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G:\Statistical Releases\LTT\2021\2021-06-25\Final files\"/>
    </mc:Choice>
  </mc:AlternateContent>
  <xr:revisionPtr revIDLastSave="0" documentId="13_ncr:1_{819FB34F-43CE-4A1A-A6C7-E5BE9CE64FDD}" xr6:coauthVersionLast="47" xr6:coauthVersionMax="47" xr10:uidLastSave="{00000000-0000-0000-0000-000000000000}"/>
  <bookViews>
    <workbookView xWindow="-120" yWindow="-120" windowWidth="29040" windowHeight="15840" xr2:uid="{A31301E1-CC86-4EDB-98F8-40E957547DD6}"/>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TableA1Hide" sheetId="12" state="hidden" r:id="rId11"/>
    <sheet name="TableA2Hide" sheetId="13" state="hidden" r:id="rId12"/>
    <sheet name="TableA1" sheetId="14" r:id="rId13"/>
    <sheet name="TableA2" sheetId="15" r:id="rId14"/>
  </sheets>
  <definedNames>
    <definedName name="CNRRounded">TableA1Hide!$B$144:$H$182</definedName>
    <definedName name="CNRRoundedHeader">TableA1Hide!$A$140</definedName>
    <definedName name="ContentsHead">Contents!$A$1</definedName>
    <definedName name="CRERounded">TableA1Hide!$B$52:$H$90</definedName>
    <definedName name="CRERoundedHeader">TableA1Hide!$A$48</definedName>
    <definedName name="CRHRounded">TableA1Hide!$B$98:$H$136</definedName>
    <definedName name="CRHRoundedHeader">TableA1Hide!$A$94</definedName>
    <definedName name="CTORounded">TableA1Hide!$B$6:$H$44</definedName>
    <definedName name="CTORoundedHeader">TableA1Hide!$A$2</definedName>
    <definedName name="DNRRounded">TableA2Hide!$B$148:$H$186</definedName>
    <definedName name="DNRRoundedHeader">TableA2Hide!$A$144</definedName>
    <definedName name="DRERounded">TableA2Hide!$B$54:$H$92</definedName>
    <definedName name="DRERoundedHeader">TableA2Hide!$A$50</definedName>
    <definedName name="DRHRounded">TableA2Hide!$B$100:$H$138</definedName>
    <definedName name="DRHRoundedHeader">TableA2Hide!$A$96</definedName>
    <definedName name="DTORounded">TableA2Hide!$B$6:$H$44</definedName>
    <definedName name="DTORoundedHeader">TableA2Hide!$A$2</definedName>
    <definedName name="EndRP">TableA1Hide!$S$2</definedName>
    <definedName name="fig2_1">ChartData!$A$4</definedName>
    <definedName name="Fig2_5">ChartData!#REF!</definedName>
    <definedName name="Fig2_6a">ChartData!#REF!</definedName>
    <definedName name="Fig2_6b">ChartData!#REF!</definedName>
    <definedName name="Fig2_7">ChartData!#REF!</definedName>
    <definedName name="Fig3_1">ChartData!#REF!</definedName>
    <definedName name="Fig3_2">ChartData!#REF!</definedName>
    <definedName name="Fig3_3">ChartData!#REF!</definedName>
    <definedName name="Fig4_1">ChartData!#REF!</definedName>
    <definedName name="Fig4_2">ChartData!#REF!</definedName>
    <definedName name="Fig4_3">ChartData!#REF!</definedName>
    <definedName name="Fig4_4">ChartData!#REF!</definedName>
    <definedName name="Fig5_1">ChartData!#REF!</definedName>
    <definedName name="Fig5_2">ChartData!#REF!</definedName>
    <definedName name="Fig6_1">ChartData!#REF!</definedName>
    <definedName name="Fig7_1">ChartData!#REF!</definedName>
    <definedName name="FigA1">ChartData!#REF!</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Table5!$A$32</definedName>
    <definedName name="Table5Quarter">Table5!$B$6:$B$20</definedName>
    <definedName name="Table6">Table6!$A$2</definedName>
    <definedName name="Table6a">Table6a!$A$2</definedName>
    <definedName name="Table7">Table7!$A$2</definedName>
    <definedName name="TableA1DeleteColumns" localSheetId="12">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TableA1!$B$6:$H$44</definedName>
    <definedName name="TableA2DeleteColumns" localSheetId="13">TableA2!$K:$Q</definedName>
    <definedName name="TableA2DeleteColumns">TableA2Hide!$K:$Q</definedName>
    <definedName name="TableA2FormulasFootnotes">TableA2!$B$45:$H$47</definedName>
    <definedName name="TableA2FormulasHeader">TableA2!$A$4:$H$5</definedName>
    <definedName name="TableA2FormulasLabelControl">TableA2!$S$9</definedName>
    <definedName name="TableA2FormulasLabels">TableA2Hide!$V$10:$V$13</definedName>
    <definedName name="TableA2FormulasMonths">TableA2!$B$6:$H$42</definedName>
    <definedName name="TableCNR">TableA1Hide!$B$144:$H$180</definedName>
    <definedName name="TableCRE">TableA1Hide!$B$52:$H$88</definedName>
    <definedName name="TableCRH">TableA1Hide!$B$98:$H$134</definedName>
    <definedName name="TableCTO" localSheetId="12">TableA1!$B$6:$H$25</definedName>
    <definedName name="TableCTO">TableA1Hide!$B$6:$H$42</definedName>
    <definedName name="TableDNR">TableA2Hide!$B$148:$H$184</definedName>
    <definedName name="TableDRE">TableA2Hide!$B$54:$H$90</definedName>
    <definedName name="TableDRH">TableA2Hide!$B$100:$H$136</definedName>
    <definedName name="TableDTO" localSheetId="13">TableA2!$B$6:$H$31</definedName>
    <definedName name="TableDTO">TableA2Hide!$B$6:$H$42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5" l="1"/>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A47" i="15"/>
  <c r="V10" i="15"/>
  <c r="B45"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V4" i="14"/>
  <c r="H26" i="15"/>
  <c r="D23" i="14"/>
  <c r="F9" i="15"/>
  <c r="E21" i="15"/>
  <c r="G13" i="14"/>
  <c r="H39" i="14"/>
  <c r="D37" i="15"/>
  <c r="E19" i="14"/>
  <c r="E43" i="15"/>
  <c r="F37" i="14"/>
  <c r="H19" i="15"/>
  <c r="F38" i="15"/>
  <c r="G15" i="14"/>
  <c r="E21" i="14"/>
  <c r="E39" i="14"/>
  <c r="D17" i="15"/>
  <c r="D10" i="15"/>
  <c r="G29" i="15"/>
  <c r="F22" i="15"/>
  <c r="F12" i="15"/>
  <c r="H38" i="15"/>
  <c r="F28" i="14"/>
  <c r="F34" i="15"/>
  <c r="F42" i="15"/>
  <c r="F27" i="14"/>
  <c r="H31" i="14"/>
  <c r="G30" i="14"/>
  <c r="G34" i="15"/>
  <c r="H10" i="15"/>
  <c r="F33" i="14"/>
  <c r="F35" i="15"/>
  <c r="D13" i="15"/>
  <c r="H42" i="14"/>
  <c r="D22" i="15"/>
  <c r="H40" i="15"/>
  <c r="G23" i="14"/>
  <c r="E35" i="14"/>
  <c r="D11" i="14"/>
  <c r="G27" i="15"/>
  <c r="E40" i="15"/>
  <c r="G14" i="14"/>
  <c r="G17" i="15"/>
  <c r="D43" i="14"/>
  <c r="G31" i="14"/>
  <c r="G23" i="15"/>
  <c r="D40" i="14"/>
  <c r="D9" i="15"/>
  <c r="H25" i="14"/>
  <c r="H23" i="15"/>
  <c r="H41" i="14"/>
  <c r="H17" i="14"/>
  <c r="E23" i="15"/>
  <c r="D12" i="14"/>
  <c r="G12" i="15"/>
  <c r="D41" i="14"/>
  <c r="E6" i="14"/>
  <c r="E8" i="15"/>
  <c r="F24" i="15"/>
  <c r="H41" i="15"/>
  <c r="F13" i="14"/>
  <c r="H13" i="15"/>
  <c r="G22" i="14"/>
  <c r="H42" i="15"/>
  <c r="F21" i="15"/>
  <c r="G19" i="15"/>
  <c r="F32" i="15"/>
  <c r="E37" i="14"/>
  <c r="D11" i="15"/>
  <c r="G40" i="14"/>
  <c r="E16" i="14"/>
  <c r="D25" i="14"/>
  <c r="H31" i="15"/>
  <c r="E31" i="14"/>
  <c r="E27" i="15"/>
  <c r="H26" i="14"/>
  <c r="D15" i="15"/>
  <c r="H20" i="15"/>
  <c r="E43" i="14"/>
  <c r="F31" i="15"/>
  <c r="G37" i="14"/>
  <c r="G40" i="15"/>
  <c r="D36" i="14"/>
  <c r="E12" i="15"/>
  <c r="H24" i="14"/>
  <c r="E42" i="14"/>
  <c r="E14" i="15"/>
  <c r="G18" i="14"/>
  <c r="H35" i="15"/>
  <c r="G18" i="15"/>
  <c r="F7" i="14"/>
  <c r="H12" i="14"/>
  <c r="D16" i="15"/>
  <c r="G7" i="14"/>
  <c r="G36" i="15"/>
  <c r="F20" i="14"/>
  <c r="H36" i="14"/>
  <c r="E35" i="15"/>
  <c r="D32" i="14"/>
  <c r="G30" i="15"/>
  <c r="H18" i="15"/>
  <c r="E40" i="14"/>
  <c r="H19" i="14"/>
  <c r="F43" i="15"/>
  <c r="H11" i="15"/>
  <c r="F41" i="14"/>
  <c r="H32" i="15"/>
  <c r="E34" i="15"/>
  <c r="D13" i="14"/>
  <c r="D10" i="14"/>
  <c r="G10" i="15"/>
  <c r="F29" i="14"/>
  <c r="G43" i="15"/>
  <c r="H43" i="14"/>
  <c r="H15" i="14"/>
  <c r="E11" i="15"/>
  <c r="G20" i="14"/>
  <c r="D7" i="14"/>
  <c r="D24" i="14"/>
  <c r="F6" i="14"/>
  <c r="E25" i="15"/>
  <c r="D18" i="14"/>
  <c r="D30" i="14"/>
  <c r="H40" i="14"/>
  <c r="E24" i="15"/>
  <c r="D20" i="15"/>
  <c r="G9" i="14"/>
  <c r="F18" i="15"/>
  <c r="G32" i="14"/>
  <c r="F25" i="15"/>
  <c r="G6" i="15"/>
  <c r="H38" i="14"/>
  <c r="E38" i="15"/>
  <c r="H27" i="15"/>
  <c r="H28" i="14"/>
  <c r="F31" i="14"/>
  <c r="G29" i="14"/>
  <c r="A2" i="14"/>
  <c r="F16" i="15"/>
  <c r="H12" i="15"/>
  <c r="D16" i="14"/>
  <c r="H43" i="15"/>
  <c r="A2" i="15"/>
  <c r="D6" i="14"/>
  <c r="E36" i="15"/>
  <c r="D38" i="14"/>
  <c r="G24" i="15"/>
  <c r="F25" i="14"/>
  <c r="D26" i="15"/>
  <c r="F15" i="14"/>
  <c r="E22" i="14"/>
  <c r="D27" i="15"/>
  <c r="F32" i="14"/>
  <c r="G37" i="15"/>
  <c r="G35" i="15"/>
  <c r="H9" i="14"/>
  <c r="G39" i="14"/>
  <c r="H36" i="15"/>
  <c r="G25" i="14"/>
  <c r="G20" i="15"/>
  <c r="F24" i="14"/>
  <c r="E30" i="14"/>
  <c r="E19" i="15"/>
  <c r="F21" i="14"/>
  <c r="D40" i="15"/>
  <c r="D29" i="15"/>
  <c r="E10" i="14"/>
  <c r="G17" i="14"/>
  <c r="D38" i="15"/>
  <c r="G32" i="15"/>
  <c r="H30" i="14"/>
  <c r="D7" i="15"/>
  <c r="F33" i="15"/>
  <c r="H29" i="14"/>
  <c r="F30" i="14"/>
  <c r="E31" i="15"/>
  <c r="H18" i="14"/>
  <c r="E16" i="15"/>
  <c r="D31" i="15"/>
  <c r="G42" i="14"/>
  <c r="A1" i="15"/>
  <c r="F18" i="14"/>
  <c r="D42" i="15"/>
  <c r="D19" i="15"/>
  <c r="D33" i="15"/>
  <c r="G38" i="15"/>
  <c r="E11" i="14"/>
  <c r="F29" i="15"/>
  <c r="F40" i="14"/>
  <c r="E29" i="14"/>
  <c r="F22" i="14"/>
  <c r="F30" i="15"/>
  <c r="D36" i="15"/>
  <c r="H20" i="14"/>
  <c r="E41" i="15"/>
  <c r="F8" i="14"/>
  <c r="F40" i="15"/>
  <c r="G28" i="15"/>
  <c r="D28" i="14"/>
  <c r="F37" i="15"/>
  <c r="G25" i="15"/>
  <c r="E27" i="14"/>
  <c r="H11" i="14"/>
  <c r="D42" i="14"/>
  <c r="H16" i="14"/>
  <c r="F34" i="14"/>
  <c r="G16" i="15"/>
  <c r="A1" i="14"/>
  <c r="F10" i="15"/>
  <c r="D21" i="15"/>
  <c r="F26" i="14"/>
  <c r="H7" i="14"/>
  <c r="G16" i="14"/>
  <c r="F11" i="15"/>
  <c r="H14" i="14"/>
  <c r="D25" i="15"/>
  <c r="D37" i="14"/>
  <c r="E13" i="15"/>
  <c r="H33" i="15"/>
  <c r="G38" i="14"/>
  <c r="D12" i="15"/>
  <c r="G21" i="14"/>
  <c r="D35" i="14"/>
  <c r="F14" i="15"/>
  <c r="E7" i="15"/>
  <c r="H33" i="14"/>
  <c r="G7" i="15"/>
  <c r="F6" i="15"/>
  <c r="H8" i="14"/>
  <c r="E6" i="15"/>
  <c r="H10" i="14"/>
  <c r="E37" i="15"/>
  <c r="E28" i="15"/>
  <c r="G41" i="14"/>
  <c r="H32" i="14"/>
  <c r="H14" i="15"/>
  <c r="H16" i="15"/>
  <c r="D20" i="14"/>
  <c r="E32" i="15"/>
  <c r="H39" i="15"/>
  <c r="E26" i="14"/>
  <c r="G33" i="14"/>
  <c r="F15" i="15"/>
  <c r="D8" i="14"/>
  <c r="G31" i="15"/>
  <c r="E25" i="14"/>
  <c r="H24" i="15"/>
  <c r="F26" i="15"/>
  <c r="F13" i="15"/>
  <c r="D26" i="14"/>
  <c r="H21" i="14"/>
  <c r="E14" i="14"/>
  <c r="G33" i="15"/>
  <c r="E38" i="14"/>
  <c r="D14" i="14"/>
  <c r="D9" i="14"/>
  <c r="F11" i="14"/>
  <c r="H6" i="15"/>
  <c r="H34" i="15"/>
  <c r="F39" i="14"/>
  <c r="D14" i="15"/>
  <c r="F17" i="14"/>
  <c r="E42" i="15"/>
  <c r="E29" i="15"/>
  <c r="F14" i="14"/>
  <c r="D39" i="14"/>
  <c r="H23" i="14"/>
  <c r="H13" i="14"/>
  <c r="D29" i="14"/>
  <c r="H29" i="15"/>
  <c r="G34" i="14"/>
  <c r="D8" i="15"/>
  <c r="E22" i="15"/>
  <c r="E12" i="14"/>
  <c r="H35" i="14"/>
  <c r="F42" i="14"/>
  <c r="H9" i="15"/>
  <c r="F36" i="14"/>
  <c r="G21" i="15"/>
  <c r="E15" i="14"/>
  <c r="H15" i="15"/>
  <c r="G8" i="14"/>
  <c r="E13" i="14"/>
  <c r="F19" i="15"/>
  <c r="F35" i="14"/>
  <c r="H37" i="14"/>
  <c r="E7" i="14"/>
  <c r="G15" i="15"/>
  <c r="D22" i="14"/>
  <c r="H30" i="15"/>
  <c r="F17" i="15"/>
  <c r="E26" i="15"/>
  <c r="H22" i="15"/>
  <c r="F12" i="14"/>
  <c r="G11" i="15"/>
  <c r="F8" i="15"/>
  <c r="G11" i="14"/>
  <c r="E20" i="14"/>
  <c r="G24" i="14"/>
  <c r="D39" i="15"/>
  <c r="F9" i="14"/>
  <c r="E9" i="15"/>
  <c r="H7" i="15"/>
  <c r="D31" i="14"/>
  <c r="F43" i="14"/>
  <c r="D34" i="15"/>
  <c r="E30" i="15"/>
  <c r="D21" i="14"/>
  <c r="D15" i="14"/>
  <c r="D35" i="15"/>
  <c r="F23" i="15"/>
  <c r="D32" i="15"/>
  <c r="H28" i="15"/>
  <c r="E33" i="14"/>
  <c r="G6" i="14"/>
  <c r="D6" i="15"/>
  <c r="E33" i="15"/>
  <c r="G36" i="14"/>
  <c r="E10" i="15"/>
  <c r="G10" i="14"/>
  <c r="D18" i="15"/>
  <c r="F19" i="14"/>
  <c r="D17" i="14"/>
  <c r="D23" i="15"/>
  <c r="H6" i="14"/>
  <c r="E20" i="15"/>
  <c r="G39" i="15"/>
  <c r="G28" i="14"/>
  <c r="G35" i="14"/>
  <c r="F10" i="14"/>
  <c r="E18" i="14"/>
  <c r="G19" i="14"/>
  <c r="D43" i="15"/>
  <c r="E9" i="14"/>
  <c r="G8" i="15"/>
  <c r="D28" i="15"/>
  <c r="E32" i="14"/>
  <c r="E28" i="14"/>
  <c r="E17" i="15"/>
  <c r="H21" i="15"/>
  <c r="G26" i="14"/>
  <c r="G41" i="15"/>
  <c r="D33" i="14"/>
  <c r="E39" i="15"/>
  <c r="H34" i="14"/>
  <c r="D41" i="15"/>
  <c r="G26" i="15"/>
  <c r="E8" i="14"/>
  <c r="E34" i="14"/>
  <c r="H22" i="14"/>
  <c r="D30" i="15"/>
  <c r="F23" i="14"/>
  <c r="F7" i="15"/>
  <c r="G9" i="15"/>
  <c r="G12" i="14"/>
  <c r="F36" i="15"/>
  <c r="E41" i="14"/>
  <c r="G22" i="15"/>
  <c r="F41" i="15"/>
  <c r="F38" i="14"/>
  <c r="D34" i="14"/>
  <c r="G43" i="14"/>
  <c r="E15" i="15"/>
  <c r="D19" i="14"/>
  <c r="F27" i="15"/>
  <c r="D24" i="15"/>
  <c r="G27" i="14"/>
  <c r="E36" i="14"/>
  <c r="H8" i="15"/>
  <c r="H37" i="15"/>
  <c r="E23" i="14"/>
  <c r="G13" i="15"/>
  <c r="E24" i="14"/>
  <c r="G42" i="15"/>
  <c r="F16" i="14"/>
  <c r="F28" i="15"/>
  <c r="F20" i="15"/>
  <c r="E17" i="14"/>
  <c r="E18" i="15"/>
  <c r="G14" i="15"/>
  <c r="H17" i="15"/>
  <c r="H25" i="15"/>
  <c r="D27" i="14"/>
  <c r="F39" i="15"/>
  <c r="H27" i="14"/>
</calcChain>
</file>

<file path=xl/sharedStrings.xml><?xml version="1.0" encoding="utf-8"?>
<sst xmlns="http://schemas.openxmlformats.org/spreadsheetml/2006/main" count="1563" uniqueCount="443">
  <si>
    <t>Land Transaction Tax (LTT) statistics: May 2021</t>
  </si>
  <si>
    <t>For all tables and charts (except Table 5): Returns and amendments to returns received by the WRA up to and including 21.06.21 are included in these statistics.</t>
  </si>
  <si>
    <t xml:space="preserve">Table 5: Returns and amendments to returns received by the WRA up to and including 19.04.21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</si>
  <si>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</si>
  <si>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</si>
  <si>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</si>
  <si>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</si>
  <si>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</si>
  <si>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</si>
  <si>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25.06.2021</t>
  </si>
  <si>
    <t>Next update: 29.07.2021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</si>
  <si>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</si>
  <si>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</si>
  <si>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</si>
  <si>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</si>
  <si>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</si>
  <si>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</si>
  <si>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</si>
  <si>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</si>
  <si>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</si>
  <si>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</si>
  <si>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</si>
  <si>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</si>
  <si>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</si>
  <si>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</si>
  <si>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</si>
  <si>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</si>
  <si>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</si>
  <si>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</si>
  <si>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</si>
  <si>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</si>
  <si>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</si>
  <si>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</si>
  <si>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</si>
  <si>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 up to May-21</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</si>
  <si>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</si>
  <si>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</si>
  <si>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</si>
  <si>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</si>
  <si>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</si>
  <si>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</si>
  <si>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</si>
  <si>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2021-22</t>
  </si>
  <si>
    <t>2020-21</t>
  </si>
  <si>
    <t>2019-20</t>
  </si>
  <si>
    <t xml:space="preserve">Residential </t>
  </si>
  <si>
    <t xml:space="preserve">Of which: </t>
  </si>
  <si>
    <t>Effective date</t>
  </si>
  <si>
    <t xml:space="preserve">2019-20 </t>
  </si>
  <si>
    <t xml:space="preserve">(r) </t>
  </si>
  <si>
    <t>2018-19</t>
  </si>
  <si>
    <t xml:space="preserve">(p) </t>
  </si>
  <si>
    <t>Up to and including £180,000</t>
  </si>
  <si>
    <t>£180,001 - £250,000</t>
  </si>
  <si>
    <t>£250,001 - 400,000</t>
  </si>
  <si>
    <t>£400,001 -£750,000</t>
  </si>
  <si>
    <t>£750,001 - £1.5m</t>
  </si>
  <si>
    <t xml:space="preserve">Over 
£1.5m </t>
  </si>
  <si>
    <t>(p)</t>
  </si>
  <si>
    <t>£250,001 - £1m</t>
  </si>
  <si>
    <t>More than £1m</t>
  </si>
  <si>
    <t>Back to contents</t>
  </si>
  <si>
    <t>Figure</t>
  </si>
  <si>
    <t>Chart:</t>
  </si>
  <si>
    <t>Title</t>
  </si>
  <si>
    <t>Weekly number of transactions submitted to the WRA</t>
  </si>
  <si>
    <t>X axis title</t>
  </si>
  <si>
    <t>Week beginning</t>
  </si>
  <si>
    <t>Y axis title</t>
  </si>
  <si>
    <t>Number of transactions submitted</t>
  </si>
  <si>
    <t>Label</t>
  </si>
  <si>
    <t/>
  </si>
  <si>
    <t>¹ Please note that this chart includes a small number of transactions effective in June 2021.</t>
  </si>
  <si>
    <t>Non-residential</t>
  </si>
  <si>
    <t>Granting a new lease</t>
  </si>
  <si>
    <t>Rental value</t>
  </si>
  <si>
    <t>Non-rental value</t>
  </si>
  <si>
    <t>Value of LTT payments (£ millions)</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</si>
  <si>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</si>
  <si>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</si>
  <si>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</si>
  <si>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</si>
  <si>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</si>
  <si>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</si>
  <si>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</si>
  <si>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</si>
  <si>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</si>
  <si>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</si>
  <si>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</si>
  <si>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</si>
  <si>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</si>
  <si>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</si>
  <si>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</si>
  <si>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</si>
  <si>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</si>
  <si>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</si>
  <si>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</si>
  <si>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</si>
  <si>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</si>
  <si>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</si>
  <si>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</si>
  <si>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</si>
  <si>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</si>
  <si>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</si>
  <si>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</si>
  <si>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</si>
  <si>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</si>
  <si>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Sep 20</t>
  </si>
  <si>
    <t>Oct 20</t>
  </si>
  <si>
    <t>Nov 20</t>
  </si>
  <si>
    <t>Dec 20</t>
  </si>
  <si>
    <t>Jan 21</t>
  </si>
  <si>
    <t>Feb 21</t>
  </si>
  <si>
    <t>..</t>
  </si>
  <si>
    <t xml:space="preserve">Table 1: Number of reported notifiable transactions, tax due on those transactions and the value attributed to those properties that are subject to LTT, by effective date </t>
  </si>
  <si>
    <t>Transactions (number) ¹</t>
  </si>
  <si>
    <t>Tax due (£ millions) ²</t>
  </si>
  <si>
    <t>Property value taxed (£ millions) ³</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</si>
  <si>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</si>
  <si>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</si>
  <si>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</si>
  <si>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</si>
  <si>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</si>
  <si>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</si>
  <si>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</si>
  <si>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</si>
  <si>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</si>
  <si>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</si>
  <si>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2021-22 to date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</si>
  <si>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</si>
  <si>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</si>
  <si>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</si>
  <si>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</si>
  <si>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</si>
  <si>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</si>
  <si>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</si>
  <si>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</si>
  <si>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</si>
  <si>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</si>
  <si>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 xml:space="preserve">July - September 20 ⁷ </t>
  </si>
  <si>
    <t xml:space="preserve">October - December 20 ⁷ </t>
  </si>
  <si>
    <t>January - March 21 ⁷ (r)</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</si>
  <si>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</si>
  <si>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</si>
  <si>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</si>
  <si>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</si>
  <si>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</si>
  <si>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</si>
  <si>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</si>
  <si>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</si>
  <si>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</si>
  <si>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</si>
  <si>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</si>
  <si>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</si>
  <si>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</si>
  <si>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</si>
  <si>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</si>
  <si>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</si>
  <si>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</si>
  <si>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</si>
  <si>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</si>
  <si>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</si>
  <si>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</si>
  <si>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</si>
  <si>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</si>
  <si>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</si>
  <si>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</si>
  <si>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</si>
  <si>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</si>
  <si>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</si>
  <si>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</si>
  <si>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</si>
  <si>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 xml:space="preserve">September 20 ⁷ </t>
  </si>
  <si>
    <t xml:space="preserve">October 20 ⁷ </t>
  </si>
  <si>
    <t xml:space="preserve">November 20 ⁷ </t>
  </si>
  <si>
    <t xml:space="preserve">December 20 ⁷ </t>
  </si>
  <si>
    <t>January 21 ⁷</t>
  </si>
  <si>
    <t>February 21 ⁷ (r)</t>
  </si>
  <si>
    <t>March 21 ⁷ (r)</t>
  </si>
  <si>
    <t>April 21 ⁷ (r)</t>
  </si>
  <si>
    <t>May 21 ⁷ (p)</t>
  </si>
  <si>
    <t>Additional transactions which were untypically large</t>
  </si>
  <si>
    <t xml:space="preserve">2018-19 </t>
  </si>
  <si>
    <t xml:space="preserve">2020-21 </t>
  </si>
  <si>
    <t>Additional transactions with restricted detail (to protect confidentiality)</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</si>
  <si>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</si>
  <si>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</si>
  <si>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</si>
  <si>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</si>
  <si>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</si>
  <si>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</si>
  <si>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outbreak. A national lockdown on 23 March 2020 resulted in the housing market being mainly closed from this date until 22 June 2020 when it partially re-opened. The market was more fully opened on 27 July to coincide with a change in LTT rates effective until 31 March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</si>
  <si>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</si>
  <si>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</si>
  <si>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</si>
  <si>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</si>
  <si>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</si>
  <si>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February 19 (r)</t>
  </si>
  <si>
    <t>Table 2: Number and value of properties taxed, by transaction type and effective date</t>
  </si>
  <si>
    <t>Conveyance / 
transfer of ownership ¹</t>
  </si>
  <si>
    <t>Assignment of a lease</t>
  </si>
  <si>
    <t>Total ²</t>
  </si>
  <si>
    <t>Total Value (£ millions)</t>
  </si>
  <si>
    <t xml:space="preserve">April - June 20 ³ </t>
  </si>
  <si>
    <t xml:space="preserve">July - September 20 ³ </t>
  </si>
  <si>
    <t>October - December 20 ³ (r)</t>
  </si>
  <si>
    <t>January - March 21 ³ (p)</t>
  </si>
  <si>
    <t xml:space="preserve">April 20 ³ </t>
  </si>
  <si>
    <t xml:space="preserve">May 20 ³ </t>
  </si>
  <si>
    <t xml:space="preserve">June 20 ³ </t>
  </si>
  <si>
    <t xml:space="preserve">July 20 ³ </t>
  </si>
  <si>
    <t xml:space="preserve">August 20 ³ </t>
  </si>
  <si>
    <t xml:space="preserve">September 20 ³ </t>
  </si>
  <si>
    <t xml:space="preserve">October 20 ³ </t>
  </si>
  <si>
    <t xml:space="preserve">November 20 ³ </t>
  </si>
  <si>
    <t xml:space="preserve">December 20 ³ </t>
  </si>
  <si>
    <t xml:space="preserve">January 21 ³ </t>
  </si>
  <si>
    <t>February 21 ³ (r)</t>
  </si>
  <si>
    <t>March 21 ³ (r)</t>
  </si>
  <si>
    <t>April 21 ³ (r)</t>
  </si>
  <si>
    <t>May 21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</si>
  <si>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</si>
  <si>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</si>
  <si>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</si>
  <si>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</si>
  <si>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</si>
  <si>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</si>
  <si>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</si>
  <si>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t>
  </si>
  <si>
    <t xml:space="preserve">April - June 20 ⁵ </t>
  </si>
  <si>
    <t xml:space="preserve">July - September 20 ⁵ </t>
  </si>
  <si>
    <t xml:space="preserve">October - December 20 ⁵ </t>
  </si>
  <si>
    <t>January - March 21 ⁵ (r)</t>
  </si>
  <si>
    <t xml:space="preserve">April 20 ⁵ </t>
  </si>
  <si>
    <t xml:space="preserve">May 20 ⁵ </t>
  </si>
  <si>
    <t xml:space="preserve">June 20 ⁵ </t>
  </si>
  <si>
    <t xml:space="preserve">July 20 ⁵ </t>
  </si>
  <si>
    <t xml:space="preserve">August 20 ⁵ </t>
  </si>
  <si>
    <t xml:space="preserve">September 20 ⁵ </t>
  </si>
  <si>
    <t xml:space="preserve">October 20 ⁵ </t>
  </si>
  <si>
    <t xml:space="preserve">November 20 ⁵ </t>
  </si>
  <si>
    <t xml:space="preserve">December 20 ⁵ </t>
  </si>
  <si>
    <t xml:space="preserve">January 21 ⁵ </t>
  </si>
  <si>
    <t>February 21 ⁵ (r)</t>
  </si>
  <si>
    <t>March 21 ⁵ (r)</t>
  </si>
  <si>
    <t>April 21 ⁵ (r)</t>
  </si>
  <si>
    <t>May 21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</si>
  <si>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</si>
  <si>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</si>
  <si>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</si>
  <si>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</si>
  <si>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£150,001 - £225,000</t>
  </si>
  <si>
    <t>£225,001 - £250,000</t>
  </si>
  <si>
    <t xml:space="preserve">~     </t>
  </si>
  <si>
    <t xml:space="preserve">*     </t>
  </si>
  <si>
    <t xml:space="preserve">       </t>
  </si>
  <si>
    <t>April - June 20 (r)</t>
  </si>
  <si>
    <t>Table 4:  Number of non-residential transactions, tax due on those properties and property value taxed, by value and effective date ⁷</t>
  </si>
  <si>
    <t xml:space="preserve">Transactions (number) </t>
  </si>
  <si>
    <t xml:space="preserve">Tax due (£ millions) </t>
  </si>
  <si>
    <t xml:space="preserve">Property value taxed (£ millions) </t>
  </si>
  <si>
    <t>Rental value for newly granted non-residential leases ⁵</t>
  </si>
  <si>
    <t xml:space="preserve">Up to and including £150,000 </t>
  </si>
  <si>
    <t>No premium paid ²</t>
  </si>
  <si>
    <t>Premium paid ² ³</t>
  </si>
  <si>
    <t>Total ³ ⁴</t>
  </si>
  <si>
    <t>Total consideration ⁴ ⁵</t>
  </si>
  <si>
    <t>~</t>
  </si>
  <si>
    <t xml:space="preserve">April - June 20 ⁶ </t>
  </si>
  <si>
    <t xml:space="preserve">July - September 20 ⁶ </t>
  </si>
  <si>
    <t>October - December 20 ⁶ (r)</t>
  </si>
  <si>
    <t>January - March 21 ⁶ (p)</t>
  </si>
  <si>
    <t xml:space="preserve">April 20 ⁶ </t>
  </si>
  <si>
    <t xml:space="preserve">May 20 ⁶ </t>
  </si>
  <si>
    <t xml:space="preserve">June 20 ⁶ </t>
  </si>
  <si>
    <t xml:space="preserve">July 20 ⁶ </t>
  </si>
  <si>
    <t xml:space="preserve">August 20 ⁶ </t>
  </si>
  <si>
    <t xml:space="preserve">September 20 ⁶ </t>
  </si>
  <si>
    <t xml:space="preserve">October 20 ⁶ </t>
  </si>
  <si>
    <t xml:space="preserve">November 20 ⁶ </t>
  </si>
  <si>
    <t xml:space="preserve">December 20 ⁶ </t>
  </si>
  <si>
    <t xml:space="preserve">January 21 ⁶ </t>
  </si>
  <si>
    <t>February 21 ⁶ (r)</t>
  </si>
  <si>
    <t>March 21 ⁶ (r)</t>
  </si>
  <si>
    <t>April 21 ⁶ (p)</t>
  </si>
  <si>
    <t>May 21 ⁶ (p)</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</si>
  <si>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</si>
  <si>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</si>
  <si>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</si>
  <si>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</si>
  <si>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</si>
  <si>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In the previous release we stated that no more than 10 transactions effective in December 2020 fell in to the  'Up to and including £150,000' band instead of the '£150,001 - £250,000' band due to the change in non-residential rates implemented on 22 December 2020. A further 70 transactions in January and February 2021 were also affected by this issue when shown in our recent data-only releases. However, in this release we have separated the '£150,001 to £250,000' band in to the two shown which has resolved this issue. It should be noted that transactions in the new '£150,001 to £225,000' band have been subject to a tax rate of 0% since 22 December 2020 (previously 1%).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</si>
  <si>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</si>
  <si>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</si>
  <si>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</si>
  <si>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</si>
  <si>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</si>
  <si>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</si>
  <si>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</si>
  <si>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</si>
  <si>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</si>
  <si>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</si>
  <si>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</si>
  <si>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</si>
  <si>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</si>
  <si>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</si>
  <si>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</si>
  <si>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</si>
  <si>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2020-21  ⁵ (p)</t>
  </si>
  <si>
    <t>April - June 20 ⁵ (r)</t>
  </si>
  <si>
    <t>July - September 20 ⁵ (r)</t>
  </si>
  <si>
    <t>October - December 20 ⁵ (r)</t>
  </si>
  <si>
    <t>January - March 21 ⁵ (p)</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</si>
  <si>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</si>
  <si>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</si>
  <si>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</si>
  <si>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</si>
  <si>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</si>
  <si>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2020-21 to date  ⁵ (p)</t>
  </si>
  <si>
    <t>Table 6: Number and value of refunds of higher rate residential issued by effective date¹</t>
  </si>
  <si>
    <t>Amount refunded 
(£ millions)</t>
  </si>
  <si>
    <t>2020-21 (r)</t>
  </si>
  <si>
    <t>July - September 20 (r)</t>
  </si>
  <si>
    <t>October - December 20 (r)</t>
  </si>
  <si>
    <t>January - March 21  (p)</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</si>
  <si>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</si>
  <si>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</si>
  <si>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</si>
  <si>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</si>
  <si>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</si>
  <si>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</si>
  <si>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</si>
  <si>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</si>
  <si>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</si>
  <si>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</si>
  <si>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</si>
  <si>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</si>
  <si>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</si>
  <si>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</si>
  <si>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</si>
  <si>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</si>
  <si>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</si>
  <si>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</si>
  <si>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</si>
  <si>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</si>
  <si>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</si>
  <si>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</si>
  <si>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</si>
  <si>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April 20 (r)</t>
  </si>
  <si>
    <t>May 20 (r)</t>
  </si>
  <si>
    <t>June 20 (r)</t>
  </si>
  <si>
    <t>July 20 (r)</t>
  </si>
  <si>
    <t>August 20 (r)</t>
  </si>
  <si>
    <t>September 20 (r)</t>
  </si>
  <si>
    <t>October 20 (r)</t>
  </si>
  <si>
    <t>November 20 (r)</t>
  </si>
  <si>
    <t>December 20 (r)</t>
  </si>
  <si>
    <t>January 21 (r)</t>
  </si>
  <si>
    <t>February 21 (r)</t>
  </si>
  <si>
    <t>March 21 (r)</t>
  </si>
  <si>
    <t>April 21 (r)</t>
  </si>
  <si>
    <t>May 21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</si>
  <si>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</si>
  <si>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</si>
  <si>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</si>
  <si>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</si>
  <si>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</si>
  <si>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2021-22 to date </t>
  </si>
  <si>
    <t xml:space="preserve">April - June 20 </t>
  </si>
  <si>
    <t xml:space="preserve">July - September 20 </t>
  </si>
  <si>
    <t xml:space="preserve">October - December 20 </t>
  </si>
  <si>
    <t xml:space="preserve">January - March 21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</si>
  <si>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</si>
  <si>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</si>
  <si>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</si>
  <si>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</si>
  <si>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</si>
  <si>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</si>
  <si>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</si>
  <si>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</si>
  <si>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</si>
  <si>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 xml:space="preserve">January 21 </t>
  </si>
  <si>
    <t xml:space="preserve">February 21 </t>
  </si>
  <si>
    <t xml:space="preserve">March 21 </t>
  </si>
  <si>
    <t xml:space="preserve">April 21 </t>
  </si>
  <si>
    <t xml:space="preserve">May 21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</si>
  <si>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</si>
  <si>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</si>
  <si>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</si>
  <si>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 xml:space="preserve">April - June 20 ² </t>
  </si>
  <si>
    <t xml:space="preserve">July - September 20 ² </t>
  </si>
  <si>
    <t xml:space="preserve">October - December 20 ² </t>
  </si>
  <si>
    <t xml:space="preserve">January - March 21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</si>
  <si>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</si>
  <si>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</si>
  <si>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</si>
  <si>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</si>
  <si>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</si>
  <si>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</si>
  <si>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</si>
  <si>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</si>
  <si>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</si>
  <si>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 xml:space="preserve">January 21 ² </t>
  </si>
  <si>
    <t xml:space="preserve">February 21 ² </t>
  </si>
  <si>
    <t xml:space="preserve">March 21 ² </t>
  </si>
  <si>
    <t xml:space="preserve">April 21 ² </t>
  </si>
  <si>
    <t xml:space="preserve">May 21 ² </t>
  </si>
  <si>
    <t>Values in this table have been rounded to the nearest £0.1 million, and nearest £1 million for the additional transactions shown with restricted detail.</t>
  </si>
  <si>
    <t>Start release point</t>
  </si>
  <si>
    <t>End release point</t>
  </si>
  <si>
    <t>Table A1: Estimates of reported notifiable transactions: All transactions</t>
  </si>
  <si>
    <t>Effective date (month)</t>
  </si>
  <si>
    <t>Estimate</t>
  </si>
  <si>
    <t>% Change Between Estimates</t>
  </si>
  <si>
    <t>All transactions</t>
  </si>
  <si>
    <t xml:space="preserve">First </t>
  </si>
  <si>
    <t>Second</t>
  </si>
  <si>
    <t>Third</t>
  </si>
  <si>
    <t>1st to 2nd</t>
  </si>
  <si>
    <t>2nd to 3rd</t>
  </si>
  <si>
    <t>All residential</t>
  </si>
  <si>
    <t>Higher rates residential</t>
  </si>
  <si>
    <t>Mar 21</t>
  </si>
  <si>
    <t>Apr 21</t>
  </si>
  <si>
    <t>May 21</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</si>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</sst>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0.0"/>
    <numFmt numFmtId="166" formatCode="d\.m;@"/>
    <numFmt numFmtId="167" formatCode="#,##0.0"/>
    <numFmt numFmtId="168" formatCode="#,##0_ ;\-#,##0\ "/>
    <numFmt numFmtId="169" formatCode="0.0%"/>
    <numFmt numFmtId="170" formatCode="_-* #,##0_-;\-* #,##0_-;_-* &quot;-&quot;??_-;_-@_-"/>
    <numFmt numFmtId="171" formatCode="_-* #,##0.0_-;\-* #,##0.0_-;_-* &quot;-&quot;??_-;_-@_-"/>
    <numFmt numFmtId="172" formatCode="#,##0.0000_ ;\-#,##0.0000\ "/>
    <numFmt numFmtId="173" formatCode="#,##0.00000_ ;\-#,##0.00000\ "/>
    <numFmt numFmtId="174" formatCode="#,##0.000_ ;\-#,##0.000\ "/>
    <numFmt numFmtId="175" formatCode="0.0000"/>
    <numFmt numFmtId="176" formatCode="0.000"/>
    <numFmt numFmtId="177" formatCode="#,##0.0_);\(#,##0.0\)"/>
  </numFmts>
  <fonts count="22"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3"/>
      <name val="Arial"/>
      <family val="2"/>
    </font>
    <font>
      <b/>
      <sz val="14"/>
      <name val="Arial"/>
      <family val="2"/>
    </font>
    <font>
      <u/>
      <sz val="10"/>
      <name val="Arial"/>
      <family val="2"/>
    </font>
    <font>
      <b/>
      <sz val="10"/>
      <name val="Arial"/>
      <family val="2"/>
    </font>
    <font>
      <b/>
      <u/>
      <sz val="10"/>
      <name val="Arial"/>
      <family val="2"/>
    </font>
    <font>
      <sz val="10"/>
      <color theme="1"/>
      <name val="Arial"/>
      <family val="2"/>
    </font>
    <font>
      <b/>
      <sz val="12"/>
      <color theme="1"/>
      <name val="Arial"/>
      <family val="2"/>
    </font>
    <font>
      <b/>
      <sz val="11"/>
      <color rgb="FFFF0000"/>
      <name val="Arial"/>
      <family val="2"/>
    </font>
    <font>
      <u/>
      <sz val="10"/>
      <color theme="10"/>
      <name val="Arial"/>
      <family val="2"/>
    </font>
    <font>
      <b/>
      <sz val="12"/>
      <color theme="1"/>
      <name val="Calibri"/>
      <family val="2"/>
      <scheme val="minor"/>
    </font>
    <font>
      <sz val="10"/>
      <color rgb="FFFF0000"/>
      <name val="Arial"/>
      <family val="2"/>
    </font>
    <font>
      <b/>
      <u val="singleAccounting"/>
      <sz val="10"/>
      <name val="Arial"/>
      <family val="2"/>
    </font>
    <font>
      <sz val="8"/>
      <name val="Arial"/>
      <family val="2"/>
    </font>
    <font>
      <vertAlign val="superscript"/>
      <sz val="10"/>
      <name val="Arial"/>
      <family val="2"/>
    </font>
    <font>
      <b/>
      <u val="singleAccounting"/>
      <sz val="8"/>
      <name val="Arial"/>
      <family val="2"/>
    </font>
    <font>
      <sz val="11"/>
      <name val="Calibri"/>
      <family val="2"/>
      <scheme val="minor"/>
    </font>
    <font>
      <u/>
      <sz val="11"/>
      <name val="Calibri"/>
      <family val="2"/>
      <scheme val="minor"/>
    </font>
    <font>
      <b/>
      <sz val="7"/>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DE4BE"/>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189">
    <xf numFmtId="0" fontId="0" fillId="0" borderId="0" xfId="0"/>
    <xf numFmtId="0" fontId="3" fillId="2" borderId="0" xfId="0" applyFont="1" applyFill="1"/>
    <xf numFmtId="0" fontId="4" fillId="2"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left" wrapText="1"/>
    </xf>
    <xf numFmtId="0" fontId="3" fillId="2" borderId="0" xfId="0" applyFont="1" applyFill="1" applyAlignment="1">
      <alignment horizontal="left"/>
    </xf>
    <xf numFmtId="0" fontId="6" fillId="2" borderId="0" xfId="3" applyFont="1" applyFill="1" applyBorder="1"/>
    <xf numFmtId="0" fontId="7" fillId="2" borderId="0" xfId="0" applyFont="1" applyFill="1"/>
    <xf numFmtId="0" fontId="8"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0" fontId="9" fillId="0" borderId="0" xfId="0" applyFont="1"/>
    <xf numFmtId="0" fontId="10" fillId="0" borderId="0" xfId="0" applyFont="1"/>
    <xf numFmtId="0" fontId="9" fillId="2" borderId="0" xfId="0" applyFont="1" applyFill="1"/>
    <xf numFmtId="0" fontId="11" fillId="2" borderId="0" xfId="0" applyFont="1" applyFill="1" applyAlignment="1">
      <alignment horizontal="left"/>
    </xf>
    <xf numFmtId="0" fontId="12" fillId="0" borderId="0" xfId="3" applyFont="1" applyAlignment="1">
      <alignment horizontal="left"/>
    </xf>
    <xf numFmtId="0" fontId="10" fillId="0" borderId="0" xfId="0" applyFont="1" applyAlignment="1">
      <alignment horizontal="left" wrapText="1"/>
    </xf>
    <xf numFmtId="0" fontId="13" fillId="0" borderId="0" xfId="0" applyFont="1" applyAlignment="1">
      <alignment horizontal="left" wrapText="1"/>
    </xf>
    <xf numFmtId="0" fontId="9" fillId="2" borderId="0" xfId="0" applyFont="1" applyFill="1" applyAlignment="1">
      <alignment horizontal="left"/>
    </xf>
    <xf numFmtId="165" fontId="9" fillId="2" borderId="0" xfId="2" applyNumberFormat="1" applyFont="1" applyFill="1" applyAlignment="1">
      <alignment horizontal="left"/>
    </xf>
    <xf numFmtId="0" fontId="3" fillId="2" borderId="0" xfId="0" applyFont="1" applyFill="1" applyAlignment="1">
      <alignment wrapText="1"/>
    </xf>
    <xf numFmtId="166" fontId="9" fillId="0" borderId="0" xfId="0" applyNumberFormat="1" applyFont="1"/>
    <xf numFmtId="3" fontId="9" fillId="2" borderId="0" xfId="0" applyNumberFormat="1" applyFont="1" applyFill="1"/>
    <xf numFmtId="166" fontId="9" fillId="2" borderId="0" xfId="0" applyNumberFormat="1" applyFont="1" applyFill="1"/>
    <xf numFmtId="0" fontId="14" fillId="0" borderId="0" xfId="0" applyFont="1"/>
    <xf numFmtId="0" fontId="3" fillId="0" borderId="0" xfId="0" applyFont="1"/>
    <xf numFmtId="3" fontId="9" fillId="2" borderId="0" xfId="0" applyNumberFormat="1" applyFont="1" applyFill="1" applyAlignment="1">
      <alignment horizontal="left"/>
    </xf>
    <xf numFmtId="3" fontId="3" fillId="2" borderId="0" xfId="0" applyNumberFormat="1" applyFont="1" applyFill="1"/>
    <xf numFmtId="0" fontId="3" fillId="2" borderId="0" xfId="0" applyFont="1" applyFill="1" applyAlignment="1">
      <alignment horizontal="right"/>
    </xf>
    <xf numFmtId="0" fontId="6" fillId="2" borderId="0" xfId="3" applyFont="1" applyFill="1" applyAlignment="1">
      <alignment horizontal="left" vertical="center"/>
    </xf>
    <xf numFmtId="3" fontId="3" fillId="2" borderId="0" xfId="0" applyNumberFormat="1" applyFont="1" applyFill="1" applyAlignment="1">
      <alignment horizontal="right"/>
    </xf>
    <xf numFmtId="3" fontId="3" fillId="2" borderId="0" xfId="1" applyNumberFormat="1" applyFont="1" applyFill="1" applyBorder="1" applyAlignment="1" applyProtection="1">
      <alignment horizontal="right"/>
    </xf>
    <xf numFmtId="17" fontId="3" fillId="2" borderId="0" xfId="0" applyNumberFormat="1" applyFont="1" applyFill="1"/>
    <xf numFmtId="0" fontId="3" fillId="2" borderId="0" xfId="0" quotePrefix="1" applyFont="1" applyFill="1"/>
    <xf numFmtId="0" fontId="3" fillId="2" borderId="0" xfId="0" applyFont="1" applyFill="1" applyAlignment="1">
      <alignment vertical="center"/>
    </xf>
    <xf numFmtId="165" fontId="3" fillId="2" borderId="0" xfId="0" applyNumberFormat="1" applyFont="1" applyFill="1" applyAlignment="1">
      <alignment horizontal="right"/>
    </xf>
    <xf numFmtId="165" fontId="3" fillId="2" borderId="0" xfId="0" applyNumberFormat="1" applyFont="1" applyFill="1"/>
    <xf numFmtId="167" fontId="3" fillId="2" borderId="0" xfId="1" applyNumberFormat="1" applyFont="1" applyFill="1" applyBorder="1" applyAlignment="1" applyProtection="1">
      <alignment horizontal="right"/>
    </xf>
    <xf numFmtId="165" fontId="3" fillId="2" borderId="0" xfId="1" applyNumberFormat="1" applyFont="1" applyFill="1" applyBorder="1" applyAlignment="1" applyProtection="1">
      <alignment horizontal="right"/>
    </xf>
    <xf numFmtId="165" fontId="9" fillId="2" borderId="0" xfId="0" applyNumberFormat="1" applyFont="1" applyFill="1"/>
    <xf numFmtId="0" fontId="3" fillId="2" borderId="0" xfId="0" applyFont="1" applyFill="1" applyAlignment="1">
      <alignment horizontal="center" vertical="center"/>
    </xf>
    <xf numFmtId="0" fontId="15" fillId="2" borderId="1" xfId="0" applyFont="1" applyFill="1" applyBorder="1" applyAlignment="1">
      <alignment horizontal="center" wrapText="1"/>
    </xf>
    <xf numFmtId="0" fontId="15" fillId="2" borderId="1" xfId="0" applyFont="1" applyFill="1" applyBorder="1" applyAlignment="1">
      <alignment horizontal="center"/>
    </xf>
    <xf numFmtId="0" fontId="15" fillId="2" borderId="0" xfId="0" applyFont="1" applyFill="1" applyAlignment="1">
      <alignment horizontal="center"/>
    </xf>
    <xf numFmtId="0" fontId="15" fillId="2" borderId="0" xfId="0" applyFont="1" applyFill="1" applyAlignment="1">
      <alignment horizontal="center" wrapText="1"/>
    </xf>
    <xf numFmtId="0" fontId="18" fillId="2" borderId="0" xfId="0" applyFont="1" applyFill="1" applyAlignment="1">
      <alignment horizontal="center" wrapText="1"/>
    </xf>
    <xf numFmtId="0" fontId="16" fillId="2" borderId="0" xfId="0" applyFont="1" applyFill="1"/>
    <xf numFmtId="170" fontId="3" fillId="4" borderId="0" xfId="1" applyNumberFormat="1" applyFont="1" applyFill="1" applyBorder="1" applyAlignment="1" applyProtection="1">
      <alignment horizontal="right"/>
    </xf>
    <xf numFmtId="170" fontId="3" fillId="2" borderId="0" xfId="1" applyNumberFormat="1" applyFont="1" applyFill="1" applyBorder="1" applyAlignment="1" applyProtection="1">
      <alignment horizontal="right"/>
    </xf>
    <xf numFmtId="171" fontId="3" fillId="2" borderId="0" xfId="1" applyNumberFormat="1" applyFont="1" applyFill="1" applyBorder="1" applyAlignment="1" applyProtection="1">
      <alignment horizontal="right"/>
    </xf>
    <xf numFmtId="171" fontId="16" fillId="2" borderId="0" xfId="1" applyNumberFormat="1" applyFont="1" applyFill="1" applyBorder="1" applyAlignment="1" applyProtection="1">
      <alignment horizontal="right"/>
    </xf>
    <xf numFmtId="171" fontId="3" fillId="4" borderId="0" xfId="1" applyNumberFormat="1" applyFont="1" applyFill="1" applyBorder="1" applyAlignment="1" applyProtection="1">
      <alignment horizontal="right"/>
    </xf>
    <xf numFmtId="170" fontId="16" fillId="2" borderId="0" xfId="1" applyNumberFormat="1" applyFont="1" applyFill="1" applyBorder="1" applyAlignment="1" applyProtection="1">
      <alignment horizontal="right"/>
    </xf>
    <xf numFmtId="17" fontId="3" fillId="2" borderId="0" xfId="0" quotePrefix="1" applyNumberFormat="1" applyFont="1" applyFill="1"/>
    <xf numFmtId="17" fontId="3" fillId="2" borderId="0" xfId="0" applyNumberFormat="1" applyFont="1" applyFill="1" applyAlignment="1">
      <alignment horizontal="left" indent="2"/>
    </xf>
    <xf numFmtId="172" fontId="3" fillId="2" borderId="0" xfId="1" applyNumberFormat="1" applyFont="1" applyFill="1" applyBorder="1" applyAlignment="1" applyProtection="1">
      <alignment horizontal="right"/>
    </xf>
    <xf numFmtId="10" fontId="3" fillId="2" borderId="0" xfId="1" applyNumberFormat="1" applyFont="1" applyFill="1" applyBorder="1" applyAlignment="1" applyProtection="1">
      <alignment horizontal="right"/>
    </xf>
    <xf numFmtId="173" fontId="3" fillId="2" borderId="0" xfId="1" applyNumberFormat="1" applyFont="1" applyFill="1" applyBorder="1" applyAlignment="1" applyProtection="1">
      <alignment horizontal="right"/>
    </xf>
    <xf numFmtId="174" fontId="3" fillId="2" borderId="0" xfId="1" applyNumberFormat="1" applyFont="1" applyFill="1" applyBorder="1" applyAlignment="1" applyProtection="1">
      <alignment horizontal="right"/>
    </xf>
    <xf numFmtId="173" fontId="3" fillId="4" borderId="0" xfId="1" applyNumberFormat="1" applyFont="1" applyFill="1" applyBorder="1" applyAlignment="1" applyProtection="1">
      <alignment horizontal="right"/>
    </xf>
    <xf numFmtId="165" fontId="3" fillId="4" borderId="0" xfId="1" applyNumberFormat="1" applyFont="1" applyFill="1" applyBorder="1" applyAlignment="1" applyProtection="1">
      <alignment horizontal="right"/>
    </xf>
    <xf numFmtId="1" fontId="3" fillId="2" borderId="0" xfId="1" applyNumberFormat="1" applyFont="1" applyFill="1" applyBorder="1" applyAlignment="1" applyProtection="1">
      <alignment horizontal="right"/>
    </xf>
    <xf numFmtId="1" fontId="3" fillId="4" borderId="0" xfId="1" applyNumberFormat="1" applyFont="1" applyFill="1" applyBorder="1" applyAlignment="1" applyProtection="1">
      <alignment horizontal="right"/>
    </xf>
    <xf numFmtId="0" fontId="3" fillId="2" borderId="2" xfId="0" applyFont="1" applyFill="1" applyBorder="1"/>
    <xf numFmtId="170" fontId="3" fillId="2" borderId="2" xfId="1" applyNumberFormat="1" applyFont="1" applyFill="1" applyBorder="1" applyAlignment="1" applyProtection="1">
      <alignment horizontal="right"/>
    </xf>
    <xf numFmtId="170" fontId="3" fillId="4" borderId="2" xfId="1" applyNumberFormat="1" applyFont="1" applyFill="1" applyBorder="1" applyAlignment="1" applyProtection="1">
      <alignment horizontal="right"/>
    </xf>
    <xf numFmtId="171" fontId="3" fillId="2" borderId="2" xfId="1" applyNumberFormat="1" applyFont="1" applyFill="1" applyBorder="1" applyAlignment="1" applyProtection="1">
      <alignment horizontal="right"/>
    </xf>
    <xf numFmtId="0" fontId="17" fillId="2" borderId="0" xfId="0" quotePrefix="1" applyFont="1" applyFill="1" applyAlignment="1">
      <alignment horizontal="left"/>
    </xf>
    <xf numFmtId="0" fontId="17" fillId="2" borderId="0" xfId="0" quotePrefix="1" applyFont="1" applyFill="1" applyAlignment="1">
      <alignment horizontal="left" vertical="top" wrapText="1"/>
    </xf>
    <xf numFmtId="0" fontId="17" fillId="2" borderId="0" xfId="0" quotePrefix="1" applyFont="1" applyFill="1" applyAlignment="1">
      <alignment horizontal="left" vertical="top"/>
    </xf>
    <xf numFmtId="0" fontId="15" fillId="4" borderId="1" xfId="0" applyFont="1" applyFill="1" applyBorder="1" applyAlignment="1">
      <alignment horizontal="center" wrapText="1"/>
    </xf>
    <xf numFmtId="0" fontId="15" fillId="4" borderId="0" xfId="0" applyFont="1" applyFill="1" applyAlignment="1">
      <alignment horizontal="center" wrapText="1"/>
    </xf>
    <xf numFmtId="0" fontId="3" fillId="2" borderId="0" xfId="0" applyFont="1" applyFill="1" applyAlignment="1">
      <alignment vertical="top"/>
    </xf>
    <xf numFmtId="17" fontId="3" fillId="2" borderId="2" xfId="0" applyNumberFormat="1" applyFont="1" applyFill="1" applyBorder="1" applyAlignment="1">
      <alignment horizontal="left" indent="2"/>
    </xf>
    <xf numFmtId="0" fontId="19" fillId="2" borderId="0" xfId="0" applyFont="1" applyFill="1"/>
    <xf numFmtId="0" fontId="15" fillId="2" borderId="0" xfId="0" quotePrefix="1" applyFont="1" applyFill="1" applyAlignment="1">
      <alignment horizontal="center" wrapText="1"/>
    </xf>
    <xf numFmtId="0" fontId="7" fillId="2" borderId="0" xfId="0" applyFont="1" applyFill="1" applyAlignment="1">
      <alignment horizontal="center" vertical="center"/>
    </xf>
    <xf numFmtId="3" fontId="7" fillId="2" borderId="0" xfId="1" applyNumberFormat="1" applyFont="1" applyFill="1" applyBorder="1" applyAlignment="1" applyProtection="1">
      <alignment horizontal="right"/>
    </xf>
    <xf numFmtId="3" fontId="7" fillId="4" borderId="0" xfId="1" applyNumberFormat="1" applyFont="1" applyFill="1" applyBorder="1" applyAlignment="1" applyProtection="1">
      <alignment horizontal="right"/>
    </xf>
    <xf numFmtId="167" fontId="7" fillId="2" borderId="0" xfId="1" applyNumberFormat="1" applyFont="1" applyFill="1" applyBorder="1" applyAlignment="1" applyProtection="1">
      <alignment horizontal="right"/>
    </xf>
    <xf numFmtId="167" fontId="7" fillId="4" borderId="0" xfId="1" applyNumberFormat="1" applyFont="1" applyFill="1" applyBorder="1" applyAlignment="1" applyProtection="1">
      <alignment horizontal="right"/>
    </xf>
    <xf numFmtId="3" fontId="3" fillId="4" borderId="0" xfId="1" applyNumberFormat="1" applyFont="1" applyFill="1" applyBorder="1" applyAlignment="1" applyProtection="1">
      <alignment horizontal="right"/>
    </xf>
    <xf numFmtId="167" fontId="3" fillId="4" borderId="0" xfId="1" applyNumberFormat="1" applyFont="1" applyFill="1" applyBorder="1" applyAlignment="1" applyProtection="1">
      <alignment horizontal="right"/>
    </xf>
    <xf numFmtId="169" fontId="3" fillId="2" borderId="0" xfId="1" applyNumberFormat="1" applyFont="1" applyFill="1" applyBorder="1" applyAlignment="1" applyProtection="1">
      <alignment horizontal="right"/>
    </xf>
    <xf numFmtId="17" fontId="3" fillId="2" borderId="2" xfId="0" quotePrefix="1" applyNumberFormat="1" applyFont="1" applyFill="1" applyBorder="1"/>
    <xf numFmtId="3" fontId="3" fillId="2" borderId="2" xfId="1" applyNumberFormat="1" applyFont="1" applyFill="1" applyBorder="1" applyAlignment="1" applyProtection="1">
      <alignment horizontal="right"/>
    </xf>
    <xf numFmtId="3" fontId="3" fillId="4" borderId="2" xfId="1" applyNumberFormat="1" applyFont="1" applyFill="1" applyBorder="1" applyAlignment="1" applyProtection="1">
      <alignment horizontal="right"/>
    </xf>
    <xf numFmtId="167" fontId="3" fillId="2" borderId="2" xfId="1" applyNumberFormat="1" applyFont="1" applyFill="1" applyBorder="1" applyAlignment="1" applyProtection="1">
      <alignment horizontal="right"/>
    </xf>
    <xf numFmtId="167" fontId="3" fillId="4" borderId="2" xfId="1" applyNumberFormat="1" applyFont="1" applyFill="1" applyBorder="1" applyAlignment="1" applyProtection="1">
      <alignment horizontal="right"/>
    </xf>
    <xf numFmtId="0" fontId="17" fillId="2" borderId="0" xfId="0" quotePrefix="1" applyFont="1" applyFill="1" applyAlignment="1">
      <alignment horizontal="left" wrapText="1"/>
    </xf>
    <xf numFmtId="9" fontId="3" fillId="2" borderId="0" xfId="1" applyNumberFormat="1" applyFont="1" applyFill="1" applyBorder="1" applyAlignment="1" applyProtection="1">
      <alignment horizontal="right"/>
    </xf>
    <xf numFmtId="0" fontId="3" fillId="2" borderId="0" xfId="0" applyFont="1" applyFill="1" applyAlignment="1">
      <alignment horizontal="left" vertical="center"/>
    </xf>
    <xf numFmtId="0" fontId="3" fillId="2" borderId="1" xfId="0" applyFont="1" applyFill="1" applyBorder="1"/>
    <xf numFmtId="3" fontId="3" fillId="4" borderId="0" xfId="0" applyNumberFormat="1" applyFont="1" applyFill="1" applyAlignment="1">
      <alignment horizontal="right"/>
    </xf>
    <xf numFmtId="0" fontId="3" fillId="4" borderId="0" xfId="0" applyFont="1" applyFill="1" applyAlignment="1">
      <alignment horizontal="right"/>
    </xf>
    <xf numFmtId="167" fontId="3" fillId="2" borderId="0" xfId="0" applyNumberFormat="1" applyFont="1" applyFill="1" applyAlignment="1">
      <alignment horizontal="right"/>
    </xf>
    <xf numFmtId="167" fontId="3" fillId="4" borderId="0" xfId="0" applyNumberFormat="1" applyFont="1" applyFill="1" applyAlignment="1">
      <alignment horizontal="right"/>
    </xf>
    <xf numFmtId="165" fontId="3" fillId="4" borderId="0" xfId="0" applyNumberFormat="1" applyFont="1" applyFill="1" applyAlignment="1">
      <alignment horizontal="right"/>
    </xf>
    <xf numFmtId="10" fontId="3" fillId="2" borderId="0" xfId="0" applyNumberFormat="1" applyFont="1" applyFill="1" applyAlignment="1">
      <alignment horizontal="right"/>
    </xf>
    <xf numFmtId="175" fontId="3" fillId="4" borderId="0" xfId="0" applyNumberFormat="1" applyFont="1" applyFill="1" applyAlignment="1">
      <alignment horizontal="right"/>
    </xf>
    <xf numFmtId="3" fontId="3" fillId="2" borderId="2" xfId="0" applyNumberFormat="1" applyFont="1" applyFill="1" applyBorder="1" applyAlignment="1">
      <alignment horizontal="right"/>
    </xf>
    <xf numFmtId="3" fontId="3" fillId="4" borderId="2" xfId="0" applyNumberFormat="1" applyFont="1" applyFill="1" applyBorder="1" applyAlignment="1">
      <alignment horizontal="right"/>
    </xf>
    <xf numFmtId="167" fontId="3" fillId="2" borderId="2" xfId="0" applyNumberFormat="1" applyFont="1" applyFill="1" applyBorder="1" applyAlignment="1">
      <alignment horizontal="right"/>
    </xf>
    <xf numFmtId="167" fontId="3" fillId="4" borderId="2" xfId="0" applyNumberFormat="1" applyFont="1" applyFill="1" applyBorder="1" applyAlignment="1">
      <alignment horizontal="right"/>
    </xf>
    <xf numFmtId="170" fontId="3" fillId="2" borderId="0" xfId="4" applyNumberFormat="1" applyFont="1" applyFill="1" applyBorder="1" applyAlignment="1" applyProtection="1">
      <alignment horizontal="right"/>
    </xf>
    <xf numFmtId="0" fontId="15" fillId="4" borderId="0" xfId="0" quotePrefix="1" applyFont="1" applyFill="1" applyAlignment="1">
      <alignment horizontal="center" wrapText="1"/>
    </xf>
    <xf numFmtId="170" fontId="7" fillId="2" borderId="0" xfId="1" applyNumberFormat="1" applyFont="1" applyFill="1" applyBorder="1" applyAlignment="1" applyProtection="1">
      <alignment horizontal="right"/>
    </xf>
    <xf numFmtId="168" fontId="7" fillId="4" borderId="0" xfId="1" applyNumberFormat="1" applyFont="1" applyFill="1" applyBorder="1" applyAlignment="1" applyProtection="1">
      <alignment horizontal="right"/>
    </xf>
    <xf numFmtId="165" fontId="7" fillId="2" borderId="0" xfId="1" applyNumberFormat="1" applyFont="1" applyFill="1" applyBorder="1" applyAlignment="1" applyProtection="1">
      <alignment horizontal="right"/>
    </xf>
    <xf numFmtId="165" fontId="7" fillId="4" borderId="0" xfId="1" applyNumberFormat="1" applyFont="1" applyFill="1" applyBorder="1" applyAlignment="1" applyProtection="1">
      <alignment horizontal="right"/>
    </xf>
    <xf numFmtId="168" fontId="3" fillId="4" borderId="0" xfId="1" applyNumberFormat="1" applyFont="1" applyFill="1" applyBorder="1" applyAlignment="1" applyProtection="1">
      <alignment horizontal="right"/>
    </xf>
    <xf numFmtId="17" fontId="7" fillId="2" borderId="0" xfId="0" applyNumberFormat="1" applyFont="1" applyFill="1"/>
    <xf numFmtId="0" fontId="3" fillId="2" borderId="2" xfId="0" applyFont="1" applyFill="1" applyBorder="1" applyAlignment="1">
      <alignment horizontal="left"/>
    </xf>
    <xf numFmtId="168" fontId="3" fillId="4" borderId="2" xfId="1" applyNumberFormat="1" applyFont="1" applyFill="1" applyBorder="1" applyAlignment="1" applyProtection="1">
      <alignment horizontal="right"/>
    </xf>
    <xf numFmtId="165" fontId="3" fillId="2" borderId="2" xfId="1" applyNumberFormat="1" applyFont="1" applyFill="1" applyBorder="1" applyAlignment="1" applyProtection="1">
      <alignment horizontal="right"/>
    </xf>
    <xf numFmtId="165" fontId="3" fillId="4" borderId="2" xfId="1" applyNumberFormat="1" applyFont="1" applyFill="1" applyBorder="1" applyAlignment="1" applyProtection="1">
      <alignment horizontal="right"/>
    </xf>
    <xf numFmtId="170" fontId="3" fillId="2" borderId="0" xfId="0" applyNumberFormat="1" applyFont="1" applyFill="1"/>
    <xf numFmtId="168" fontId="3" fillId="2" borderId="0" xfId="0" applyNumberFormat="1" applyFont="1" applyFill="1"/>
    <xf numFmtId="49" fontId="3" fillId="2" borderId="0" xfId="0" applyNumberFormat="1" applyFont="1" applyFill="1" applyAlignment="1">
      <alignment horizontal="right"/>
    </xf>
    <xf numFmtId="49" fontId="3" fillId="2" borderId="0" xfId="0" applyNumberFormat="1" applyFont="1" applyFill="1"/>
    <xf numFmtId="3" fontId="15" fillId="2" borderId="1" xfId="0" applyNumberFormat="1" applyFont="1" applyFill="1" applyBorder="1" applyAlignment="1">
      <alignment horizontal="center" wrapText="1"/>
    </xf>
    <xf numFmtId="49" fontId="15" fillId="2" borderId="1" xfId="0" applyNumberFormat="1" applyFont="1" applyFill="1" applyBorder="1" applyAlignment="1">
      <alignment horizontal="center" wrapText="1"/>
    </xf>
    <xf numFmtId="167" fontId="3" fillId="2" borderId="0" xfId="0" applyNumberFormat="1" applyFont="1" applyFill="1"/>
    <xf numFmtId="2" fontId="3" fillId="2" borderId="0" xfId="0" applyNumberFormat="1" applyFont="1" applyFill="1" applyAlignment="1">
      <alignment horizontal="right"/>
    </xf>
    <xf numFmtId="1" fontId="3" fillId="2" borderId="0" xfId="0" applyNumberFormat="1" applyFont="1" applyFill="1" applyAlignment="1">
      <alignment horizontal="right"/>
    </xf>
    <xf numFmtId="17" fontId="3" fillId="2" borderId="2" xfId="0" applyNumberFormat="1" applyFont="1" applyFill="1" applyBorder="1"/>
    <xf numFmtId="49" fontId="3" fillId="2" borderId="2" xfId="0" applyNumberFormat="1" applyFont="1" applyFill="1" applyBorder="1" applyAlignment="1">
      <alignment horizontal="right"/>
    </xf>
    <xf numFmtId="0" fontId="3" fillId="2" borderId="2" xfId="0" quotePrefix="1" applyFont="1" applyFill="1" applyBorder="1"/>
    <xf numFmtId="3" fontId="3" fillId="2" borderId="2" xfId="0" applyNumberFormat="1" applyFont="1" applyFill="1" applyBorder="1"/>
    <xf numFmtId="167" fontId="3" fillId="2" borderId="2" xfId="0" applyNumberFormat="1" applyFont="1" applyFill="1" applyBorder="1"/>
    <xf numFmtId="165" fontId="15" fillId="2" borderId="1" xfId="0" applyNumberFormat="1" applyFont="1" applyFill="1" applyBorder="1" applyAlignment="1">
      <alignment horizontal="center" wrapText="1"/>
    </xf>
    <xf numFmtId="165" fontId="3" fillId="2" borderId="2" xfId="0" applyNumberFormat="1" applyFont="1" applyFill="1" applyBorder="1"/>
    <xf numFmtId="0" fontId="3" fillId="2" borderId="0" xfId="0" applyFont="1" applyFill="1" applyAlignment="1">
      <alignment vertical="top" wrapText="1"/>
    </xf>
    <xf numFmtId="0" fontId="7" fillId="2" borderId="0" xfId="0" applyFont="1" applyFill="1" applyAlignment="1">
      <alignment horizontal="left" vertical="top"/>
    </xf>
    <xf numFmtId="0" fontId="15" fillId="2" borderId="0" xfId="0" applyFont="1" applyFill="1" applyAlignment="1">
      <alignment horizontal="center" vertical="center" wrapText="1"/>
    </xf>
    <xf numFmtId="17" fontId="3" fillId="2" borderId="0" xfId="1" quotePrefix="1" applyNumberFormat="1" applyFont="1" applyFill="1" applyBorder="1" applyAlignment="1" applyProtection="1">
      <alignment horizontal="right" vertical="center"/>
    </xf>
    <xf numFmtId="170" fontId="3" fillId="2" borderId="0" xfId="1" quotePrefix="1" applyNumberFormat="1" applyFont="1" applyFill="1" applyBorder="1" applyAlignment="1" applyProtection="1">
      <alignment vertical="center"/>
    </xf>
    <xf numFmtId="3" fontId="3" fillId="2" borderId="0" xfId="1" applyNumberFormat="1" applyFont="1" applyFill="1" applyBorder="1" applyAlignment="1" applyProtection="1">
      <alignment horizontal="right" vertical="center"/>
    </xf>
    <xf numFmtId="37" fontId="3" fillId="2" borderId="0" xfId="1" applyNumberFormat="1" applyFont="1" applyFill="1" applyBorder="1" applyAlignment="1" applyProtection="1">
      <alignment horizontal="right" vertical="center"/>
    </xf>
    <xf numFmtId="9" fontId="3" fillId="2" borderId="0" xfId="1" applyNumberFormat="1" applyFont="1" applyFill="1" applyBorder="1" applyAlignment="1" applyProtection="1">
      <alignment horizontal="right" vertical="center"/>
    </xf>
    <xf numFmtId="17" fontId="19" fillId="2" borderId="0" xfId="0" applyNumberFormat="1" applyFont="1" applyFill="1"/>
    <xf numFmtId="176" fontId="19" fillId="2" borderId="0" xfId="0" applyNumberFormat="1" applyFont="1" applyFill="1"/>
    <xf numFmtId="0" fontId="19" fillId="2" borderId="2" xfId="0" applyFont="1" applyFill="1" applyBorder="1"/>
    <xf numFmtId="170" fontId="3"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70" fontId="3" fillId="2" borderId="2" xfId="1" applyNumberFormat="1" applyFont="1" applyFill="1" applyBorder="1" applyAlignment="1" applyProtection="1">
      <alignment horizontal="right" vertical="center"/>
    </xf>
    <xf numFmtId="0" fontId="21" fillId="2" borderId="0" xfId="0" applyFont="1" applyFill="1" applyAlignment="1">
      <alignment horizontal="right" vertical="top"/>
    </xf>
    <xf numFmtId="170" fontId="3" fillId="2" borderId="0" xfId="1" applyNumberFormat="1" applyFont="1" applyFill="1" applyBorder="1" applyAlignment="1" applyProtection="1">
      <alignment horizontal="left"/>
    </xf>
    <xf numFmtId="0" fontId="7" fillId="2" borderId="2" xfId="0" applyFont="1" applyFill="1" applyBorder="1" applyAlignment="1">
      <alignment horizontal="left"/>
    </xf>
    <xf numFmtId="0" fontId="7" fillId="2" borderId="0" xfId="0" applyFont="1" applyFill="1" applyAlignment="1">
      <alignment horizontal="left" vertical="top" wrapText="1"/>
    </xf>
    <xf numFmtId="177" fontId="3" fillId="2" borderId="0" xfId="1" applyNumberFormat="1" applyFont="1" applyFill="1" applyBorder="1" applyAlignment="1" applyProtection="1">
      <alignment horizontal="right" vertical="center"/>
    </xf>
    <xf numFmtId="0" fontId="21" fillId="2" borderId="0" xfId="0" applyFont="1" applyFill="1" applyAlignment="1">
      <alignment horizontal="left" vertical="top"/>
    </xf>
    <xf numFmtId="0" fontId="7" fillId="2" borderId="0" xfId="0" applyFont="1" applyFill="1" applyAlignment="1">
      <alignment horizontal="left" wrapText="1"/>
    </xf>
    <xf numFmtId="0" fontId="7" fillId="2" borderId="2" xfId="0" applyFont="1" applyFill="1" applyBorder="1" applyAlignment="1">
      <alignment horizontal="left" wrapText="1"/>
    </xf>
    <xf numFmtId="0" fontId="19" fillId="3" borderId="0" xfId="0" applyFont="1" applyFill="1"/>
    <xf numFmtId="0" fontId="3" fillId="3" borderId="0" xfId="0" applyFont="1" applyFill="1"/>
    <xf numFmtId="0" fontId="15" fillId="2" borderId="1" xfId="0" applyFont="1" applyFill="1" applyBorder="1" applyAlignment="1">
      <alignment horizontal="centerContinuous" wrapText="1"/>
    </xf>
    <xf numFmtId="17" fontId="19" fillId="3" borderId="0" xfId="0" applyNumberFormat="1" applyFont="1" applyFill="1"/>
    <xf numFmtId="17" fontId="3" fillId="2" borderId="0" xfId="1" quotePrefix="1" applyNumberFormat="1" applyFont="1" applyFill="1" applyBorder="1" applyAlignment="1" applyProtection="1">
      <alignment horizontal="right"/>
    </xf>
    <xf numFmtId="37" fontId="3" fillId="2" borderId="0" xfId="1" applyNumberFormat="1" applyFont="1" applyFill="1" applyBorder="1" applyAlignment="1" applyProtection="1">
      <alignment horizontal="right"/>
    </xf>
    <xf numFmtId="0" fontId="21" fillId="2" borderId="1" xfId="0" applyFont="1" applyFill="1" applyBorder="1" applyAlignment="1">
      <alignment horizontal="right" vertical="top"/>
    </xf>
    <xf numFmtId="0" fontId="19" fillId="2" borderId="1" xfId="0" applyFont="1" applyFill="1" applyBorder="1"/>
    <xf numFmtId="170" fontId="3" fillId="2" borderId="1" xfId="1" applyNumberFormat="1" applyFont="1" applyFill="1" applyBorder="1" applyAlignment="1" applyProtection="1">
      <alignment horizontal="left"/>
    </xf>
    <xf numFmtId="0" fontId="21" fillId="2" borderId="0" xfId="0" applyFont="1" applyFill="1" applyAlignment="1">
      <alignment horizontal="left" vertical="center"/>
    </xf>
    <xf numFmtId="177" fontId="3" fillId="2" borderId="0" xfId="1" applyNumberFormat="1" applyFont="1" applyFill="1" applyBorder="1" applyAlignment="1" applyProtection="1">
      <alignment horizontal="right"/>
    </xf>
    <xf numFmtId="0" fontId="3" fillId="2" borderId="1" xfId="0" applyFont="1" applyFill="1" applyBorder="1" applyAlignment="1">
      <alignment vertical="top"/>
    </xf>
    <xf numFmtId="17" fontId="3" fillId="3" borderId="0" xfId="0" applyNumberFormat="1" applyFont="1" applyFill="1"/>
    <xf numFmtId="170" fontId="3" fillId="3" borderId="0" xfId="1" applyNumberFormat="1" applyFont="1" applyFill="1" applyBorder="1" applyAlignment="1" applyProtection="1">
      <alignment horizontal="right"/>
    </xf>
    <xf numFmtId="0" fontId="7" fillId="3" borderId="0" xfId="0" applyFont="1" applyFill="1"/>
    <xf numFmtId="17" fontId="3" fillId="3" borderId="0" xfId="0" quotePrefix="1" applyNumberFormat="1" applyFont="1" applyFill="1"/>
    <xf numFmtId="0" fontId="4" fillId="2" borderId="0" xfId="0" applyFont="1"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left" wrapText="1"/>
    </xf>
    <xf numFmtId="0" fontId="12" fillId="0" borderId="0" xfId="3" applyFont="1" applyAlignment="1">
      <alignment horizontal="left"/>
    </xf>
    <xf numFmtId="0" fontId="6" fillId="2" borderId="0" xfId="3" applyFont="1" applyFill="1" applyAlignment="1">
      <alignment horizontal="left" vertical="center"/>
    </xf>
    <xf numFmtId="0" fontId="7" fillId="2" borderId="0" xfId="0" applyFont="1" applyFill="1" applyAlignment="1">
      <alignment horizontal="left"/>
    </xf>
    <xf numFmtId="0" fontId="15" fillId="4" borderId="0" xfId="0" applyFont="1" applyFill="1" applyAlignment="1">
      <alignment horizontal="center" wrapText="1"/>
    </xf>
    <xf numFmtId="0" fontId="15" fillId="2" borderId="0" xfId="0" applyFont="1" applyFill="1" applyAlignment="1">
      <alignment horizontal="center" wrapText="1"/>
    </xf>
    <xf numFmtId="0" fontId="15" fillId="2" borderId="1" xfId="0" applyFont="1" applyFill="1" applyBorder="1" applyAlignment="1">
      <alignment horizontal="center" wrapText="1"/>
    </xf>
    <xf numFmtId="0" fontId="15" fillId="2" borderId="1" xfId="0" applyFont="1" applyFill="1" applyBorder="1" applyAlignment="1">
      <alignment horizontal="center"/>
    </xf>
    <xf numFmtId="0" fontId="15" fillId="2" borderId="0" xfId="0" applyFont="1" applyFill="1"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left" wrapText="1"/>
    </xf>
    <xf numFmtId="0" fontId="7" fillId="2" borderId="0" xfId="0" applyFont="1" applyFill="1" applyAlignment="1">
      <alignment horizontal="left" vertical="top" wrapText="1"/>
    </xf>
    <xf numFmtId="0" fontId="20" fillId="2" borderId="0" xfId="3" applyFont="1" applyFill="1" applyAlignment="1">
      <alignment horizontal="left"/>
    </xf>
    <xf numFmtId="0" fontId="7" fillId="2" borderId="0" xfId="0" applyFont="1" applyFill="1" applyAlignment="1">
      <alignment horizontal="left" vertical="top"/>
    </xf>
    <xf numFmtId="0" fontId="3" fillId="2" borderId="1" xfId="0" applyFont="1" applyFill="1" applyBorder="1" applyAlignment="1">
      <alignment horizontal="left" vertical="top"/>
    </xf>
    <xf numFmtId="0" fontId="3" fillId="2" borderId="1" xfId="0" applyFont="1" applyFill="1" applyBorder="1" applyAlignment="1">
      <alignment horizontal="left"/>
    </xf>
    <xf numFmtId="0" fontId="6" fillId="2" borderId="0" xfId="3" applyFont="1" applyFill="1" applyAlignment="1">
      <alignment horizontal="left"/>
    </xf>
  </cellXfs>
  <cellStyles count="5">
    <cellStyle name="Comma" xfId="1" builtinId="3"/>
    <cellStyle name="Comma 3" xfId="4" xr:uid="{E577D841-28E1-43F2-B98D-6DE70C4F24F8}"/>
    <cellStyle name="Hyperlink" xfId="3" builtinId="8"/>
    <cellStyle name="Normal" xfId="0" builtinId="0"/>
    <cellStyle name="Percent" xfId="2" builtinId="5"/>
  </cellStyles>
  <dxfs count="0"/>
  <tableStyles count="0" defaultTableStyle="TableStyleMedium2" defaultPivotStyle="PivotStyleLight16"/>
  <colors>
    <mruColors>
      <color rgb="FFFDE4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1837453884698"/>
          <c:y val="0.29513901768702894"/>
          <c:w val="0.84837336824156351"/>
          <c:h val="0.43177120465575602"/>
        </c:manualLayout>
      </c:layout>
      <c:lineChart>
        <c:grouping val="standard"/>
        <c:varyColors val="0"/>
        <c:ser>
          <c:idx val="1"/>
          <c:order val="0"/>
          <c:tx>
            <c:strRef>
              <c:f>ChartData!$Q$8</c:f>
              <c:strCache>
                <c:ptCount val="1"/>
                <c:pt idx="0">
                  <c:v>2019-20</c:v>
                </c:pt>
              </c:strCache>
            </c:strRef>
          </c:tx>
          <c:spPr>
            <a:ln w="28575" cap="rnd">
              <a:solidFill>
                <a:schemeClr val="accent5">
                  <a:lumMod val="40000"/>
                  <a:lumOff val="60000"/>
                </a:schemeClr>
              </a:solidFill>
              <a:prstDash val="dash"/>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ChartData!$Q$9:$Q$60</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A0A4-41DD-8A5D-D847CA5E3D08}"/>
            </c:ext>
          </c:extLst>
        </c:ser>
        <c:ser>
          <c:idx val="2"/>
          <c:order val="1"/>
          <c:tx>
            <c:strRef>
              <c:f>ChartData!$N$8</c:f>
              <c:strCache>
                <c:ptCount val="1"/>
                <c:pt idx="0">
                  <c:v>2020-21</c:v>
                </c:pt>
              </c:strCache>
            </c:strRef>
          </c:tx>
          <c:spPr>
            <a:ln w="22225" cap="rnd">
              <a:solidFill>
                <a:srgbClr val="00B0F0"/>
              </a:solidFill>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ChartData!$N$9:$N$60</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pt idx="43">
                  <c:v>1190</c:v>
                </c:pt>
                <c:pt idx="44">
                  <c:v>1230</c:v>
                </c:pt>
                <c:pt idx="45">
                  <c:v>1260</c:v>
                </c:pt>
                <c:pt idx="46">
                  <c:v>1280</c:v>
                </c:pt>
                <c:pt idx="47">
                  <c:v>1310</c:v>
                </c:pt>
                <c:pt idx="48">
                  <c:v>1500</c:v>
                </c:pt>
                <c:pt idx="49">
                  <c:v>1390</c:v>
                </c:pt>
                <c:pt idx="50">
                  <c:v>1350</c:v>
                </c:pt>
                <c:pt idx="51">
                  <c:v>1570</c:v>
                </c:pt>
              </c:numCache>
            </c:numRef>
          </c:val>
          <c:smooth val="0"/>
          <c:extLst>
            <c:ext xmlns:c16="http://schemas.microsoft.com/office/drawing/2014/chart" uri="{C3380CC4-5D6E-409C-BE32-E72D297353CC}">
              <c16:uniqueId val="{00000001-A0A4-41DD-8A5D-D847CA5E3D08}"/>
            </c:ext>
          </c:extLst>
        </c:ser>
        <c:ser>
          <c:idx val="0"/>
          <c:order val="2"/>
          <c:tx>
            <c:strRef>
              <c:f>ChartData!$K$8</c:f>
              <c:strCache>
                <c:ptCount val="1"/>
                <c:pt idx="0">
                  <c:v>2021-22</c:v>
                </c:pt>
              </c:strCache>
            </c:strRef>
          </c:tx>
          <c:spPr>
            <a:ln w="28575" cap="rnd">
              <a:solidFill>
                <a:schemeClr val="accent5">
                  <a:lumMod val="50000"/>
                </a:schemeClr>
              </a:solidFill>
              <a:round/>
            </a:ln>
            <a:effectLst/>
          </c:spPr>
          <c:marker>
            <c:symbol val="none"/>
          </c:marker>
          <c:val>
            <c:numRef>
              <c:f>ChartData!$K$9:$K$20</c:f>
              <c:numCache>
                <c:formatCode>#,##0</c:formatCode>
                <c:ptCount val="12"/>
                <c:pt idx="0">
                  <c:v>1720</c:v>
                </c:pt>
                <c:pt idx="1">
                  <c:v>1280</c:v>
                </c:pt>
                <c:pt idx="2">
                  <c:v>1280</c:v>
                </c:pt>
                <c:pt idx="3">
                  <c:v>1390</c:v>
                </c:pt>
                <c:pt idx="4">
                  <c:v>1500</c:v>
                </c:pt>
                <c:pt idx="5">
                  <c:v>1110</c:v>
                </c:pt>
                <c:pt idx="6">
                  <c:v>1230</c:v>
                </c:pt>
                <c:pt idx="7">
                  <c:v>1270</c:v>
                </c:pt>
                <c:pt idx="8">
                  <c:v>1510</c:v>
                </c:pt>
                <c:pt idx="9">
                  <c:v>1190</c:v>
                </c:pt>
                <c:pt idx="10">
                  <c:v>1340</c:v>
                </c:pt>
                <c:pt idx="11">
                  <c:v>1340</c:v>
                </c:pt>
              </c:numCache>
            </c:numRef>
          </c:val>
          <c:smooth val="0"/>
          <c:extLst>
            <c:ext xmlns:c16="http://schemas.microsoft.com/office/drawing/2014/chart" uri="{C3380CC4-5D6E-409C-BE32-E72D297353CC}">
              <c16:uniqueId val="{00000002-A0A4-41DD-8A5D-D847CA5E3D08}"/>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ChartData!$K$6</c:f>
              <c:strCache>
                <c:ptCount val="1"/>
                <c:pt idx="0">
                  <c:v>Week beginning</c:v>
                </c:pt>
              </c:strCache>
            </c:strRef>
          </c:tx>
          <c:layout>
            <c:manualLayout>
              <c:xMode val="edge"/>
              <c:yMode val="edge"/>
              <c:x val="0.41201751004900605"/>
              <c:y val="0.842753898720406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rgbClr val="B2B2B2"/>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4159633987956286"/>
          <c:y val="0.16127948795133001"/>
          <c:w val="0.54855018996751281"/>
          <c:h val="0.1026888364306574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98235" y="3299800"/>
          <a:ext cx="783590" cy="435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1270</xdr:colOff>
      <xdr:row>4</xdr:row>
      <xdr:rowOff>110490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1460" y="76200"/>
          <a:ext cx="1738630" cy="12306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22860</xdr:colOff>
      <xdr:row>3</xdr:row>
      <xdr:rowOff>0</xdr:rowOff>
    </xdr:from>
    <xdr:ext cx="5339715" cy="3787140"/>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0.01538</cdr:x>
      <cdr:y>0.14542</cdr:y>
    </cdr:from>
    <cdr:to>
      <cdr:x>0.31049</cdr:x>
      <cdr:y>0.25501</cdr:y>
    </cdr:to>
    <cdr:sp macro="" textlink="ChartData!$K$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83819" y="517483"/>
          <a:ext cx="1607823" cy="389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9BF492D-80BA-487A-92F9-A86E841C5A2B}" type="TxLink">
            <a:rPr lang="en-US" sz="1000" b="1" i="0" u="none" strike="noStrike">
              <a:solidFill>
                <a:srgbClr val="000000"/>
              </a:solidFill>
              <a:latin typeface="Arial"/>
              <a:cs typeface="Arial"/>
            </a:rPr>
            <a:pPr algn="l"/>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0.90832</cdr:y>
    </cdr:from>
    <cdr:to>
      <cdr:x>1</cdr:x>
      <cdr:y>1</cdr:y>
    </cdr:to>
    <cdr:sp macro="" textlink="ChartData!$J$61">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3284220"/>
          <a:ext cx="5448300" cy="331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June 2021.</a:t>
          </a:fld>
          <a:endParaRPr lang="en-US" sz="1100">
            <a:solidFill>
              <a:sysClr val="windowText" lastClr="000000"/>
            </a:solidFill>
          </a:endParaRPr>
        </a:p>
      </cdr:txBody>
    </cdr:sp>
  </cdr:relSizeAnchor>
  <cdr:relSizeAnchor xmlns:cdr="http://schemas.openxmlformats.org/drawingml/2006/chartDrawing">
    <cdr:from>
      <cdr:x>0.00559</cdr:x>
      <cdr:y>0.01475</cdr:y>
    </cdr:from>
    <cdr:to>
      <cdr:x>1</cdr:x>
      <cdr:y>0.15806</cdr:y>
    </cdr:to>
    <cdr:sp macro="" textlink="ChartData!#REF!">
      <cdr:nvSpPr>
        <cdr:cNvPr id="4" name="TextBox 3">
          <a:extLst xmlns:a="http://schemas.openxmlformats.org/drawingml/2006/main">
            <a:ext uri="{FF2B5EF4-FFF2-40B4-BE49-F238E27FC236}">
              <a16:creationId xmlns:a16="http://schemas.microsoft.com/office/drawing/2014/main" id="{EA39D318-A050-44BE-97F6-7AE15E599B9F}"/>
            </a:ext>
          </a:extLst>
        </cdr:cNvPr>
        <cdr:cNvSpPr txBox="1"/>
      </cdr:nvSpPr>
      <cdr:spPr>
        <a:xfrm xmlns:a="http://schemas.openxmlformats.org/drawingml/2006/main">
          <a:off x="29849" y="55860"/>
          <a:ext cx="5309866" cy="5427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DF860BC-213A-4141-8E31-852775FE576C}" type="TxLink">
            <a:rPr lang="en-US" sz="1200" b="1" i="0" u="none" strike="noStrike">
              <a:solidFill>
                <a:srgbClr val="000000"/>
              </a:solidFill>
              <a:latin typeface="Arial"/>
              <a:cs typeface="Arial"/>
            </a:rPr>
            <a:pPr/>
            <a:t>Chart: Weekly number of transactions submitted to the WRA</a:t>
          </a:fld>
          <a:endParaRPr lang="en-US" sz="1200" b="1"/>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0</xdr:row>
          <xdr:rowOff>152400</xdr:rowOff>
        </xdr:from>
        <xdr:to>
          <xdr:col>11</xdr:col>
          <xdr:colOff>257175</xdr:colOff>
          <xdr:row>4</xdr:row>
          <xdr:rowOff>76200</xdr:rowOff>
        </xdr:to>
        <xdr:sp macro="" textlink="">
          <xdr:nvSpPr>
            <xdr:cNvPr id="11265" name="List Box 1"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533400</xdr:colOff>
          <xdr:row>1</xdr:row>
          <xdr:rowOff>28575</xdr:rowOff>
        </xdr:from>
        <xdr:to>
          <xdr:col>12</xdr:col>
          <xdr:colOff>466725</xdr:colOff>
          <xdr:row>4</xdr:row>
          <xdr:rowOff>152400</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00000000-0008-0000-0D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EB18B-7E60-49D8-A118-D3160BF6EC1C}">
  <sheetPr codeName="Sheet1"/>
  <dimension ref="A1:K33"/>
  <sheetViews>
    <sheetView tabSelected="1" zoomScaleNormal="100" workbookViewId="0">
      <pane ySplit="16" topLeftCell="A17" activePane="bottomLeft" state="frozen"/>
      <selection sqref="A1:B1048576"/>
      <selection pane="bottomLeft" sqref="A1:B1"/>
    </sheetView>
  </sheetViews>
  <sheetFormatPr defaultColWidth="9" defaultRowHeight="12.75" x14ac:dyDescent="0.2"/>
  <cols>
    <col min="1" max="1" width="11.140625" style="5" customWidth="1"/>
    <col min="2" max="2" width="155.42578125" style="1" customWidth="1"/>
    <col min="3" max="3" width="27.5703125" style="1" customWidth="1"/>
    <col min="4" max="6" width="1" style="1" customWidth="1"/>
    <col min="7" max="8" width="9" style="1"/>
    <col min="9" max="9" width="12" style="1" bestFit="1" customWidth="1"/>
    <col min="10" max="10" width="13" style="1" bestFit="1" customWidth="1"/>
    <col min="11" max="16384" width="9" style="1"/>
  </cols>
  <sheetData>
    <row r="1" spans="1:11" ht="17.45" customHeight="1" x14ac:dyDescent="0.2">
      <c r="A1" s="170" t="s">
        <v>0</v>
      </c>
      <c r="B1" s="170"/>
      <c r="C1" s="2"/>
      <c r="D1" s="3"/>
      <c r="E1" s="3"/>
      <c r="F1" s="3"/>
      <c r="G1" s="3"/>
      <c r="H1" s="3"/>
      <c r="I1" s="3"/>
      <c r="J1" s="3"/>
    </row>
    <row r="2" spans="1:11" ht="25.5" customHeight="1" x14ac:dyDescent="0.2">
      <c r="A2" s="171" t="s">
        <v>1</v>
      </c>
      <c r="B2" s="171"/>
    </row>
    <row r="3" spans="1:11" x14ac:dyDescent="0.2">
      <c r="A3" s="171" t="s">
        <v>2</v>
      </c>
      <c r="B3" s="171"/>
    </row>
    <row r="4" spans="1:11" ht="38.25" customHeight="1" x14ac:dyDescent="0.2">
      <c r="A4" s="172" t="s">
        <v>3</v>
      </c>
      <c r="B4" s="172"/>
      <c r="C4" s="4"/>
    </row>
    <row r="5" spans="1:11" ht="25.5" customHeight="1" x14ac:dyDescent="0.2">
      <c r="A5" s="5" t="s">
        <v>4</v>
      </c>
    </row>
    <row r="6" spans="1:11" x14ac:dyDescent="0.2">
      <c r="A6" s="6" t="s">
        <v>5</v>
      </c>
    </row>
    <row r="7" spans="1:11" ht="25.5" customHeight="1" x14ac:dyDescent="0.2">
      <c r="A7" s="5" t="s">
        <v>6</v>
      </c>
    </row>
    <row r="8" spans="1:11" x14ac:dyDescent="0.2">
      <c r="A8" s="6" t="s">
        <v>7</v>
      </c>
    </row>
    <row r="9" spans="1:11" ht="25.5" customHeight="1" x14ac:dyDescent="0.2">
      <c r="A9" s="5" t="s">
        <v>8</v>
      </c>
    </row>
    <row r="10" spans="1:11" ht="25.5" customHeight="1" x14ac:dyDescent="0.2">
      <c r="A10" s="5" t="s">
        <v>9</v>
      </c>
    </row>
    <row r="11" spans="1:11" x14ac:dyDescent="0.2">
      <c r="A11" s="5" t="s">
        <v>10</v>
      </c>
    </row>
    <row r="12" spans="1:11" x14ac:dyDescent="0.2">
      <c r="A12" s="5" t="s">
        <v>11</v>
      </c>
    </row>
    <row r="13" spans="1:11" x14ac:dyDescent="0.2">
      <c r="A13" s="5" t="s">
        <v>12</v>
      </c>
    </row>
    <row r="14" spans="1:11" ht="25.5" customHeight="1" x14ac:dyDescent="0.2">
      <c r="A14" s="5" t="s">
        <v>13</v>
      </c>
    </row>
    <row r="15" spans="1:11" ht="25.5" customHeight="1" x14ac:dyDescent="0.2">
      <c r="A15" s="8" t="s">
        <v>14</v>
      </c>
      <c r="I15" s="7"/>
      <c r="J15" s="7"/>
      <c r="K15" s="7"/>
    </row>
    <row r="16" spans="1:11" x14ac:dyDescent="0.2">
      <c r="A16" s="9"/>
      <c r="I16" s="7"/>
      <c r="J16" s="7"/>
      <c r="K16" s="7"/>
    </row>
    <row r="17" spans="1:11" x14ac:dyDescent="0.2">
      <c r="A17" s="8" t="s">
        <v>15</v>
      </c>
      <c r="I17" s="7"/>
      <c r="J17" s="7"/>
      <c r="K17" s="7"/>
    </row>
    <row r="18" spans="1:11" ht="25.5" customHeight="1" x14ac:dyDescent="0.2">
      <c r="A18" s="6" t="s">
        <v>16</v>
      </c>
      <c r="B18" s="1" t="s">
        <v>17</v>
      </c>
      <c r="I18" s="7"/>
      <c r="J18" s="7"/>
      <c r="K18" s="7"/>
    </row>
    <row r="19" spans="1:11" x14ac:dyDescent="0.2">
      <c r="A19" s="6" t="s">
        <v>18</v>
      </c>
      <c r="B19" s="1" t="s">
        <v>19</v>
      </c>
      <c r="I19" s="7"/>
      <c r="J19" s="7"/>
      <c r="K19" s="7"/>
    </row>
    <row r="20" spans="1:11" x14ac:dyDescent="0.2">
      <c r="A20" s="6" t="s">
        <v>20</v>
      </c>
      <c r="B20" s="1" t="s">
        <v>21</v>
      </c>
      <c r="I20" s="7"/>
      <c r="J20" s="7"/>
      <c r="K20" s="7"/>
    </row>
    <row r="21" spans="1:11" x14ac:dyDescent="0.2">
      <c r="A21" s="6" t="s">
        <v>22</v>
      </c>
      <c r="B21" s="1" t="s">
        <v>23</v>
      </c>
      <c r="I21" s="7"/>
      <c r="J21" s="7"/>
      <c r="K21" s="7"/>
    </row>
    <row r="22" spans="1:11" x14ac:dyDescent="0.2">
      <c r="A22" s="6" t="s">
        <v>24</v>
      </c>
      <c r="B22" s="1" t="s">
        <v>25</v>
      </c>
      <c r="I22" s="7"/>
      <c r="J22" s="7"/>
      <c r="K22" s="7"/>
    </row>
    <row r="23" spans="1:11" x14ac:dyDescent="0.2">
      <c r="A23" s="6" t="s">
        <v>26</v>
      </c>
      <c r="B23" s="1" t="s">
        <v>27</v>
      </c>
      <c r="I23" s="7"/>
      <c r="J23" s="7"/>
      <c r="K23" s="7"/>
    </row>
    <row r="24" spans="1:11" x14ac:dyDescent="0.2">
      <c r="A24" s="6" t="s">
        <v>28</v>
      </c>
      <c r="B24" s="1" t="s">
        <v>29</v>
      </c>
      <c r="I24" s="7"/>
      <c r="J24" s="7"/>
      <c r="K24" s="7"/>
    </row>
    <row r="25" spans="1:11" x14ac:dyDescent="0.2">
      <c r="A25" s="6" t="s">
        <v>30</v>
      </c>
      <c r="B25" s="1" t="s">
        <v>31</v>
      </c>
      <c r="I25" s="7"/>
      <c r="J25" s="7"/>
      <c r="K25" s="7"/>
    </row>
    <row r="26" spans="1:11" x14ac:dyDescent="0.2">
      <c r="A26" s="6" t="s">
        <v>32</v>
      </c>
      <c r="B26" s="1" t="s">
        <v>33</v>
      </c>
      <c r="I26" s="7"/>
      <c r="J26" s="7"/>
      <c r="K26" s="7"/>
    </row>
    <row r="27" spans="1:11" ht="25.5" customHeight="1" x14ac:dyDescent="0.2">
      <c r="A27" s="10" t="s">
        <v>34</v>
      </c>
      <c r="B27" s="10"/>
      <c r="C27" s="10"/>
      <c r="D27" s="10"/>
      <c r="E27" s="10"/>
      <c r="F27" s="10"/>
    </row>
    <row r="28" spans="1:11" ht="25.5" customHeight="1" x14ac:dyDescent="0.2">
      <c r="A28" s="7" t="s">
        <v>35</v>
      </c>
    </row>
    <row r="29" spans="1:11" x14ac:dyDescent="0.2">
      <c r="A29" s="6" t="s">
        <v>36</v>
      </c>
      <c r="B29" s="5" t="s">
        <v>37</v>
      </c>
      <c r="C29" s="5"/>
    </row>
    <row r="30" spans="1:11" ht="25.5" customHeight="1" x14ac:dyDescent="0.2">
      <c r="A30" s="7" t="s">
        <v>38</v>
      </c>
    </row>
    <row r="31" spans="1:11" x14ac:dyDescent="0.2">
      <c r="A31" s="6" t="s">
        <v>39</v>
      </c>
      <c r="B31" s="1" t="s">
        <v>40</v>
      </c>
    </row>
    <row r="32" spans="1:11" x14ac:dyDescent="0.2">
      <c r="A32" s="6"/>
    </row>
    <row r="33" spans="1:1" x14ac:dyDescent="0.2">
      <c r="A33" s="7"/>
    </row>
  </sheetData>
  <mergeCells count="4">
    <mergeCell ref="A1:B1"/>
    <mergeCell ref="A2:B2"/>
    <mergeCell ref="A3:B3"/>
    <mergeCell ref="A4:B4"/>
  </mergeCells>
  <hyperlinks>
    <hyperlink ref="A18" location="Table1" display="Table1" xr:uid="{9866C190-F59A-41B2-9F2D-8B6945BB6CB7}"/>
    <hyperlink ref="A19:A26" location="Table1" display="Table 1" xr:uid="{C00D8FE4-4972-4C98-9CCB-D8837BD80C40}"/>
    <hyperlink ref="A19" location="Table2" display="Table2" xr:uid="{82E46D95-EA7E-4419-9F1F-AB2A7BCF4981}"/>
    <hyperlink ref="A20" location="Table3" display="Table3" xr:uid="{E8084162-3A7B-4579-B764-86B0E9B20CBB}"/>
    <hyperlink ref="A21" location="Table4" display="Table4" xr:uid="{02396133-6769-4257-B40B-1069D806838C}"/>
    <hyperlink ref="A22" location="Table5" display="Table5" xr:uid="{B1344392-8F23-4C93-8A01-D4C18B495A72}"/>
    <hyperlink ref="A24" location="Table6" display="Table6" xr:uid="{DAAB1669-397E-4DDA-9D45-48FB0519E0DE}"/>
    <hyperlink ref="A25" location="Table6a" display="Table6a" xr:uid="{2907499F-F4C0-49EE-8569-9316AB1C7325}"/>
    <hyperlink ref="A26" location="Table7" display="Table7" xr:uid="{3FC13B31-0102-4374-8F7D-B62146523A9F}"/>
    <hyperlink ref="A29" location="TableA1FormulasHeader" display="TableA1FormulasHeader" xr:uid="{8FECD83E-624F-4A05-917D-6A10FCC2F95B}"/>
    <hyperlink ref="A31" location="TableA2FormulasHeader" display="TableA2FormulasHeader" xr:uid="{6F2851B2-C10A-4721-8058-A45D56F913D4}"/>
    <hyperlink ref="A23" location="Table5a" display="Table5a" xr:uid="{5C762471-DF2A-4B68-BA66-C3ECDE47024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9BAE5-B288-4E3E-B2A0-5E0F12CF1BC4}">
  <sheetPr codeName="Sheet24"/>
  <dimension ref="A1:E68"/>
  <sheetViews>
    <sheetView showGridLines="0" zoomScaleNormal="100" workbookViewId="0">
      <pane ySplit="4" topLeftCell="A42" activePane="bottomLeft" state="frozen"/>
      <selection sqref="A1:B1048576"/>
      <selection pane="bottomLeft" sqref="A1:B1"/>
    </sheetView>
  </sheetViews>
  <sheetFormatPr defaultColWidth="9" defaultRowHeight="15" x14ac:dyDescent="0.25"/>
  <cols>
    <col min="1" max="1" width="2.5703125" style="74" customWidth="1"/>
    <col min="2" max="2" width="21.85546875" style="74" customWidth="1"/>
    <col min="3" max="3" width="33.85546875" style="74" customWidth="1"/>
    <col min="4" max="5" width="9" style="74" customWidth="1"/>
    <col min="6" max="16384" width="9" style="74"/>
  </cols>
  <sheetData>
    <row r="1" spans="1:5" s="1" customFormat="1" ht="12.75" x14ac:dyDescent="0.2">
      <c r="A1" s="174" t="s">
        <v>61</v>
      </c>
      <c r="B1" s="174"/>
      <c r="C1" s="36"/>
    </row>
    <row r="2" spans="1:5" s="1" customFormat="1" ht="30" customHeight="1" x14ac:dyDescent="0.2">
      <c r="A2" s="183" t="s">
        <v>388</v>
      </c>
      <c r="B2" s="183"/>
      <c r="C2" s="183"/>
      <c r="D2" s="7"/>
      <c r="E2" s="7"/>
    </row>
    <row r="3" spans="1:5" s="1" customFormat="1" ht="3.75" customHeight="1" x14ac:dyDescent="0.2">
      <c r="C3" s="36"/>
    </row>
    <row r="4" spans="1:5" s="1" customFormat="1" x14ac:dyDescent="0.35">
      <c r="A4" s="178"/>
      <c r="B4" s="178"/>
      <c r="C4" s="130" t="s">
        <v>77</v>
      </c>
    </row>
    <row r="5" spans="1:5" s="1" customFormat="1" ht="12.75" x14ac:dyDescent="0.2">
      <c r="A5" s="7" t="s">
        <v>127</v>
      </c>
      <c r="B5" s="7"/>
      <c r="C5" s="36"/>
    </row>
    <row r="6" spans="1:5" s="1" customFormat="1" ht="12.75" customHeight="1" x14ac:dyDescent="0.2">
      <c r="A6" s="54"/>
      <c r="B6" s="1" t="s">
        <v>50</v>
      </c>
      <c r="C6" s="95">
        <v>219.5</v>
      </c>
      <c r="E6" s="122"/>
    </row>
    <row r="7" spans="1:5" s="1" customFormat="1" ht="12.75" customHeight="1" x14ac:dyDescent="0.2">
      <c r="A7" s="54"/>
      <c r="B7" s="32" t="s">
        <v>48</v>
      </c>
      <c r="C7" s="95">
        <v>232.8</v>
      </c>
      <c r="E7" s="122"/>
    </row>
    <row r="8" spans="1:5" s="1" customFormat="1" ht="12.75" customHeight="1" x14ac:dyDescent="0.2">
      <c r="A8" s="54"/>
      <c r="B8" s="32" t="s">
        <v>183</v>
      </c>
      <c r="C8" s="95">
        <v>230</v>
      </c>
      <c r="E8" s="122"/>
    </row>
    <row r="9" spans="1:5" s="1" customFormat="1" ht="12.75" customHeight="1" x14ac:dyDescent="0.2">
      <c r="A9" s="54"/>
      <c r="B9" s="32" t="s">
        <v>367</v>
      </c>
      <c r="C9" s="95">
        <v>63.2</v>
      </c>
      <c r="E9" s="122"/>
    </row>
    <row r="10" spans="1:5" s="1" customFormat="1" ht="26.45" customHeight="1" x14ac:dyDescent="0.2">
      <c r="A10" s="7" t="s">
        <v>129</v>
      </c>
      <c r="B10" s="7"/>
      <c r="C10" s="36"/>
      <c r="E10" s="122"/>
    </row>
    <row r="11" spans="1:5" s="1" customFormat="1" ht="12.75" customHeight="1" x14ac:dyDescent="0.2">
      <c r="B11" s="53" t="s">
        <v>130</v>
      </c>
      <c r="C11" s="95">
        <v>38.6</v>
      </c>
      <c r="E11" s="122"/>
    </row>
    <row r="12" spans="1:5" s="1" customFormat="1" ht="12.75" customHeight="1" x14ac:dyDescent="0.2">
      <c r="B12" s="53" t="s">
        <v>131</v>
      </c>
      <c r="C12" s="95">
        <v>62.7</v>
      </c>
      <c r="E12" s="122"/>
    </row>
    <row r="13" spans="1:5" s="1" customFormat="1" ht="12.75" customHeight="1" x14ac:dyDescent="0.2">
      <c r="B13" s="53" t="s">
        <v>132</v>
      </c>
      <c r="C13" s="95">
        <v>65.7</v>
      </c>
      <c r="E13" s="122"/>
    </row>
    <row r="14" spans="1:5" s="1" customFormat="1" ht="12.75" customHeight="1" x14ac:dyDescent="0.2">
      <c r="B14" s="53" t="s">
        <v>133</v>
      </c>
      <c r="C14" s="95">
        <v>52.5</v>
      </c>
      <c r="E14" s="122"/>
    </row>
    <row r="15" spans="1:5" s="1" customFormat="1" ht="26.45" customHeight="1" x14ac:dyDescent="0.2">
      <c r="B15" s="53" t="s">
        <v>134</v>
      </c>
      <c r="C15" s="95">
        <v>47.8</v>
      </c>
      <c r="E15" s="122"/>
    </row>
    <row r="16" spans="1:5" s="1" customFormat="1" ht="12.75" customHeight="1" x14ac:dyDescent="0.2">
      <c r="B16" s="53" t="s">
        <v>135</v>
      </c>
      <c r="C16" s="95">
        <v>60.4</v>
      </c>
      <c r="E16" s="122"/>
    </row>
    <row r="17" spans="1:5" s="1" customFormat="1" ht="12.75" customHeight="1" x14ac:dyDescent="0.2">
      <c r="B17" s="53" t="s">
        <v>136</v>
      </c>
      <c r="C17" s="95">
        <v>72.099999999999994</v>
      </c>
      <c r="E17" s="122"/>
    </row>
    <row r="18" spans="1:5" s="1" customFormat="1" ht="12.75" customHeight="1" x14ac:dyDescent="0.2">
      <c r="B18" s="53" t="s">
        <v>137</v>
      </c>
      <c r="C18" s="95">
        <v>52.5</v>
      </c>
      <c r="E18" s="122"/>
    </row>
    <row r="19" spans="1:5" s="1" customFormat="1" ht="25.5" customHeight="1" x14ac:dyDescent="0.2">
      <c r="B19" s="53" t="s">
        <v>389</v>
      </c>
      <c r="C19" s="95">
        <v>55.2</v>
      </c>
      <c r="E19" s="122"/>
    </row>
    <row r="20" spans="1:5" s="1" customFormat="1" ht="12.75" customHeight="1" x14ac:dyDescent="0.2">
      <c r="B20" s="53" t="s">
        <v>390</v>
      </c>
      <c r="C20" s="95">
        <v>37.5</v>
      </c>
      <c r="E20" s="122"/>
    </row>
    <row r="21" spans="1:5" s="1" customFormat="1" ht="12.75" customHeight="1" x14ac:dyDescent="0.2">
      <c r="B21" s="53" t="s">
        <v>391</v>
      </c>
      <c r="C21" s="95">
        <v>70.2</v>
      </c>
      <c r="E21" s="122"/>
    </row>
    <row r="22" spans="1:5" s="1" customFormat="1" ht="12.75" customHeight="1" x14ac:dyDescent="0.2">
      <c r="B22" s="53" t="s">
        <v>392</v>
      </c>
      <c r="C22" s="95">
        <v>67.099999999999994</v>
      </c>
      <c r="E22" s="122"/>
    </row>
    <row r="23" spans="1:5" s="1" customFormat="1" ht="26.45" customHeight="1" x14ac:dyDescent="0.2">
      <c r="A23" s="7" t="s">
        <v>142</v>
      </c>
      <c r="C23" s="36"/>
      <c r="E23" s="122"/>
    </row>
    <row r="24" spans="1:5" s="1" customFormat="1" ht="12.75" x14ac:dyDescent="0.2">
      <c r="B24" s="53" t="s">
        <v>143</v>
      </c>
      <c r="C24" s="95">
        <v>6.1</v>
      </c>
      <c r="E24" s="122"/>
    </row>
    <row r="25" spans="1:5" s="1" customFormat="1" ht="12.75" x14ac:dyDescent="0.2">
      <c r="B25" s="53" t="s">
        <v>144</v>
      </c>
      <c r="C25" s="95">
        <v>17</v>
      </c>
      <c r="E25" s="122"/>
    </row>
    <row r="26" spans="1:5" s="1" customFormat="1" ht="12.75" x14ac:dyDescent="0.2">
      <c r="B26" s="53" t="s">
        <v>145</v>
      </c>
      <c r="C26" s="95">
        <v>15.5</v>
      </c>
      <c r="E26" s="122"/>
    </row>
    <row r="27" spans="1:5" s="1" customFormat="1" ht="12.75" x14ac:dyDescent="0.2">
      <c r="B27" s="53" t="s">
        <v>146</v>
      </c>
      <c r="C27" s="95">
        <v>20.5</v>
      </c>
      <c r="E27" s="122"/>
    </row>
    <row r="28" spans="1:5" s="1" customFormat="1" ht="12.75" x14ac:dyDescent="0.2">
      <c r="B28" s="53" t="s">
        <v>147</v>
      </c>
      <c r="C28" s="95">
        <v>23.6</v>
      </c>
      <c r="E28" s="122"/>
    </row>
    <row r="29" spans="1:5" s="1" customFormat="1" ht="12.75" x14ac:dyDescent="0.2">
      <c r="B29" s="53" t="s">
        <v>148</v>
      </c>
      <c r="C29" s="95">
        <v>18.600000000000001</v>
      </c>
      <c r="E29" s="122"/>
    </row>
    <row r="30" spans="1:5" s="1" customFormat="1" ht="12.75" x14ac:dyDescent="0.2">
      <c r="B30" s="53" t="s">
        <v>149</v>
      </c>
      <c r="C30" s="95">
        <v>21.7</v>
      </c>
      <c r="E30" s="122"/>
    </row>
    <row r="31" spans="1:5" s="1" customFormat="1" ht="12.75" x14ac:dyDescent="0.2">
      <c r="B31" s="53" t="s">
        <v>150</v>
      </c>
      <c r="C31" s="95">
        <v>22</v>
      </c>
      <c r="E31" s="122"/>
    </row>
    <row r="32" spans="1:5" s="1" customFormat="1" ht="12.75" x14ac:dyDescent="0.2">
      <c r="B32" s="53" t="s">
        <v>151</v>
      </c>
      <c r="C32" s="95">
        <v>22.1</v>
      </c>
      <c r="E32" s="122"/>
    </row>
    <row r="33" spans="2:5" s="1" customFormat="1" ht="12.75" x14ac:dyDescent="0.2">
      <c r="B33" s="53" t="s">
        <v>152</v>
      </c>
      <c r="C33" s="95">
        <v>20.6</v>
      </c>
      <c r="E33" s="122"/>
    </row>
    <row r="34" spans="2:5" s="1" customFormat="1" ht="12.75" x14ac:dyDescent="0.2">
      <c r="B34" s="53" t="s">
        <v>153</v>
      </c>
      <c r="C34" s="95">
        <v>14.4</v>
      </c>
      <c r="E34" s="122"/>
    </row>
    <row r="35" spans="2:5" s="1" customFormat="1" ht="12.75" x14ac:dyDescent="0.2">
      <c r="B35" s="53" t="s">
        <v>154</v>
      </c>
      <c r="C35" s="95">
        <v>17.5</v>
      </c>
      <c r="E35" s="122"/>
    </row>
    <row r="36" spans="2:5" s="1" customFormat="1" ht="26.45" customHeight="1" x14ac:dyDescent="0.2">
      <c r="B36" s="53" t="s">
        <v>155</v>
      </c>
      <c r="C36" s="95">
        <v>16.899999999999999</v>
      </c>
      <c r="E36" s="122"/>
    </row>
    <row r="37" spans="2:5" s="1" customFormat="1" ht="12.75" x14ac:dyDescent="0.2">
      <c r="B37" s="53" t="s">
        <v>156</v>
      </c>
      <c r="C37" s="95">
        <v>16</v>
      </c>
      <c r="E37" s="122"/>
    </row>
    <row r="38" spans="2:5" s="1" customFormat="1" ht="12.75" x14ac:dyDescent="0.2">
      <c r="B38" s="53" t="s">
        <v>157</v>
      </c>
      <c r="C38" s="95">
        <v>14.9</v>
      </c>
      <c r="E38" s="122"/>
    </row>
    <row r="39" spans="2:5" s="1" customFormat="1" ht="12.75" x14ac:dyDescent="0.2">
      <c r="B39" s="53" t="s">
        <v>158</v>
      </c>
      <c r="C39" s="95">
        <v>20.100000000000001</v>
      </c>
      <c r="E39" s="122"/>
    </row>
    <row r="40" spans="2:5" s="1" customFormat="1" ht="12.75" x14ac:dyDescent="0.2">
      <c r="B40" s="53" t="s">
        <v>159</v>
      </c>
      <c r="C40" s="95">
        <v>21.5</v>
      </c>
      <c r="E40" s="122"/>
    </row>
    <row r="41" spans="2:5" s="1" customFormat="1" ht="12.75" x14ac:dyDescent="0.2">
      <c r="B41" s="53" t="s">
        <v>160</v>
      </c>
      <c r="C41" s="95">
        <v>18.8</v>
      </c>
      <c r="E41" s="122"/>
    </row>
    <row r="42" spans="2:5" s="1" customFormat="1" ht="12.75" x14ac:dyDescent="0.2">
      <c r="B42" s="53" t="s">
        <v>161</v>
      </c>
      <c r="C42" s="95">
        <v>23.6</v>
      </c>
      <c r="E42" s="122"/>
    </row>
    <row r="43" spans="2:5" s="1" customFormat="1" ht="12.75" x14ac:dyDescent="0.2">
      <c r="B43" s="53" t="s">
        <v>162</v>
      </c>
      <c r="C43" s="95">
        <v>18</v>
      </c>
      <c r="E43" s="122"/>
    </row>
    <row r="44" spans="2:5" s="1" customFormat="1" ht="12.75" x14ac:dyDescent="0.2">
      <c r="B44" s="53" t="s">
        <v>163</v>
      </c>
      <c r="C44" s="95">
        <v>30.5</v>
      </c>
      <c r="E44" s="122"/>
    </row>
    <row r="45" spans="2:5" s="1" customFormat="1" ht="12.75" x14ac:dyDescent="0.2">
      <c r="B45" s="53" t="s">
        <v>164</v>
      </c>
      <c r="C45" s="95">
        <v>15</v>
      </c>
      <c r="E45" s="122"/>
    </row>
    <row r="46" spans="2:5" s="1" customFormat="1" ht="12.75" x14ac:dyDescent="0.2">
      <c r="B46" s="53" t="s">
        <v>165</v>
      </c>
      <c r="C46" s="95">
        <v>19.399999999999999</v>
      </c>
      <c r="E46" s="122"/>
    </row>
    <row r="47" spans="2:5" s="1" customFormat="1" ht="12.75" x14ac:dyDescent="0.2">
      <c r="B47" s="53" t="s">
        <v>166</v>
      </c>
      <c r="C47" s="95">
        <v>18.100000000000001</v>
      </c>
      <c r="E47" s="122"/>
    </row>
    <row r="48" spans="2:5" s="1" customFormat="1" ht="26.25" customHeight="1" x14ac:dyDescent="0.2">
      <c r="B48" s="53" t="s">
        <v>393</v>
      </c>
      <c r="C48" s="95">
        <v>37.6</v>
      </c>
      <c r="E48" s="122"/>
    </row>
    <row r="49" spans="1:5" s="1" customFormat="1" ht="12.75" x14ac:dyDescent="0.2">
      <c r="B49" s="53" t="s">
        <v>394</v>
      </c>
      <c r="C49" s="95">
        <v>9.1</v>
      </c>
      <c r="E49" s="122"/>
    </row>
    <row r="50" spans="1:5" s="1" customFormat="1" ht="12.75" x14ac:dyDescent="0.2">
      <c r="B50" s="53" t="s">
        <v>395</v>
      </c>
      <c r="C50" s="95">
        <v>8.5</v>
      </c>
      <c r="E50" s="122"/>
    </row>
    <row r="51" spans="1:5" s="1" customFormat="1" ht="12.75" x14ac:dyDescent="0.2">
      <c r="B51" s="53" t="s">
        <v>396</v>
      </c>
      <c r="C51" s="95">
        <v>10.9</v>
      </c>
      <c r="E51" s="122"/>
    </row>
    <row r="52" spans="1:5" s="1" customFormat="1" ht="12.75" x14ac:dyDescent="0.2">
      <c r="B52" s="53" t="s">
        <v>397</v>
      </c>
      <c r="C52" s="95">
        <v>12.1</v>
      </c>
      <c r="E52" s="122"/>
    </row>
    <row r="53" spans="1:5" s="1" customFormat="1" ht="12.75" x14ac:dyDescent="0.2">
      <c r="B53" s="53" t="s">
        <v>398</v>
      </c>
      <c r="C53" s="95">
        <v>14.5</v>
      </c>
      <c r="E53" s="122"/>
    </row>
    <row r="54" spans="1:5" s="1" customFormat="1" ht="12.75" x14ac:dyDescent="0.2">
      <c r="B54" s="53" t="s">
        <v>399</v>
      </c>
      <c r="C54" s="95">
        <v>17.600000000000001</v>
      </c>
      <c r="E54" s="122"/>
    </row>
    <row r="55" spans="1:5" s="1" customFormat="1" ht="12.75" x14ac:dyDescent="0.2">
      <c r="B55" s="53" t="s">
        <v>400</v>
      </c>
      <c r="C55" s="95">
        <v>23</v>
      </c>
      <c r="E55" s="122"/>
    </row>
    <row r="56" spans="1:5" s="1" customFormat="1" ht="12.75" x14ac:dyDescent="0.2">
      <c r="B56" s="53" t="s">
        <v>401</v>
      </c>
      <c r="C56" s="95">
        <v>29.6</v>
      </c>
      <c r="E56" s="122"/>
    </row>
    <row r="57" spans="1:5" s="1" customFormat="1" ht="12.75" x14ac:dyDescent="0.2">
      <c r="B57" s="53" t="s">
        <v>402</v>
      </c>
      <c r="C57" s="95">
        <v>15.5</v>
      </c>
      <c r="E57" s="122"/>
    </row>
    <row r="58" spans="1:5" s="1" customFormat="1" ht="12.75" x14ac:dyDescent="0.2">
      <c r="B58" s="53" t="s">
        <v>403</v>
      </c>
      <c r="C58" s="95">
        <v>21</v>
      </c>
      <c r="E58" s="122"/>
    </row>
    <row r="59" spans="1:5" s="1" customFormat="1" ht="12.75" x14ac:dyDescent="0.2">
      <c r="B59" s="53" t="s">
        <v>404</v>
      </c>
      <c r="C59" s="95">
        <v>30.6</v>
      </c>
      <c r="E59" s="122"/>
    </row>
    <row r="60" spans="1:5" s="1" customFormat="1" ht="25.5" customHeight="1" x14ac:dyDescent="0.2">
      <c r="B60" s="53" t="s">
        <v>405</v>
      </c>
      <c r="C60" s="95">
        <v>40.9</v>
      </c>
      <c r="E60" s="122"/>
    </row>
    <row r="61" spans="1:5" s="1" customFormat="1" ht="12.75" customHeight="1" x14ac:dyDescent="0.2">
      <c r="B61" s="53" t="s">
        <v>406</v>
      </c>
      <c r="C61" s="95">
        <v>22.3</v>
      </c>
      <c r="E61" s="122"/>
    </row>
    <row r="62" spans="1:5" s="1" customFormat="1" ht="3" customHeight="1" x14ac:dyDescent="0.2">
      <c r="A62" s="63"/>
      <c r="B62" s="84"/>
      <c r="C62" s="131"/>
    </row>
    <row r="63" spans="1:5" s="1" customFormat="1" ht="12.75" x14ac:dyDescent="0.2">
      <c r="C63" s="36"/>
    </row>
    <row r="64" spans="1:5" s="1" customFormat="1" ht="46.5" customHeight="1" x14ac:dyDescent="0.2">
      <c r="A64" s="69">
        <v>1</v>
      </c>
      <c r="B64" s="181" t="s">
        <v>407</v>
      </c>
      <c r="C64" s="181"/>
    </row>
    <row r="65" spans="1:5" s="1" customFormat="1" ht="103.5" customHeight="1" x14ac:dyDescent="0.2">
      <c r="A65" s="69">
        <v>2</v>
      </c>
      <c r="B65" s="181" t="s">
        <v>191</v>
      </c>
      <c r="C65" s="181"/>
      <c r="D65" s="132"/>
      <c r="E65" s="132"/>
    </row>
    <row r="66" spans="1:5" s="1" customFormat="1" ht="12.75" x14ac:dyDescent="0.2">
      <c r="C66" s="36"/>
    </row>
    <row r="67" spans="1:5" s="1" customFormat="1" ht="12.75" x14ac:dyDescent="0.2">
      <c r="C67" s="36"/>
    </row>
    <row r="68" spans="1:5" s="1" customFormat="1" ht="12.75" x14ac:dyDescent="0.2">
      <c r="C68" s="36"/>
    </row>
  </sheetData>
  <mergeCells count="5">
    <mergeCell ref="A1:B1"/>
    <mergeCell ref="A2:C2"/>
    <mergeCell ref="A4:B4"/>
    <mergeCell ref="B64:C64"/>
    <mergeCell ref="B65:C65"/>
  </mergeCells>
  <hyperlinks>
    <hyperlink ref="A1:B1" location="ContentsHead" display="ContentsHead" xr:uid="{CC302732-1D8C-4081-A17E-9104485AA4D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E7DDC-DF6A-4A44-AEDE-C9B22445A562}">
  <sheetPr codeName="Sheet28"/>
  <dimension ref="A1:W183"/>
  <sheetViews>
    <sheetView workbookViewId="0">
      <selection sqref="A1:D1"/>
    </sheetView>
  </sheetViews>
  <sheetFormatPr defaultColWidth="9" defaultRowHeight="15" x14ac:dyDescent="0.25"/>
  <cols>
    <col min="1" max="1" width="3.140625" style="74" customWidth="1"/>
    <col min="2" max="2" width="10.42578125" style="74" customWidth="1"/>
    <col min="3" max="3" width="2" style="74" customWidth="1"/>
    <col min="4" max="5" width="10.5703125" style="74" bestFit="1" customWidth="1"/>
    <col min="6" max="6" width="11.140625" style="74" bestFit="1" customWidth="1"/>
    <col min="7" max="7" width="13.5703125" style="74" bestFit="1" customWidth="1"/>
    <col min="8" max="8" width="16.42578125" style="74" customWidth="1"/>
    <col min="9" max="13" width="9" style="74"/>
    <col min="14" max="14" width="10.5703125" style="74" bestFit="1" customWidth="1"/>
    <col min="15" max="16384" width="9" style="74"/>
  </cols>
  <sheetData>
    <row r="1" spans="1:23" x14ac:dyDescent="0.25">
      <c r="A1" s="184" t="s">
        <v>61</v>
      </c>
      <c r="B1" s="184"/>
      <c r="C1" s="184"/>
      <c r="D1" s="184"/>
      <c r="E1" s="9"/>
      <c r="F1" s="9"/>
      <c r="G1" s="9"/>
      <c r="H1" s="9"/>
      <c r="K1" s="74">
        <v>56</v>
      </c>
      <c r="R1" s="74" t="s">
        <v>408</v>
      </c>
      <c r="S1" s="74">
        <v>1</v>
      </c>
    </row>
    <row r="2" spans="1:23" s="1" customFormat="1" ht="14.45" customHeight="1" x14ac:dyDescent="0.2">
      <c r="A2" s="185" t="s">
        <v>410</v>
      </c>
      <c r="B2" s="185"/>
      <c r="C2" s="185"/>
      <c r="D2" s="185"/>
      <c r="E2" s="185"/>
      <c r="F2" s="185"/>
      <c r="G2" s="185"/>
      <c r="H2" s="185"/>
      <c r="K2" s="1">
        <v>46</v>
      </c>
      <c r="L2" s="1">
        <v>23</v>
      </c>
      <c r="M2" s="1">
        <v>25</v>
      </c>
      <c r="R2" s="1" t="s">
        <v>409</v>
      </c>
      <c r="S2" s="1">
        <v>25</v>
      </c>
    </row>
    <row r="3" spans="1:23" s="1" customFormat="1" ht="12.75" x14ac:dyDescent="0.2">
      <c r="B3" s="133"/>
      <c r="C3" s="133"/>
      <c r="D3" s="133"/>
      <c r="E3" s="133"/>
      <c r="F3" s="133"/>
      <c r="G3" s="133"/>
      <c r="H3" s="133"/>
    </row>
    <row r="4" spans="1:23" ht="17.45" customHeight="1" x14ac:dyDescent="0.35">
      <c r="A4" s="178" t="s">
        <v>411</v>
      </c>
      <c r="B4" s="178"/>
      <c r="C4" s="178"/>
      <c r="D4" s="178" t="s">
        <v>412</v>
      </c>
      <c r="E4" s="178"/>
      <c r="F4" s="178"/>
      <c r="G4" s="178" t="s">
        <v>413</v>
      </c>
      <c r="H4" s="178"/>
      <c r="K4" s="74">
        <v>47</v>
      </c>
      <c r="L4" s="74">
        <v>38</v>
      </c>
      <c r="M4" s="74">
        <v>39</v>
      </c>
      <c r="V4" s="74" t="s">
        <v>414</v>
      </c>
      <c r="W4" s="74">
        <v>25</v>
      </c>
    </row>
    <row r="5" spans="1:23" ht="17.25" customHeight="1" x14ac:dyDescent="0.25">
      <c r="A5" s="177"/>
      <c r="B5" s="177"/>
      <c r="C5" s="177"/>
      <c r="D5" s="134" t="s">
        <v>415</v>
      </c>
      <c r="E5" s="134" t="s">
        <v>416</v>
      </c>
      <c r="F5" s="134" t="s">
        <v>417</v>
      </c>
      <c r="G5" s="134" t="s">
        <v>418</v>
      </c>
      <c r="H5" s="134" t="s">
        <v>419</v>
      </c>
      <c r="K5" s="74">
        <v>40</v>
      </c>
      <c r="L5" s="74">
        <v>41</v>
      </c>
      <c r="M5" s="74">
        <v>42</v>
      </c>
      <c r="N5" s="74">
        <v>43</v>
      </c>
      <c r="O5" s="74">
        <v>44</v>
      </c>
      <c r="P5" s="74">
        <v>45</v>
      </c>
      <c r="Q5" s="74">
        <v>48</v>
      </c>
      <c r="V5" s="74" t="s">
        <v>420</v>
      </c>
      <c r="W5" s="74">
        <v>26</v>
      </c>
    </row>
    <row r="6" spans="1:23" x14ac:dyDescent="0.25">
      <c r="B6" s="135" t="s">
        <v>78</v>
      </c>
      <c r="C6" s="136"/>
      <c r="D6" s="137">
        <v>3940</v>
      </c>
      <c r="E6" s="138">
        <v>4350</v>
      </c>
      <c r="F6" s="138">
        <v>4370</v>
      </c>
      <c r="G6" s="139">
        <v>0.10538344337227024</v>
      </c>
      <c r="H6" s="139">
        <v>3.9053526303698405E-3</v>
      </c>
      <c r="V6" s="74" t="s">
        <v>421</v>
      </c>
      <c r="W6" s="74">
        <v>27</v>
      </c>
    </row>
    <row r="7" spans="1:23" x14ac:dyDescent="0.25">
      <c r="B7" s="135" t="s">
        <v>79</v>
      </c>
      <c r="C7" s="136"/>
      <c r="D7" s="138">
        <v>4450</v>
      </c>
      <c r="E7" s="138">
        <v>4770</v>
      </c>
      <c r="F7" s="138">
        <v>4790</v>
      </c>
      <c r="G7" s="139">
        <v>7.1926275567543163E-2</v>
      </c>
      <c r="H7" s="139">
        <v>3.9840637450199168E-3</v>
      </c>
      <c r="K7" s="140"/>
      <c r="V7" s="74" t="s">
        <v>73</v>
      </c>
      <c r="W7" s="74">
        <v>28</v>
      </c>
    </row>
    <row r="8" spans="1:23" x14ac:dyDescent="0.25">
      <c r="B8" s="135" t="s">
        <v>80</v>
      </c>
      <c r="C8" s="136"/>
      <c r="D8" s="138">
        <v>5100</v>
      </c>
      <c r="E8" s="138">
        <v>5400</v>
      </c>
      <c r="F8" s="138">
        <v>5420</v>
      </c>
      <c r="G8" s="139">
        <v>5.8258140447234208E-2</v>
      </c>
      <c r="H8" s="139">
        <v>5.3753475440221354E-3</v>
      </c>
    </row>
    <row r="9" spans="1:23" x14ac:dyDescent="0.25">
      <c r="B9" s="135" t="s">
        <v>81</v>
      </c>
      <c r="C9" s="136"/>
      <c r="D9" s="138">
        <v>4930</v>
      </c>
      <c r="E9" s="138">
        <v>5300</v>
      </c>
      <c r="F9" s="138">
        <v>5310</v>
      </c>
      <c r="G9" s="139">
        <v>7.5268817204301008E-2</v>
      </c>
      <c r="H9" s="139">
        <v>2.2641509433962703E-3</v>
      </c>
    </row>
    <row r="10" spans="1:23" x14ac:dyDescent="0.25">
      <c r="B10" s="135" t="s">
        <v>82</v>
      </c>
      <c r="C10" s="136"/>
      <c r="D10" s="138">
        <v>5660</v>
      </c>
      <c r="E10" s="138">
        <v>5950</v>
      </c>
      <c r="F10" s="138">
        <v>5970</v>
      </c>
      <c r="G10" s="139">
        <v>5.0141242937853159E-2</v>
      </c>
      <c r="H10" s="139">
        <v>3.3624747814391398E-3</v>
      </c>
    </row>
    <row r="11" spans="1:23" x14ac:dyDescent="0.25">
      <c r="B11" s="135" t="s">
        <v>83</v>
      </c>
      <c r="C11" s="136"/>
      <c r="D11" s="138">
        <v>4790</v>
      </c>
      <c r="E11" s="138">
        <v>4980</v>
      </c>
      <c r="F11" s="138">
        <v>4990</v>
      </c>
      <c r="G11" s="139">
        <v>3.9883065358112368E-2</v>
      </c>
      <c r="H11" s="139">
        <v>2.6104417670682611E-3</v>
      </c>
    </row>
    <row r="12" spans="1:23" x14ac:dyDescent="0.25">
      <c r="B12" s="135" t="s">
        <v>84</v>
      </c>
      <c r="C12" s="136"/>
      <c r="D12" s="138">
        <v>5460</v>
      </c>
      <c r="E12" s="138">
        <v>5620</v>
      </c>
      <c r="F12" s="138">
        <v>5630</v>
      </c>
      <c r="G12" s="139">
        <v>2.8189639392275367E-2</v>
      </c>
      <c r="H12" s="139">
        <v>1.7803097739006457E-3</v>
      </c>
    </row>
    <row r="13" spans="1:23" x14ac:dyDescent="0.25">
      <c r="B13" s="135" t="s">
        <v>85</v>
      </c>
      <c r="C13" s="136"/>
      <c r="D13" s="138">
        <v>6090</v>
      </c>
      <c r="E13" s="138">
        <v>6300</v>
      </c>
      <c r="F13" s="138">
        <v>6320</v>
      </c>
      <c r="G13" s="139">
        <v>3.4675431388660582E-2</v>
      </c>
      <c r="H13" s="139">
        <v>3.6531130876746865E-3</v>
      </c>
      <c r="N13" s="141"/>
    </row>
    <row r="14" spans="1:23" x14ac:dyDescent="0.25">
      <c r="B14" s="135" t="s">
        <v>86</v>
      </c>
      <c r="C14" s="136"/>
      <c r="D14" s="138">
        <v>5360</v>
      </c>
      <c r="E14" s="138">
        <v>5430</v>
      </c>
      <c r="F14" s="138">
        <v>5440</v>
      </c>
      <c r="G14" s="139">
        <v>1.3067015120403314E-2</v>
      </c>
      <c r="H14" s="139">
        <v>1.4741109268472385E-3</v>
      </c>
    </row>
    <row r="15" spans="1:23" x14ac:dyDescent="0.25">
      <c r="B15" s="135" t="s">
        <v>87</v>
      </c>
      <c r="C15" s="136"/>
      <c r="D15" s="138">
        <v>3900</v>
      </c>
      <c r="E15" s="138">
        <v>4000</v>
      </c>
      <c r="F15" s="138">
        <v>4010</v>
      </c>
      <c r="G15" s="139">
        <v>2.5917372337695754E-2</v>
      </c>
      <c r="H15" s="139">
        <v>2.0010005002502051E-3</v>
      </c>
    </row>
    <row r="16" spans="1:23" x14ac:dyDescent="0.25">
      <c r="B16" s="135" t="s">
        <v>88</v>
      </c>
      <c r="C16" s="136"/>
      <c r="D16" s="138">
        <v>4240</v>
      </c>
      <c r="E16" s="138">
        <v>4290</v>
      </c>
      <c r="F16" s="138">
        <v>4300</v>
      </c>
      <c r="G16" s="139">
        <v>1.2744866650932218E-2</v>
      </c>
      <c r="H16" s="139">
        <v>1.3982754602657188E-3</v>
      </c>
    </row>
    <row r="17" spans="2:8" x14ac:dyDescent="0.25">
      <c r="B17" s="135" t="s">
        <v>89</v>
      </c>
      <c r="C17" s="34"/>
      <c r="D17" s="138">
        <v>4900</v>
      </c>
      <c r="E17" s="138">
        <v>5040</v>
      </c>
      <c r="F17" s="138">
        <v>5050</v>
      </c>
      <c r="G17" s="139">
        <v>2.8180518684909117E-2</v>
      </c>
      <c r="H17" s="139">
        <v>1.9860973187686426E-3</v>
      </c>
    </row>
    <row r="18" spans="2:8" x14ac:dyDescent="0.25">
      <c r="B18" s="135" t="s">
        <v>90</v>
      </c>
      <c r="C18" s="34"/>
      <c r="D18" s="138">
        <v>4450</v>
      </c>
      <c r="E18" s="138">
        <v>4510</v>
      </c>
      <c r="F18" s="138">
        <v>4520</v>
      </c>
      <c r="G18" s="139">
        <v>1.4848143982002293E-2</v>
      </c>
      <c r="H18" s="139">
        <v>2.8818443804035088E-3</v>
      </c>
    </row>
    <row r="19" spans="2:8" x14ac:dyDescent="0.25">
      <c r="B19" s="135" t="s">
        <v>91</v>
      </c>
      <c r="C19" s="34"/>
      <c r="D19" s="138">
        <v>4950</v>
      </c>
      <c r="E19" s="138">
        <v>5040</v>
      </c>
      <c r="F19" s="138">
        <v>5050</v>
      </c>
      <c r="G19" s="139">
        <v>1.8387553041018467E-2</v>
      </c>
      <c r="H19" s="139">
        <v>1.5873015873015817E-3</v>
      </c>
    </row>
    <row r="20" spans="2:8" x14ac:dyDescent="0.25">
      <c r="B20" s="135" t="s">
        <v>92</v>
      </c>
      <c r="C20" s="34"/>
      <c r="D20" s="138">
        <v>4940</v>
      </c>
      <c r="E20" s="138">
        <v>5100</v>
      </c>
      <c r="F20" s="138">
        <v>5110</v>
      </c>
      <c r="G20" s="139">
        <v>3.2617504051863921E-2</v>
      </c>
      <c r="H20" s="139">
        <v>1.5695507161075373E-3</v>
      </c>
    </row>
    <row r="21" spans="2:8" x14ac:dyDescent="0.25">
      <c r="B21" s="135" t="s">
        <v>93</v>
      </c>
      <c r="C21" s="34"/>
      <c r="D21" s="138">
        <v>5510</v>
      </c>
      <c r="E21" s="138">
        <v>5570</v>
      </c>
      <c r="F21" s="138">
        <v>5590</v>
      </c>
      <c r="G21" s="139">
        <v>1.2168543407192089E-2</v>
      </c>
      <c r="H21" s="139">
        <v>2.5121119684192728E-3</v>
      </c>
    </row>
    <row r="22" spans="2:8" x14ac:dyDescent="0.25">
      <c r="B22" s="135" t="s">
        <v>94</v>
      </c>
      <c r="C22" s="34"/>
      <c r="D22" s="138">
        <v>5560</v>
      </c>
      <c r="E22" s="138">
        <v>5710</v>
      </c>
      <c r="F22" s="138">
        <v>5720</v>
      </c>
      <c r="G22" s="139">
        <v>2.6784109293546576E-2</v>
      </c>
      <c r="H22" s="139">
        <v>1.5756302521008347E-3</v>
      </c>
    </row>
    <row r="23" spans="2:8" x14ac:dyDescent="0.25">
      <c r="B23" s="135" t="s">
        <v>95</v>
      </c>
      <c r="C23" s="34"/>
      <c r="D23" s="138">
        <v>5060</v>
      </c>
      <c r="E23" s="138">
        <v>5120</v>
      </c>
      <c r="F23" s="138">
        <v>5140</v>
      </c>
      <c r="G23" s="139">
        <v>1.1850681414181219E-2</v>
      </c>
      <c r="H23" s="139">
        <v>2.7327737653719542E-3</v>
      </c>
    </row>
    <row r="24" spans="2:8" x14ac:dyDescent="0.25">
      <c r="B24" s="135" t="s">
        <v>96</v>
      </c>
      <c r="C24" s="34"/>
      <c r="D24" s="138">
        <v>5500</v>
      </c>
      <c r="E24" s="138">
        <v>5580</v>
      </c>
      <c r="F24" s="138">
        <v>5580</v>
      </c>
      <c r="G24" s="139">
        <v>1.4548099654482671E-2</v>
      </c>
      <c r="H24" s="139">
        <v>3.5848718408315605E-4</v>
      </c>
    </row>
    <row r="25" spans="2:8" x14ac:dyDescent="0.25">
      <c r="B25" s="135" t="s">
        <v>97</v>
      </c>
      <c r="C25" s="34"/>
      <c r="D25" s="138">
        <v>5530</v>
      </c>
      <c r="E25" s="138">
        <v>5670</v>
      </c>
      <c r="F25" s="138">
        <v>5680</v>
      </c>
      <c r="G25" s="139">
        <v>2.5492677635147398E-2</v>
      </c>
      <c r="H25" s="139">
        <v>7.0521861777161909E-4</v>
      </c>
    </row>
    <row r="26" spans="2:8" x14ac:dyDescent="0.25">
      <c r="B26" s="135" t="s">
        <v>98</v>
      </c>
      <c r="C26" s="34"/>
      <c r="D26" s="138">
        <v>5360</v>
      </c>
      <c r="E26" s="138">
        <v>5390</v>
      </c>
      <c r="F26" s="138">
        <v>5400</v>
      </c>
      <c r="G26" s="139">
        <v>4.4767767207609666E-3</v>
      </c>
      <c r="H26" s="139">
        <v>2.9712163416899529E-3</v>
      </c>
    </row>
    <row r="27" spans="2:8" x14ac:dyDescent="0.25">
      <c r="B27" s="135" t="s">
        <v>99</v>
      </c>
      <c r="C27" s="34"/>
      <c r="D27" s="138">
        <v>4210</v>
      </c>
      <c r="E27" s="138">
        <v>4350</v>
      </c>
      <c r="F27" s="138">
        <v>4360</v>
      </c>
      <c r="G27" s="139">
        <v>3.3761293390394576E-2</v>
      </c>
      <c r="H27" s="139">
        <v>1.8399264029438367E-3</v>
      </c>
    </row>
    <row r="28" spans="2:8" x14ac:dyDescent="0.25">
      <c r="B28" s="135" t="s">
        <v>100</v>
      </c>
      <c r="C28" s="34"/>
      <c r="D28" s="138">
        <v>4240</v>
      </c>
      <c r="E28" s="138">
        <v>4350</v>
      </c>
      <c r="F28" s="138">
        <v>4360</v>
      </c>
      <c r="G28" s="139">
        <v>2.4976437323279921E-2</v>
      </c>
      <c r="H28" s="139">
        <v>1.3793103448276334E-3</v>
      </c>
    </row>
    <row r="29" spans="2:8" x14ac:dyDescent="0.25">
      <c r="B29" s="135" t="s">
        <v>101</v>
      </c>
      <c r="C29" s="34"/>
      <c r="D29" s="138">
        <v>4570</v>
      </c>
      <c r="E29" s="138">
        <v>4620</v>
      </c>
      <c r="F29" s="138">
        <v>4630</v>
      </c>
      <c r="G29" s="139">
        <v>1.0936132983377034E-2</v>
      </c>
      <c r="H29" s="139">
        <v>1.7308524448291784E-3</v>
      </c>
    </row>
    <row r="30" spans="2:8" x14ac:dyDescent="0.25">
      <c r="B30" s="135" t="s">
        <v>102</v>
      </c>
      <c r="C30" s="34"/>
      <c r="D30" s="138">
        <v>2060</v>
      </c>
      <c r="E30" s="138">
        <v>2100</v>
      </c>
      <c r="F30" s="138">
        <v>2110</v>
      </c>
      <c r="G30" s="139">
        <v>2.0408163265306145E-2</v>
      </c>
      <c r="H30" s="139">
        <v>4.761904761904745E-3</v>
      </c>
    </row>
    <row r="31" spans="2:8" x14ac:dyDescent="0.25">
      <c r="B31" s="135" t="s">
        <v>103</v>
      </c>
      <c r="C31" s="34"/>
      <c r="D31" s="138">
        <v>2160</v>
      </c>
      <c r="E31" s="138">
        <v>2190</v>
      </c>
      <c r="F31" s="138">
        <v>2200</v>
      </c>
      <c r="G31" s="139">
        <v>1.6689847009735637E-2</v>
      </c>
      <c r="H31" s="139">
        <v>2.2799817601459882E-3</v>
      </c>
    </row>
    <row r="32" spans="2:8" x14ac:dyDescent="0.25">
      <c r="B32" s="135" t="s">
        <v>104</v>
      </c>
      <c r="C32" s="34"/>
      <c r="D32" s="138">
        <v>2860</v>
      </c>
      <c r="E32" s="138">
        <v>2900</v>
      </c>
      <c r="F32" s="138">
        <v>2910</v>
      </c>
      <c r="G32" s="139">
        <v>1.4005602240896309E-2</v>
      </c>
      <c r="H32" s="139">
        <v>5.1795580110496342E-3</v>
      </c>
    </row>
    <row r="33" spans="1:13" x14ac:dyDescent="0.25">
      <c r="B33" s="135" t="s">
        <v>105</v>
      </c>
      <c r="C33" s="34"/>
      <c r="D33" s="138">
        <v>3310</v>
      </c>
      <c r="E33" s="138">
        <v>3450</v>
      </c>
      <c r="F33" s="138">
        <v>3460</v>
      </c>
      <c r="G33" s="139">
        <v>4.3254688445251155E-2</v>
      </c>
      <c r="H33" s="139">
        <v>1.7396346767177828E-3</v>
      </c>
    </row>
    <row r="34" spans="1:13" x14ac:dyDescent="0.25">
      <c r="B34" s="135" t="s">
        <v>106</v>
      </c>
      <c r="C34" s="34"/>
      <c r="D34" s="138">
        <v>3470</v>
      </c>
      <c r="E34" s="138">
        <v>3520</v>
      </c>
      <c r="F34" s="138">
        <v>3530</v>
      </c>
      <c r="G34" s="139">
        <v>1.4693171996542853E-2</v>
      </c>
      <c r="H34" s="139">
        <v>2.2714366837024436E-3</v>
      </c>
    </row>
    <row r="35" spans="1:13" x14ac:dyDescent="0.25">
      <c r="B35" s="135" t="s">
        <v>107</v>
      </c>
      <c r="C35" s="34"/>
      <c r="D35" s="138">
        <v>3990</v>
      </c>
      <c r="E35" s="138">
        <v>4080</v>
      </c>
      <c r="F35" s="138">
        <v>4100</v>
      </c>
      <c r="G35" s="139">
        <v>2.2801302931596101E-2</v>
      </c>
      <c r="H35" s="139">
        <v>4.8995590396865296E-3</v>
      </c>
    </row>
    <row r="36" spans="1:13" x14ac:dyDescent="0.25">
      <c r="B36" s="135" t="s">
        <v>108</v>
      </c>
      <c r="C36" s="34"/>
      <c r="D36" s="138">
        <v>5550</v>
      </c>
      <c r="E36" s="138">
        <v>5800</v>
      </c>
      <c r="F36" s="138">
        <v>5820</v>
      </c>
      <c r="G36" s="139">
        <v>4.6708746618575381E-2</v>
      </c>
      <c r="H36" s="139">
        <v>2.4121295658166009E-3</v>
      </c>
    </row>
    <row r="37" spans="1:13" x14ac:dyDescent="0.25">
      <c r="B37" s="135" t="s">
        <v>109</v>
      </c>
      <c r="C37" s="34"/>
      <c r="D37" s="138">
        <v>5580</v>
      </c>
      <c r="E37" s="138">
        <v>5690</v>
      </c>
      <c r="F37" s="138">
        <v>5710</v>
      </c>
      <c r="G37" s="139">
        <v>2.0250896057347756E-2</v>
      </c>
      <c r="H37" s="139">
        <v>2.283506060073881E-3</v>
      </c>
    </row>
    <row r="38" spans="1:13" x14ac:dyDescent="0.25">
      <c r="B38" s="135" t="s">
        <v>110</v>
      </c>
      <c r="C38" s="34"/>
      <c r="D38" s="138">
        <v>6640</v>
      </c>
      <c r="E38" s="138">
        <v>6730</v>
      </c>
      <c r="F38" s="138">
        <v>6750</v>
      </c>
      <c r="G38" s="139">
        <v>1.4003915073031115E-2</v>
      </c>
      <c r="H38" s="139">
        <v>2.6730026730026335E-3</v>
      </c>
    </row>
    <row r="39" spans="1:13" x14ac:dyDescent="0.25">
      <c r="B39" s="135" t="s">
        <v>111</v>
      </c>
      <c r="C39" s="34"/>
      <c r="D39" s="138">
        <v>4110</v>
      </c>
      <c r="E39" s="138">
        <v>4250</v>
      </c>
      <c r="F39" s="138">
        <v>4270</v>
      </c>
      <c r="G39" s="139">
        <v>3.3819951338199594E-2</v>
      </c>
      <c r="H39" s="139">
        <v>4.7069898799718679E-3</v>
      </c>
    </row>
    <row r="40" spans="1:13" x14ac:dyDescent="0.25">
      <c r="B40" s="135" t="s">
        <v>112</v>
      </c>
      <c r="C40" s="34"/>
      <c r="D40" s="138">
        <v>5040</v>
      </c>
      <c r="E40" s="138">
        <v>5210</v>
      </c>
      <c r="F40" s="138">
        <v>5230</v>
      </c>
      <c r="G40" s="139">
        <v>3.4339023421992909E-2</v>
      </c>
      <c r="H40" s="139">
        <v>3.8380349261177837E-3</v>
      </c>
    </row>
    <row r="41" spans="1:13" x14ac:dyDescent="0.25">
      <c r="B41" s="135" t="s">
        <v>422</v>
      </c>
      <c r="C41" s="34"/>
      <c r="D41" s="138">
        <v>6880</v>
      </c>
      <c r="E41" s="138">
        <v>7070</v>
      </c>
      <c r="F41" s="138">
        <v>7100</v>
      </c>
      <c r="G41" s="139">
        <v>2.7632344386271157E-2</v>
      </c>
      <c r="H41" s="139">
        <v>4.245683555052393E-3</v>
      </c>
    </row>
    <row r="42" spans="1:13" x14ac:dyDescent="0.25">
      <c r="B42" s="135" t="s">
        <v>423</v>
      </c>
      <c r="C42" s="34"/>
      <c r="D42" s="138">
        <v>5440</v>
      </c>
      <c r="E42" s="138">
        <v>5640</v>
      </c>
      <c r="F42" s="138" t="s">
        <v>71</v>
      </c>
      <c r="G42" s="139">
        <v>3.6601066764760048E-2</v>
      </c>
      <c r="H42" s="139" t="s">
        <v>71</v>
      </c>
    </row>
    <row r="43" spans="1:13" x14ac:dyDescent="0.25">
      <c r="B43" s="135" t="s">
        <v>424</v>
      </c>
      <c r="C43" s="34"/>
      <c r="D43" s="138">
        <v>5060</v>
      </c>
      <c r="E43" s="138" t="s">
        <v>71</v>
      </c>
      <c r="F43" s="138" t="s">
        <v>71</v>
      </c>
      <c r="G43" s="139" t="s">
        <v>71</v>
      </c>
      <c r="H43" s="139" t="s">
        <v>71</v>
      </c>
    </row>
    <row r="44" spans="1:13" x14ac:dyDescent="0.25">
      <c r="A44" s="142"/>
      <c r="B44" s="143"/>
      <c r="C44" s="144"/>
      <c r="D44" s="145"/>
      <c r="E44" s="145"/>
      <c r="F44" s="143"/>
      <c r="G44" s="145"/>
      <c r="H44" s="145"/>
    </row>
    <row r="45" spans="1:13" x14ac:dyDescent="0.25">
      <c r="A45" s="146">
        <v>1</v>
      </c>
      <c r="B45" s="1" t="s">
        <v>425</v>
      </c>
      <c r="D45" s="147"/>
      <c r="E45" s="147"/>
      <c r="F45" s="147"/>
      <c r="G45" s="147"/>
      <c r="K45" s="74">
        <v>49</v>
      </c>
    </row>
    <row r="47" spans="1:13" x14ac:dyDescent="0.25">
      <c r="B47" s="9" t="s">
        <v>71</v>
      </c>
      <c r="C47" s="9"/>
      <c r="D47" s="9"/>
      <c r="E47" s="9"/>
      <c r="F47" s="9"/>
      <c r="G47" s="9"/>
      <c r="H47" s="9"/>
    </row>
    <row r="48" spans="1:13" s="1" customFormat="1" x14ac:dyDescent="0.25">
      <c r="A48" s="175" t="s">
        <v>420</v>
      </c>
      <c r="B48" s="175"/>
      <c r="C48" s="175"/>
      <c r="D48" s="175"/>
      <c r="E48" s="175"/>
      <c r="F48" s="175"/>
      <c r="G48" s="175"/>
      <c r="H48" s="175"/>
      <c r="K48" s="74">
        <v>46</v>
      </c>
      <c r="L48" s="1">
        <v>23</v>
      </c>
      <c r="M48" s="1">
        <v>26</v>
      </c>
    </row>
    <row r="49" spans="1:17" s="1" customFormat="1" x14ac:dyDescent="0.25">
      <c r="B49" s="9"/>
      <c r="C49" s="9"/>
      <c r="D49" s="148"/>
      <c r="E49" s="148"/>
      <c r="F49" s="148"/>
      <c r="G49" s="148"/>
      <c r="H49" s="148"/>
      <c r="K49" s="74"/>
    </row>
    <row r="50" spans="1:17" ht="17.45" customHeight="1" x14ac:dyDescent="0.35">
      <c r="A50" s="178" t="s">
        <v>411</v>
      </c>
      <c r="B50" s="178"/>
      <c r="C50" s="178"/>
      <c r="D50" s="178" t="s">
        <v>412</v>
      </c>
      <c r="E50" s="178"/>
      <c r="F50" s="178"/>
      <c r="G50" s="178" t="s">
        <v>413</v>
      </c>
      <c r="H50" s="178"/>
      <c r="K50" s="74">
        <v>47</v>
      </c>
      <c r="L50" s="74">
        <v>38</v>
      </c>
      <c r="M50" s="74">
        <v>39</v>
      </c>
    </row>
    <row r="51" spans="1:17" ht="17.25" customHeight="1" x14ac:dyDescent="0.25">
      <c r="A51" s="177"/>
      <c r="B51" s="177"/>
      <c r="C51" s="177"/>
      <c r="D51" s="134" t="s">
        <v>415</v>
      </c>
      <c r="E51" s="134" t="s">
        <v>416</v>
      </c>
      <c r="F51" s="134" t="s">
        <v>417</v>
      </c>
      <c r="G51" s="134" t="s">
        <v>418</v>
      </c>
      <c r="H51" s="134" t="s">
        <v>419</v>
      </c>
      <c r="K51" s="74">
        <v>40</v>
      </c>
      <c r="L51" s="74">
        <v>41</v>
      </c>
      <c r="M51" s="74">
        <v>42</v>
      </c>
      <c r="N51" s="74">
        <v>43</v>
      </c>
      <c r="O51" s="74">
        <v>44</v>
      </c>
      <c r="P51" s="74">
        <v>45</v>
      </c>
      <c r="Q51" s="74">
        <v>48</v>
      </c>
    </row>
    <row r="52" spans="1:17" x14ac:dyDescent="0.25">
      <c r="B52" s="135" t="s">
        <v>78</v>
      </c>
      <c r="C52" s="136"/>
      <c r="D52" s="138">
        <v>3560</v>
      </c>
      <c r="E52" s="138">
        <v>3870</v>
      </c>
      <c r="F52" s="138">
        <v>3890</v>
      </c>
      <c r="G52" s="139">
        <v>8.8838909193140303E-2</v>
      </c>
      <c r="H52" s="139">
        <v>3.3565711334881954E-3</v>
      </c>
    </row>
    <row r="53" spans="1:17" x14ac:dyDescent="0.25">
      <c r="B53" s="135" t="s">
        <v>79</v>
      </c>
      <c r="C53" s="136"/>
      <c r="D53" s="138">
        <v>4090</v>
      </c>
      <c r="E53" s="138">
        <v>4330</v>
      </c>
      <c r="F53" s="138">
        <v>4340</v>
      </c>
      <c r="G53" s="139">
        <v>5.8449498654927767E-2</v>
      </c>
      <c r="H53" s="139">
        <v>3.0036968576709899E-3</v>
      </c>
    </row>
    <row r="54" spans="1:17" x14ac:dyDescent="0.25">
      <c r="B54" s="135" t="s">
        <v>80</v>
      </c>
      <c r="C54" s="136"/>
      <c r="D54" s="138">
        <v>4710</v>
      </c>
      <c r="E54" s="138">
        <v>4940</v>
      </c>
      <c r="F54" s="138">
        <v>4960</v>
      </c>
      <c r="G54" s="139">
        <v>5.0361240968975762E-2</v>
      </c>
      <c r="H54" s="139">
        <v>3.2369006676107315E-3</v>
      </c>
    </row>
    <row r="55" spans="1:17" x14ac:dyDescent="0.25">
      <c r="B55" s="135" t="s">
        <v>81</v>
      </c>
      <c r="C55" s="136"/>
      <c r="D55" s="138">
        <v>4540</v>
      </c>
      <c r="E55" s="138">
        <v>4830</v>
      </c>
      <c r="F55" s="138">
        <v>4840</v>
      </c>
      <c r="G55" s="139">
        <v>6.3174114021571581E-2</v>
      </c>
      <c r="H55" s="139">
        <v>1.4492753623187582E-3</v>
      </c>
    </row>
    <row r="56" spans="1:17" x14ac:dyDescent="0.25">
      <c r="B56" s="135" t="s">
        <v>82</v>
      </c>
      <c r="C56" s="136"/>
      <c r="D56" s="138">
        <v>5230</v>
      </c>
      <c r="E56" s="138">
        <v>5450</v>
      </c>
      <c r="F56" s="138">
        <v>5460</v>
      </c>
      <c r="G56" s="139">
        <v>4.1308089500860623E-2</v>
      </c>
      <c r="H56" s="139">
        <v>1.8365472910928382E-3</v>
      </c>
    </row>
    <row r="57" spans="1:17" x14ac:dyDescent="0.25">
      <c r="B57" s="135" t="s">
        <v>83</v>
      </c>
      <c r="C57" s="136"/>
      <c r="D57" s="138">
        <v>4400</v>
      </c>
      <c r="E57" s="138">
        <v>4530</v>
      </c>
      <c r="F57" s="138">
        <v>4540</v>
      </c>
      <c r="G57" s="139">
        <v>2.93248465560354E-2</v>
      </c>
      <c r="H57" s="139">
        <v>1.5459363957597283E-3</v>
      </c>
    </row>
    <row r="58" spans="1:17" x14ac:dyDescent="0.25">
      <c r="B58" s="135" t="s">
        <v>84</v>
      </c>
      <c r="C58" s="136"/>
      <c r="D58" s="138">
        <v>4930</v>
      </c>
      <c r="E58" s="138">
        <v>5040</v>
      </c>
      <c r="F58" s="138">
        <v>5040</v>
      </c>
      <c r="G58" s="139">
        <v>2.3133116883116811E-2</v>
      </c>
      <c r="H58" s="139">
        <v>3.9666798889337329E-4</v>
      </c>
    </row>
    <row r="59" spans="1:17" x14ac:dyDescent="0.25">
      <c r="B59" s="135" t="s">
        <v>85</v>
      </c>
      <c r="C59" s="136"/>
      <c r="D59" s="138">
        <v>5590</v>
      </c>
      <c r="E59" s="138">
        <v>5770</v>
      </c>
      <c r="F59" s="138">
        <v>5780</v>
      </c>
      <c r="G59" s="139">
        <v>3.1104755094744307E-2</v>
      </c>
      <c r="H59" s="139">
        <v>2.0804438280166426E-3</v>
      </c>
    </row>
    <row r="60" spans="1:17" x14ac:dyDescent="0.25">
      <c r="B60" s="135" t="s">
        <v>86</v>
      </c>
      <c r="C60" s="136"/>
      <c r="D60" s="138">
        <v>4850</v>
      </c>
      <c r="E60" s="138">
        <v>4900</v>
      </c>
      <c r="F60" s="138">
        <v>4910</v>
      </c>
      <c r="G60" s="139">
        <v>1.0305028854080689E-2</v>
      </c>
      <c r="H60" s="139">
        <v>2.039983680130586E-3</v>
      </c>
    </row>
    <row r="61" spans="1:17" x14ac:dyDescent="0.25">
      <c r="B61" s="135" t="s">
        <v>87</v>
      </c>
      <c r="C61" s="136"/>
      <c r="D61" s="138">
        <v>3510</v>
      </c>
      <c r="E61" s="138">
        <v>3580</v>
      </c>
      <c r="F61" s="138">
        <v>3580</v>
      </c>
      <c r="G61" s="139">
        <v>1.968054763262983E-2</v>
      </c>
      <c r="H61" s="139">
        <v>8.3916083916091289E-4</v>
      </c>
    </row>
    <row r="62" spans="1:17" x14ac:dyDescent="0.25">
      <c r="B62" s="135" t="s">
        <v>88</v>
      </c>
      <c r="C62" s="34"/>
      <c r="D62" s="138">
        <v>3810</v>
      </c>
      <c r="E62" s="138">
        <v>3850</v>
      </c>
      <c r="F62" s="138">
        <v>3850</v>
      </c>
      <c r="G62" s="139">
        <v>9.9711361847283353E-3</v>
      </c>
      <c r="H62" s="139">
        <v>1.2990387113536173E-3</v>
      </c>
    </row>
    <row r="63" spans="1:17" x14ac:dyDescent="0.25">
      <c r="B63" s="135" t="s">
        <v>89</v>
      </c>
      <c r="C63" s="34"/>
      <c r="D63" s="138">
        <v>4310</v>
      </c>
      <c r="E63" s="138">
        <v>4400</v>
      </c>
      <c r="F63" s="138">
        <v>4400</v>
      </c>
      <c r="G63" s="139">
        <v>1.9012288430326985E-2</v>
      </c>
      <c r="H63" s="139">
        <v>9.101251422070078E-4</v>
      </c>
    </row>
    <row r="64" spans="1:17" x14ac:dyDescent="0.25">
      <c r="B64" s="135" t="s">
        <v>90</v>
      </c>
      <c r="C64" s="34"/>
      <c r="D64" s="138">
        <v>3960</v>
      </c>
      <c r="E64" s="138">
        <v>4000</v>
      </c>
      <c r="F64" s="138">
        <v>4010</v>
      </c>
      <c r="G64" s="139">
        <v>1.0608739580702187E-2</v>
      </c>
      <c r="H64" s="139">
        <v>1.4996250937264755E-3</v>
      </c>
    </row>
    <row r="65" spans="2:8" x14ac:dyDescent="0.25">
      <c r="B65" s="135" t="s">
        <v>91</v>
      </c>
      <c r="C65" s="34"/>
      <c r="D65" s="138">
        <v>4500</v>
      </c>
      <c r="E65" s="138">
        <v>4550</v>
      </c>
      <c r="F65" s="138">
        <v>4560</v>
      </c>
      <c r="G65" s="139">
        <v>1.2458286985539413E-2</v>
      </c>
      <c r="H65" s="139">
        <v>1.0986596352449141E-3</v>
      </c>
    </row>
    <row r="66" spans="2:8" x14ac:dyDescent="0.25">
      <c r="B66" s="135" t="s">
        <v>92</v>
      </c>
      <c r="C66" s="34"/>
      <c r="D66" s="138">
        <v>4540</v>
      </c>
      <c r="E66" s="138">
        <v>4660</v>
      </c>
      <c r="F66" s="138">
        <v>4660</v>
      </c>
      <c r="G66" s="139">
        <v>2.5319242624394445E-2</v>
      </c>
      <c r="H66" s="139">
        <v>1.0736525660295371E-3</v>
      </c>
    </row>
    <row r="67" spans="2:8" x14ac:dyDescent="0.25">
      <c r="B67" s="135" t="s">
        <v>93</v>
      </c>
      <c r="C67" s="34"/>
      <c r="D67" s="138">
        <v>4950</v>
      </c>
      <c r="E67" s="138">
        <v>5000</v>
      </c>
      <c r="F67" s="138">
        <v>5000</v>
      </c>
      <c r="G67" s="139">
        <v>9.0909090909090384E-3</v>
      </c>
      <c r="H67" s="139">
        <v>1.6016016016016099E-3</v>
      </c>
    </row>
    <row r="68" spans="2:8" x14ac:dyDescent="0.25">
      <c r="B68" s="135" t="s">
        <v>94</v>
      </c>
      <c r="C68" s="34"/>
      <c r="D68" s="138">
        <v>5140</v>
      </c>
      <c r="E68" s="138">
        <v>5250</v>
      </c>
      <c r="F68" s="138">
        <v>5260</v>
      </c>
      <c r="G68" s="139">
        <v>2.1202100758607179E-2</v>
      </c>
      <c r="H68" s="139">
        <v>1.1428571428571122E-3</v>
      </c>
    </row>
    <row r="69" spans="2:8" x14ac:dyDescent="0.25">
      <c r="B69" s="135" t="s">
        <v>95</v>
      </c>
      <c r="C69" s="34"/>
      <c r="D69" s="138">
        <v>4600</v>
      </c>
      <c r="E69" s="138">
        <v>4640</v>
      </c>
      <c r="F69" s="138">
        <v>4640</v>
      </c>
      <c r="G69" s="139">
        <v>7.3896978917626921E-3</v>
      </c>
      <c r="H69" s="139">
        <v>1.2944983818770073E-3</v>
      </c>
    </row>
    <row r="70" spans="2:8" x14ac:dyDescent="0.25">
      <c r="B70" s="135" t="s">
        <v>96</v>
      </c>
      <c r="C70" s="34"/>
      <c r="D70" s="138">
        <v>5000</v>
      </c>
      <c r="E70" s="138">
        <v>5060</v>
      </c>
      <c r="F70" s="138">
        <v>5060</v>
      </c>
      <c r="G70" s="139">
        <v>1.1193284029582307E-2</v>
      </c>
      <c r="H70" s="139">
        <v>0</v>
      </c>
    </row>
    <row r="71" spans="2:8" x14ac:dyDescent="0.25">
      <c r="B71" s="135" t="s">
        <v>97</v>
      </c>
      <c r="C71" s="34"/>
      <c r="D71" s="138">
        <v>5110</v>
      </c>
      <c r="E71" s="138">
        <v>5220</v>
      </c>
      <c r="F71" s="138">
        <v>5220</v>
      </c>
      <c r="G71" s="139">
        <v>2.0547945205479534E-2</v>
      </c>
      <c r="H71" s="139">
        <v>0</v>
      </c>
    </row>
    <row r="72" spans="2:8" x14ac:dyDescent="0.25">
      <c r="B72" s="135" t="s">
        <v>98</v>
      </c>
      <c r="C72" s="34"/>
      <c r="D72" s="138">
        <v>4860</v>
      </c>
      <c r="E72" s="138">
        <v>4880</v>
      </c>
      <c r="F72" s="138">
        <v>4890</v>
      </c>
      <c r="G72" s="139">
        <v>3.2908268202385127E-3</v>
      </c>
      <c r="H72" s="139">
        <v>1.435014350143593E-3</v>
      </c>
    </row>
    <row r="73" spans="2:8" x14ac:dyDescent="0.25">
      <c r="B73" s="135" t="s">
        <v>99</v>
      </c>
      <c r="C73" s="34"/>
      <c r="D73" s="138">
        <v>3740</v>
      </c>
      <c r="E73" s="138">
        <v>3830</v>
      </c>
      <c r="F73" s="138">
        <v>3840</v>
      </c>
      <c r="G73" s="139">
        <v>2.4057738572574205E-2</v>
      </c>
      <c r="H73" s="139">
        <v>1.0441138084051893E-3</v>
      </c>
    </row>
    <row r="74" spans="2:8" x14ac:dyDescent="0.25">
      <c r="B74" s="135" t="s">
        <v>100</v>
      </c>
      <c r="C74" s="34"/>
      <c r="D74" s="138">
        <v>3850</v>
      </c>
      <c r="E74" s="138">
        <v>3930</v>
      </c>
      <c r="F74" s="138">
        <v>3930</v>
      </c>
      <c r="G74" s="139">
        <v>2.1066319895968855E-2</v>
      </c>
      <c r="H74" s="139">
        <v>1.2735608762097783E-3</v>
      </c>
    </row>
    <row r="75" spans="2:8" x14ac:dyDescent="0.25">
      <c r="B75" s="135" t="s">
        <v>101</v>
      </c>
      <c r="C75" s="34"/>
      <c r="D75" s="138">
        <v>4050</v>
      </c>
      <c r="E75" s="138">
        <v>4070</v>
      </c>
      <c r="F75" s="138">
        <v>4080</v>
      </c>
      <c r="G75" s="139">
        <v>7.1693448702101481E-3</v>
      </c>
      <c r="H75" s="139">
        <v>1.7182130584192379E-3</v>
      </c>
    </row>
    <row r="76" spans="2:8" x14ac:dyDescent="0.25">
      <c r="B76" s="135" t="s">
        <v>102</v>
      </c>
      <c r="C76" s="34"/>
      <c r="D76" s="138">
        <v>1720</v>
      </c>
      <c r="E76" s="138">
        <v>1740</v>
      </c>
      <c r="F76" s="138">
        <v>1750</v>
      </c>
      <c r="G76" s="139">
        <v>1.3977868375072866E-2</v>
      </c>
      <c r="H76" s="139">
        <v>3.4462952326248519E-3</v>
      </c>
    </row>
    <row r="77" spans="2:8" x14ac:dyDescent="0.25">
      <c r="B77" s="135" t="s">
        <v>103</v>
      </c>
      <c r="C77" s="34"/>
      <c r="D77" s="138">
        <v>1910</v>
      </c>
      <c r="E77" s="138">
        <v>1940</v>
      </c>
      <c r="F77" s="138">
        <v>1940</v>
      </c>
      <c r="G77" s="139">
        <v>1.3619696176008445E-2</v>
      </c>
      <c r="H77" s="139">
        <v>2.0671834625323182E-3</v>
      </c>
    </row>
    <row r="78" spans="2:8" x14ac:dyDescent="0.25">
      <c r="B78" s="135" t="s">
        <v>104</v>
      </c>
      <c r="C78" s="34"/>
      <c r="D78" s="138">
        <v>2530</v>
      </c>
      <c r="E78" s="138">
        <v>2560</v>
      </c>
      <c r="F78" s="138">
        <v>2570</v>
      </c>
      <c r="G78" s="139">
        <v>1.1881188118811892E-2</v>
      </c>
      <c r="H78" s="139">
        <v>4.6966731898239189E-3</v>
      </c>
    </row>
    <row r="79" spans="2:8" x14ac:dyDescent="0.25">
      <c r="B79" s="135" t="s">
        <v>105</v>
      </c>
      <c r="C79" s="34"/>
      <c r="D79" s="138">
        <v>2910</v>
      </c>
      <c r="E79" s="138">
        <v>3020</v>
      </c>
      <c r="F79" s="138">
        <v>3020</v>
      </c>
      <c r="G79" s="139">
        <v>3.8885065381968342E-2</v>
      </c>
      <c r="H79" s="139">
        <v>0</v>
      </c>
    </row>
    <row r="80" spans="2:8" x14ac:dyDescent="0.25">
      <c r="B80" s="135" t="s">
        <v>106</v>
      </c>
      <c r="C80" s="34"/>
      <c r="D80" s="138">
        <v>3160</v>
      </c>
      <c r="E80" s="138">
        <v>3200</v>
      </c>
      <c r="F80" s="138">
        <v>3200</v>
      </c>
      <c r="G80" s="139">
        <v>1.1712567268122864E-2</v>
      </c>
      <c r="H80" s="139">
        <v>1.5644555694618312E-3</v>
      </c>
    </row>
    <row r="81" spans="1:13" x14ac:dyDescent="0.25">
      <c r="B81" s="135" t="s">
        <v>107</v>
      </c>
      <c r="C81" s="34"/>
      <c r="D81" s="138">
        <v>3600</v>
      </c>
      <c r="E81" s="138">
        <v>3670</v>
      </c>
      <c r="F81" s="138">
        <v>3680</v>
      </c>
      <c r="G81" s="139">
        <v>1.7772840877533946E-2</v>
      </c>
      <c r="H81" s="139">
        <v>4.6384720327421469E-3</v>
      </c>
    </row>
    <row r="82" spans="1:13" x14ac:dyDescent="0.25">
      <c r="B82" s="135" t="s">
        <v>108</v>
      </c>
      <c r="C82" s="34"/>
      <c r="D82" s="138">
        <v>5060</v>
      </c>
      <c r="E82" s="138">
        <v>5280</v>
      </c>
      <c r="F82" s="138">
        <v>5290</v>
      </c>
      <c r="G82" s="139">
        <v>4.3864848844102022E-2</v>
      </c>
      <c r="H82" s="139">
        <v>1.1357183418512218E-3</v>
      </c>
    </row>
    <row r="83" spans="1:13" x14ac:dyDescent="0.25">
      <c r="B83" s="135" t="s">
        <v>109</v>
      </c>
      <c r="C83" s="34"/>
      <c r="D83" s="138">
        <v>5170</v>
      </c>
      <c r="E83" s="138">
        <v>5270</v>
      </c>
      <c r="F83" s="138">
        <v>5290</v>
      </c>
      <c r="G83" s="139">
        <v>1.952445389522528E-2</v>
      </c>
      <c r="H83" s="139">
        <v>2.2753128555177415E-3</v>
      </c>
    </row>
    <row r="84" spans="1:13" x14ac:dyDescent="0.25">
      <c r="B84" s="135" t="s">
        <v>110</v>
      </c>
      <c r="C84" s="34"/>
      <c r="D84" s="138">
        <v>6110</v>
      </c>
      <c r="E84" s="138">
        <v>6170</v>
      </c>
      <c r="F84" s="138">
        <v>6180</v>
      </c>
      <c r="G84" s="139">
        <v>1.0319410319410416E-2</v>
      </c>
      <c r="H84" s="139">
        <v>2.2697795071335847E-3</v>
      </c>
    </row>
    <row r="85" spans="1:13" x14ac:dyDescent="0.25">
      <c r="B85" s="135" t="s">
        <v>111</v>
      </c>
      <c r="C85" s="34"/>
      <c r="D85" s="138">
        <v>3760</v>
      </c>
      <c r="E85" s="138">
        <v>3880</v>
      </c>
      <c r="F85" s="138">
        <v>3890</v>
      </c>
      <c r="G85" s="139">
        <v>3.0286928799149848E-2</v>
      </c>
      <c r="H85" s="139">
        <v>3.3522434244455113E-3</v>
      </c>
    </row>
    <row r="86" spans="1:13" x14ac:dyDescent="0.25">
      <c r="B86" s="135" t="s">
        <v>112</v>
      </c>
      <c r="C86" s="34"/>
      <c r="D86" s="138">
        <v>4610</v>
      </c>
      <c r="E86" s="138">
        <v>4750</v>
      </c>
      <c r="F86" s="138">
        <v>4760</v>
      </c>
      <c r="G86" s="139">
        <v>3.148751357220414E-2</v>
      </c>
      <c r="H86" s="139">
        <v>2.7368421052631486E-3</v>
      </c>
    </row>
    <row r="87" spans="1:13" x14ac:dyDescent="0.25">
      <c r="B87" s="135" t="s">
        <v>422</v>
      </c>
      <c r="C87" s="34"/>
      <c r="D87" s="138">
        <v>6270</v>
      </c>
      <c r="E87" s="138">
        <v>6410</v>
      </c>
      <c r="F87" s="138">
        <v>6430</v>
      </c>
      <c r="G87" s="139">
        <v>2.2658369235678988E-2</v>
      </c>
      <c r="H87" s="139">
        <v>2.496489311905048E-3</v>
      </c>
    </row>
    <row r="88" spans="1:13" x14ac:dyDescent="0.25">
      <c r="B88" s="135" t="s">
        <v>423</v>
      </c>
      <c r="C88" s="34"/>
      <c r="D88" s="138">
        <v>4930</v>
      </c>
      <c r="E88" s="138">
        <v>5070</v>
      </c>
      <c r="F88" s="138" t="s">
        <v>71</v>
      </c>
      <c r="G88" s="139">
        <v>2.942370129870131E-2</v>
      </c>
      <c r="H88" s="139" t="s">
        <v>71</v>
      </c>
    </row>
    <row r="89" spans="1:13" x14ac:dyDescent="0.25">
      <c r="B89" s="135" t="s">
        <v>424</v>
      </c>
      <c r="C89" s="34"/>
      <c r="D89" s="138">
        <v>4600</v>
      </c>
      <c r="E89" s="138" t="s">
        <v>71</v>
      </c>
      <c r="F89" s="138" t="s">
        <v>71</v>
      </c>
      <c r="G89" s="139" t="s">
        <v>71</v>
      </c>
      <c r="H89" s="139" t="s">
        <v>71</v>
      </c>
    </row>
    <row r="90" spans="1:13" x14ac:dyDescent="0.25">
      <c r="A90" s="142"/>
      <c r="B90" s="143"/>
      <c r="C90" s="144"/>
      <c r="D90" s="145"/>
      <c r="E90" s="145"/>
      <c r="F90" s="143"/>
      <c r="G90" s="145"/>
      <c r="H90" s="145"/>
    </row>
    <row r="91" spans="1:13" x14ac:dyDescent="0.25">
      <c r="A91" s="146">
        <v>1</v>
      </c>
      <c r="B91" s="1" t="s">
        <v>425</v>
      </c>
      <c r="C91" s="147"/>
      <c r="E91" s="147"/>
      <c r="F91" s="147"/>
      <c r="G91" s="147"/>
      <c r="K91" s="74">
        <v>49</v>
      </c>
    </row>
    <row r="94" spans="1:13" s="1" customFormat="1" ht="14.45" customHeight="1" x14ac:dyDescent="0.2">
      <c r="A94" s="175" t="s">
        <v>421</v>
      </c>
      <c r="B94" s="175"/>
      <c r="C94" s="175"/>
      <c r="D94" s="175"/>
      <c r="E94" s="175"/>
      <c r="F94" s="175"/>
      <c r="G94" s="175"/>
      <c r="H94" s="175"/>
      <c r="K94" s="1">
        <v>46</v>
      </c>
      <c r="L94" s="1">
        <v>23</v>
      </c>
      <c r="M94" s="1">
        <v>27</v>
      </c>
    </row>
    <row r="95" spans="1:13" s="1" customFormat="1" ht="12.75" x14ac:dyDescent="0.2">
      <c r="B95" s="9"/>
      <c r="C95" s="9"/>
      <c r="D95" s="148"/>
      <c r="E95" s="148"/>
      <c r="F95" s="148"/>
      <c r="G95" s="148"/>
      <c r="H95" s="148"/>
    </row>
    <row r="96" spans="1:13" ht="17.45" customHeight="1" x14ac:dyDescent="0.35">
      <c r="A96" s="178" t="s">
        <v>411</v>
      </c>
      <c r="B96" s="178"/>
      <c r="C96" s="178"/>
      <c r="D96" s="178" t="s">
        <v>412</v>
      </c>
      <c r="E96" s="178"/>
      <c r="F96" s="178"/>
      <c r="G96" s="178" t="s">
        <v>413</v>
      </c>
      <c r="H96" s="178"/>
      <c r="K96" s="74">
        <v>47</v>
      </c>
      <c r="L96" s="74">
        <v>38</v>
      </c>
      <c r="M96" s="74">
        <v>39</v>
      </c>
    </row>
    <row r="97" spans="1:17" ht="17.25" customHeight="1" x14ac:dyDescent="0.25">
      <c r="A97" s="177"/>
      <c r="B97" s="177"/>
      <c r="C97" s="177"/>
      <c r="D97" s="134" t="s">
        <v>415</v>
      </c>
      <c r="E97" s="134" t="s">
        <v>416</v>
      </c>
      <c r="F97" s="134" t="s">
        <v>417</v>
      </c>
      <c r="G97" s="134" t="s">
        <v>418</v>
      </c>
      <c r="H97" s="134" t="s">
        <v>419</v>
      </c>
      <c r="K97" s="74">
        <v>40</v>
      </c>
      <c r="L97" s="74">
        <v>41</v>
      </c>
      <c r="M97" s="74">
        <v>42</v>
      </c>
      <c r="N97" s="74">
        <v>43</v>
      </c>
      <c r="O97" s="74">
        <v>44</v>
      </c>
      <c r="P97" s="74">
        <v>45</v>
      </c>
      <c r="Q97" s="74">
        <v>48</v>
      </c>
    </row>
    <row r="98" spans="1:17" x14ac:dyDescent="0.25">
      <c r="B98" s="135" t="s">
        <v>78</v>
      </c>
      <c r="C98" s="136"/>
      <c r="D98" s="138">
        <v>920</v>
      </c>
      <c r="E98" s="138">
        <v>1010</v>
      </c>
      <c r="F98" s="138">
        <v>1000</v>
      </c>
      <c r="G98" s="139">
        <v>9.3275488069414214E-2</v>
      </c>
      <c r="H98" s="139">
        <v>-3.9682539682539542E-3</v>
      </c>
    </row>
    <row r="99" spans="1:17" x14ac:dyDescent="0.25">
      <c r="B99" s="135" t="s">
        <v>79</v>
      </c>
      <c r="C99" s="136"/>
      <c r="D99" s="138">
        <v>1020</v>
      </c>
      <c r="E99" s="138">
        <v>1080</v>
      </c>
      <c r="F99" s="138">
        <v>1080</v>
      </c>
      <c r="G99" s="139">
        <v>6.2806673209028441E-2</v>
      </c>
      <c r="H99" s="139">
        <v>-1.8467220683286989E-3</v>
      </c>
    </row>
    <row r="100" spans="1:17" x14ac:dyDescent="0.25">
      <c r="B100" s="135" t="s">
        <v>80</v>
      </c>
      <c r="C100" s="136"/>
      <c r="D100" s="138">
        <v>1140</v>
      </c>
      <c r="E100" s="138">
        <v>1180</v>
      </c>
      <c r="F100" s="138">
        <v>1180</v>
      </c>
      <c r="G100" s="139">
        <v>4.3171806167400906E-2</v>
      </c>
      <c r="H100" s="139">
        <v>0</v>
      </c>
    </row>
    <row r="101" spans="1:17" x14ac:dyDescent="0.25">
      <c r="B101" s="135" t="s">
        <v>81</v>
      </c>
      <c r="C101" s="136"/>
      <c r="D101" s="138">
        <v>1140</v>
      </c>
      <c r="E101" s="138">
        <v>1210</v>
      </c>
      <c r="F101" s="138">
        <v>1200</v>
      </c>
      <c r="G101" s="139">
        <v>6.1619718309859239E-2</v>
      </c>
      <c r="H101" s="139">
        <v>-9.121061359867344E-3</v>
      </c>
    </row>
    <row r="102" spans="1:17" x14ac:dyDescent="0.25">
      <c r="B102" s="135" t="s">
        <v>82</v>
      </c>
      <c r="C102" s="136"/>
      <c r="D102" s="138">
        <v>1230</v>
      </c>
      <c r="E102" s="138">
        <v>1280</v>
      </c>
      <c r="F102" s="138">
        <v>1260</v>
      </c>
      <c r="G102" s="139">
        <v>3.9056143205858485E-2</v>
      </c>
      <c r="H102" s="139">
        <v>-1.6444792482380621E-2</v>
      </c>
    </row>
    <row r="103" spans="1:17" x14ac:dyDescent="0.25">
      <c r="B103" s="135" t="s">
        <v>83</v>
      </c>
      <c r="C103" s="136"/>
      <c r="D103" s="138">
        <v>1010</v>
      </c>
      <c r="E103" s="138">
        <v>1030</v>
      </c>
      <c r="F103" s="138">
        <v>1020</v>
      </c>
      <c r="G103" s="139">
        <v>1.7821782178217838E-2</v>
      </c>
      <c r="H103" s="139">
        <v>-5.8365758754863606E-3</v>
      </c>
    </row>
    <row r="104" spans="1:17" x14ac:dyDescent="0.25">
      <c r="B104" s="135" t="s">
        <v>84</v>
      </c>
      <c r="C104" s="136"/>
      <c r="D104" s="138">
        <v>1170</v>
      </c>
      <c r="E104" s="138">
        <v>1200</v>
      </c>
      <c r="F104" s="138">
        <v>1190</v>
      </c>
      <c r="G104" s="139">
        <v>2.7350427350427253E-2</v>
      </c>
      <c r="H104" s="139">
        <v>-8.3194675540765317E-3</v>
      </c>
    </row>
    <row r="105" spans="1:17" x14ac:dyDescent="0.25">
      <c r="B105" s="135" t="s">
        <v>85</v>
      </c>
      <c r="C105" s="136"/>
      <c r="D105" s="138">
        <v>1280</v>
      </c>
      <c r="E105" s="138">
        <v>1320</v>
      </c>
      <c r="F105" s="138">
        <v>1310</v>
      </c>
      <c r="G105" s="139">
        <v>3.4455755677368805E-2</v>
      </c>
      <c r="H105" s="139">
        <v>-6.0560181680544556E-3</v>
      </c>
    </row>
    <row r="106" spans="1:17" x14ac:dyDescent="0.25">
      <c r="B106" s="135" t="s">
        <v>86</v>
      </c>
      <c r="C106" s="136"/>
      <c r="D106" s="138">
        <v>1090</v>
      </c>
      <c r="E106" s="138">
        <v>1100</v>
      </c>
      <c r="F106" s="138">
        <v>1090</v>
      </c>
      <c r="G106" s="139">
        <v>7.3394495412844041E-3</v>
      </c>
      <c r="H106" s="139">
        <v>-7.2859744990892983E-3</v>
      </c>
    </row>
    <row r="107" spans="1:17" x14ac:dyDescent="0.25">
      <c r="B107" s="135" t="s">
        <v>87</v>
      </c>
      <c r="C107" s="136"/>
      <c r="D107" s="138">
        <v>920</v>
      </c>
      <c r="E107" s="138">
        <v>940</v>
      </c>
      <c r="F107" s="138">
        <v>940</v>
      </c>
      <c r="G107" s="139">
        <v>2.7203482045701888E-2</v>
      </c>
      <c r="H107" s="139">
        <v>-9.5338983050847759E-3</v>
      </c>
    </row>
    <row r="108" spans="1:17" x14ac:dyDescent="0.25">
      <c r="B108" s="135" t="s">
        <v>88</v>
      </c>
      <c r="C108" s="34"/>
      <c r="D108" s="138">
        <v>970</v>
      </c>
      <c r="E108" s="138">
        <v>970</v>
      </c>
      <c r="F108" s="138">
        <v>970</v>
      </c>
      <c r="G108" s="139">
        <v>6.2111801242235032E-3</v>
      </c>
      <c r="H108" s="139">
        <v>-5.1440329218106484E-3</v>
      </c>
    </row>
    <row r="109" spans="1:17" x14ac:dyDescent="0.25">
      <c r="B109" s="135" t="s">
        <v>89</v>
      </c>
      <c r="C109" s="34"/>
      <c r="D109" s="138">
        <v>1150</v>
      </c>
      <c r="E109" s="138">
        <v>1160</v>
      </c>
      <c r="F109" s="138">
        <v>1150</v>
      </c>
      <c r="G109" s="139">
        <v>9.5403295750216E-3</v>
      </c>
      <c r="H109" s="139">
        <v>-9.4501718213058084E-3</v>
      </c>
    </row>
    <row r="110" spans="1:17" x14ac:dyDescent="0.25">
      <c r="B110" s="135" t="s">
        <v>90</v>
      </c>
      <c r="C110" s="34"/>
      <c r="D110" s="138">
        <v>1050</v>
      </c>
      <c r="E110" s="138">
        <v>1050</v>
      </c>
      <c r="F110" s="138">
        <v>1040</v>
      </c>
      <c r="G110" s="139">
        <v>9.5602294455066072E-4</v>
      </c>
      <c r="H110" s="139">
        <v>-9.5510983763132939E-3</v>
      </c>
    </row>
    <row r="111" spans="1:17" x14ac:dyDescent="0.25">
      <c r="B111" s="135" t="s">
        <v>91</v>
      </c>
      <c r="C111" s="34"/>
      <c r="D111" s="138">
        <v>1150</v>
      </c>
      <c r="E111" s="138">
        <v>1170</v>
      </c>
      <c r="F111" s="138">
        <v>1160</v>
      </c>
      <c r="G111" s="139">
        <v>1.8292682926829285E-2</v>
      </c>
      <c r="H111" s="139">
        <v>-6.8434559452523747E-3</v>
      </c>
    </row>
    <row r="112" spans="1:17" x14ac:dyDescent="0.25">
      <c r="B112" s="135" t="s">
        <v>92</v>
      </c>
      <c r="C112" s="34"/>
      <c r="D112" s="138">
        <v>1110</v>
      </c>
      <c r="E112" s="138">
        <v>1140</v>
      </c>
      <c r="F112" s="138">
        <v>1130</v>
      </c>
      <c r="G112" s="139">
        <v>2.9783393501805033E-2</v>
      </c>
      <c r="H112" s="139">
        <v>-8.76424189307623E-3</v>
      </c>
    </row>
    <row r="113" spans="2:8" x14ac:dyDescent="0.25">
      <c r="B113" s="135" t="s">
        <v>93</v>
      </c>
      <c r="C113" s="34"/>
      <c r="D113" s="138">
        <v>1250</v>
      </c>
      <c r="E113" s="138">
        <v>1250</v>
      </c>
      <c r="F113" s="138">
        <v>1250</v>
      </c>
      <c r="G113" s="139">
        <v>2.3980815347721673E-3</v>
      </c>
      <c r="H113" s="139">
        <v>-2.3923444976076125E-3</v>
      </c>
    </row>
    <row r="114" spans="2:8" x14ac:dyDescent="0.25">
      <c r="B114" s="135" t="s">
        <v>94</v>
      </c>
      <c r="C114" s="34"/>
      <c r="D114" s="138">
        <v>1260</v>
      </c>
      <c r="E114" s="138">
        <v>1280</v>
      </c>
      <c r="F114" s="138">
        <v>1280</v>
      </c>
      <c r="G114" s="139">
        <v>1.8312101910828105E-2</v>
      </c>
      <c r="H114" s="139">
        <v>-2.3455824863174435E-3</v>
      </c>
    </row>
    <row r="115" spans="2:8" x14ac:dyDescent="0.25">
      <c r="B115" s="135" t="s">
        <v>95</v>
      </c>
      <c r="C115" s="34"/>
      <c r="D115" s="138">
        <v>1160</v>
      </c>
      <c r="E115" s="138">
        <v>1160</v>
      </c>
      <c r="F115" s="138">
        <v>1160</v>
      </c>
      <c r="G115" s="139">
        <v>8.6206896551721535E-4</v>
      </c>
      <c r="H115" s="139">
        <v>-5.1679586563307955E-3</v>
      </c>
    </row>
    <row r="116" spans="2:8" x14ac:dyDescent="0.25">
      <c r="B116" s="135" t="s">
        <v>96</v>
      </c>
      <c r="C116" s="34"/>
      <c r="D116" s="138">
        <v>1280</v>
      </c>
      <c r="E116" s="138">
        <v>1300</v>
      </c>
      <c r="F116" s="138">
        <v>1290</v>
      </c>
      <c r="G116" s="139">
        <v>1.6431924882629012E-2</v>
      </c>
      <c r="H116" s="139">
        <v>-1.000769822940728E-2</v>
      </c>
    </row>
    <row r="117" spans="2:8" x14ac:dyDescent="0.25">
      <c r="B117" s="135" t="s">
        <v>97</v>
      </c>
      <c r="C117" s="34"/>
      <c r="D117" s="138">
        <v>1200</v>
      </c>
      <c r="E117" s="138">
        <v>1210</v>
      </c>
      <c r="F117" s="138">
        <v>1210</v>
      </c>
      <c r="G117" s="139">
        <v>1.3355592654423987E-2</v>
      </c>
      <c r="H117" s="139">
        <v>-3.2948929159802853E-3</v>
      </c>
    </row>
    <row r="118" spans="2:8" x14ac:dyDescent="0.25">
      <c r="B118" s="135" t="s">
        <v>98</v>
      </c>
      <c r="C118" s="34"/>
      <c r="D118" s="138">
        <v>1240</v>
      </c>
      <c r="E118" s="138">
        <v>1240</v>
      </c>
      <c r="F118" s="138">
        <v>1240</v>
      </c>
      <c r="G118" s="139">
        <v>-8.0710250201776468E-4</v>
      </c>
      <c r="H118" s="139">
        <v>0</v>
      </c>
    </row>
    <row r="119" spans="2:8" x14ac:dyDescent="0.25">
      <c r="B119" s="135" t="s">
        <v>99</v>
      </c>
      <c r="C119" s="34"/>
      <c r="D119" s="138">
        <v>1110</v>
      </c>
      <c r="E119" s="138">
        <v>1150</v>
      </c>
      <c r="F119" s="138">
        <v>1140</v>
      </c>
      <c r="G119" s="139">
        <v>3.7871956717763666E-2</v>
      </c>
      <c r="H119" s="139">
        <v>-1.3900955690703709E-2</v>
      </c>
    </row>
    <row r="120" spans="2:8" x14ac:dyDescent="0.25">
      <c r="B120" s="135" t="s">
        <v>100</v>
      </c>
      <c r="C120" s="34"/>
      <c r="D120" s="138">
        <v>1100</v>
      </c>
      <c r="E120" s="138">
        <v>1120</v>
      </c>
      <c r="F120" s="138">
        <v>1120</v>
      </c>
      <c r="G120" s="139">
        <v>1.7241379310344751E-2</v>
      </c>
      <c r="H120" s="139">
        <v>-4.460303300624413E-3</v>
      </c>
    </row>
    <row r="121" spans="2:8" x14ac:dyDescent="0.25">
      <c r="B121" s="135" t="s">
        <v>101</v>
      </c>
      <c r="C121" s="34"/>
      <c r="D121" s="138">
        <v>1080</v>
      </c>
      <c r="E121" s="138">
        <v>1080</v>
      </c>
      <c r="F121" s="138">
        <v>1080</v>
      </c>
      <c r="G121" s="139">
        <v>3.7037037037037646E-3</v>
      </c>
      <c r="H121" s="139">
        <v>-2.7675276752767708E-3</v>
      </c>
    </row>
    <row r="122" spans="2:8" x14ac:dyDescent="0.25">
      <c r="B122" s="135" t="s">
        <v>102</v>
      </c>
      <c r="C122" s="34"/>
      <c r="D122" s="138">
        <v>460</v>
      </c>
      <c r="E122" s="138">
        <v>460</v>
      </c>
      <c r="F122" s="138">
        <v>460</v>
      </c>
      <c r="G122" s="139">
        <v>1.098901098901095E-2</v>
      </c>
      <c r="H122" s="139">
        <v>-4.3478260869564966E-3</v>
      </c>
    </row>
    <row r="123" spans="2:8" x14ac:dyDescent="0.25">
      <c r="B123" s="135" t="s">
        <v>103</v>
      </c>
      <c r="C123" s="34"/>
      <c r="D123" s="138">
        <v>470</v>
      </c>
      <c r="E123" s="138">
        <v>470</v>
      </c>
      <c r="F123" s="138">
        <v>470</v>
      </c>
      <c r="G123" s="139">
        <v>8.5470085470085166E-3</v>
      </c>
      <c r="H123" s="139">
        <v>-8.4745762711864181E-3</v>
      </c>
    </row>
    <row r="124" spans="2:8" x14ac:dyDescent="0.25">
      <c r="B124" s="135" t="s">
        <v>104</v>
      </c>
      <c r="C124" s="34"/>
      <c r="D124" s="138">
        <v>640</v>
      </c>
      <c r="E124" s="138">
        <v>640</v>
      </c>
      <c r="F124" s="138">
        <v>640</v>
      </c>
      <c r="G124" s="139">
        <v>9.4339622641510523E-3</v>
      </c>
      <c r="H124" s="139">
        <v>-1.5576323987538387E-3</v>
      </c>
    </row>
    <row r="125" spans="2:8" x14ac:dyDescent="0.25">
      <c r="B125" s="135" t="s">
        <v>105</v>
      </c>
      <c r="C125" s="34"/>
      <c r="D125" s="138">
        <v>820</v>
      </c>
      <c r="E125" s="138">
        <v>860</v>
      </c>
      <c r="F125" s="138">
        <v>850</v>
      </c>
      <c r="G125" s="139">
        <v>4.2527339003645137E-2</v>
      </c>
      <c r="H125" s="139">
        <v>-8.1585081585081598E-3</v>
      </c>
    </row>
    <row r="126" spans="2:8" x14ac:dyDescent="0.25">
      <c r="B126" s="135" t="s">
        <v>106</v>
      </c>
      <c r="C126" s="34"/>
      <c r="D126" s="138">
        <v>880</v>
      </c>
      <c r="E126" s="138">
        <v>880</v>
      </c>
      <c r="F126" s="138">
        <v>880</v>
      </c>
      <c r="G126" s="139">
        <v>3.424657534246478E-3</v>
      </c>
      <c r="H126" s="139">
        <v>-4.550625711035261E-3</v>
      </c>
    </row>
    <row r="127" spans="2:8" x14ac:dyDescent="0.25">
      <c r="B127" s="135" t="s">
        <v>107</v>
      </c>
      <c r="C127" s="34"/>
      <c r="D127" s="138">
        <v>1000</v>
      </c>
      <c r="E127" s="138">
        <v>1010</v>
      </c>
      <c r="F127" s="138">
        <v>1000</v>
      </c>
      <c r="G127" s="139">
        <v>1.7068273092369468E-2</v>
      </c>
      <c r="H127" s="139">
        <v>-9.8716683119447479E-3</v>
      </c>
    </row>
    <row r="128" spans="2:8" x14ac:dyDescent="0.25">
      <c r="B128" s="135" t="s">
        <v>108</v>
      </c>
      <c r="C128" s="34"/>
      <c r="D128" s="138">
        <v>1370</v>
      </c>
      <c r="E128" s="138">
        <v>1460</v>
      </c>
      <c r="F128" s="138">
        <v>1450</v>
      </c>
      <c r="G128" s="139">
        <v>6.4916119620714863E-2</v>
      </c>
      <c r="H128" s="139">
        <v>-8.9041095890410871E-3</v>
      </c>
    </row>
    <row r="129" spans="1:17" x14ac:dyDescent="0.25">
      <c r="B129" s="135" t="s">
        <v>109</v>
      </c>
      <c r="C129" s="34"/>
      <c r="D129" s="138">
        <v>1310</v>
      </c>
      <c r="E129" s="138">
        <v>1330</v>
      </c>
      <c r="F129" s="138">
        <v>1330</v>
      </c>
      <c r="G129" s="139">
        <v>2.0673813169984623E-2</v>
      </c>
      <c r="H129" s="139">
        <v>-6.0015003750937268E-3</v>
      </c>
    </row>
    <row r="130" spans="1:17" x14ac:dyDescent="0.25">
      <c r="B130" s="135" t="s">
        <v>110</v>
      </c>
      <c r="C130" s="34"/>
      <c r="D130" s="138">
        <v>1570</v>
      </c>
      <c r="E130" s="138">
        <v>1580</v>
      </c>
      <c r="F130" s="138">
        <v>1560</v>
      </c>
      <c r="G130" s="139">
        <v>1.02105934907466E-2</v>
      </c>
      <c r="H130" s="139">
        <v>-1.7687934301958252E-2</v>
      </c>
    </row>
    <row r="131" spans="1:17" x14ac:dyDescent="0.25">
      <c r="B131" s="135" t="s">
        <v>111</v>
      </c>
      <c r="C131" s="34"/>
      <c r="D131" s="138">
        <v>940</v>
      </c>
      <c r="E131" s="138">
        <v>970</v>
      </c>
      <c r="F131" s="138">
        <v>960</v>
      </c>
      <c r="G131" s="139">
        <v>3.6247334754797356E-2</v>
      </c>
      <c r="H131" s="139">
        <v>-1.7489711934156382E-2</v>
      </c>
    </row>
    <row r="132" spans="1:17" x14ac:dyDescent="0.25">
      <c r="B132" s="135" t="s">
        <v>112</v>
      </c>
      <c r="C132" s="34"/>
      <c r="D132" s="138">
        <v>1190</v>
      </c>
      <c r="E132" s="138">
        <v>1240</v>
      </c>
      <c r="F132" s="138">
        <v>1230</v>
      </c>
      <c r="G132" s="139">
        <v>3.6073825503355694E-2</v>
      </c>
      <c r="H132" s="139">
        <v>-4.858299595141724E-3</v>
      </c>
    </row>
    <row r="133" spans="1:17" x14ac:dyDescent="0.25">
      <c r="B133" s="135" t="s">
        <v>422</v>
      </c>
      <c r="C133" s="34"/>
      <c r="D133" s="138">
        <v>1570</v>
      </c>
      <c r="E133" s="138">
        <v>1610</v>
      </c>
      <c r="F133" s="138">
        <v>1590</v>
      </c>
      <c r="G133" s="139">
        <v>2.0330368487928796E-2</v>
      </c>
      <c r="H133" s="139">
        <v>-8.7173100871731357E-3</v>
      </c>
    </row>
    <row r="134" spans="1:17" x14ac:dyDescent="0.25">
      <c r="B134" s="135" t="s">
        <v>423</v>
      </c>
      <c r="C134" s="34"/>
      <c r="D134" s="138">
        <v>1310</v>
      </c>
      <c r="E134" s="138">
        <v>1340</v>
      </c>
      <c r="F134" s="138" t="s">
        <v>71</v>
      </c>
      <c r="G134" s="139">
        <v>2.0594965675057253E-2</v>
      </c>
      <c r="H134" s="139" t="s">
        <v>71</v>
      </c>
    </row>
    <row r="135" spans="1:17" x14ac:dyDescent="0.25">
      <c r="B135" s="135" t="s">
        <v>424</v>
      </c>
      <c r="C135" s="34"/>
      <c r="D135" s="138">
        <v>1190</v>
      </c>
      <c r="E135" s="138" t="s">
        <v>71</v>
      </c>
      <c r="F135" s="138" t="s">
        <v>71</v>
      </c>
      <c r="G135" s="139" t="s">
        <v>71</v>
      </c>
      <c r="H135" s="139" t="s">
        <v>71</v>
      </c>
    </row>
    <row r="136" spans="1:17" x14ac:dyDescent="0.25">
      <c r="A136" s="142"/>
      <c r="B136" s="143"/>
      <c r="C136" s="144"/>
      <c r="D136" s="145"/>
      <c r="E136" s="145"/>
      <c r="F136" s="143"/>
      <c r="G136" s="145"/>
      <c r="H136" s="145"/>
    </row>
    <row r="137" spans="1:17" x14ac:dyDescent="0.25">
      <c r="A137" s="146">
        <v>1</v>
      </c>
      <c r="B137" s="1" t="s">
        <v>425</v>
      </c>
      <c r="C137" s="147"/>
      <c r="E137" s="147"/>
      <c r="F137" s="147"/>
      <c r="G137" s="147"/>
      <c r="K137" s="74">
        <v>49</v>
      </c>
    </row>
    <row r="140" spans="1:17" s="1" customFormat="1" ht="14.45" customHeight="1" x14ac:dyDescent="0.2">
      <c r="A140" s="175" t="s">
        <v>73</v>
      </c>
      <c r="B140" s="175"/>
      <c r="C140" s="175"/>
      <c r="D140" s="175"/>
      <c r="E140" s="175"/>
      <c r="F140" s="175"/>
      <c r="G140" s="175"/>
      <c r="H140" s="175"/>
      <c r="K140" s="1">
        <v>46</v>
      </c>
      <c r="L140" s="1">
        <v>23</v>
      </c>
      <c r="M140" s="1">
        <v>28</v>
      </c>
    </row>
    <row r="141" spans="1:17" s="1" customFormat="1" ht="12.75" x14ac:dyDescent="0.2">
      <c r="B141" s="9"/>
      <c r="C141" s="9"/>
      <c r="D141" s="9"/>
      <c r="E141" s="9"/>
      <c r="F141" s="9"/>
      <c r="G141" s="9"/>
      <c r="H141" s="9"/>
    </row>
    <row r="142" spans="1:17" ht="17.45" customHeight="1" x14ac:dyDescent="0.35">
      <c r="A142" s="178" t="s">
        <v>411</v>
      </c>
      <c r="B142" s="178"/>
      <c r="C142" s="178"/>
      <c r="D142" s="178" t="s">
        <v>412</v>
      </c>
      <c r="E142" s="178"/>
      <c r="F142" s="178"/>
      <c r="G142" s="178" t="s">
        <v>413</v>
      </c>
      <c r="H142" s="178"/>
      <c r="K142" s="74">
        <v>47</v>
      </c>
      <c r="L142" s="74">
        <v>38</v>
      </c>
      <c r="M142" s="74">
        <v>39</v>
      </c>
    </row>
    <row r="143" spans="1:17" ht="17.25" customHeight="1" x14ac:dyDescent="0.25">
      <c r="A143" s="177"/>
      <c r="B143" s="177"/>
      <c r="C143" s="177"/>
      <c r="D143" s="134" t="s">
        <v>415</v>
      </c>
      <c r="E143" s="134" t="s">
        <v>416</v>
      </c>
      <c r="F143" s="134" t="s">
        <v>417</v>
      </c>
      <c r="G143" s="134" t="s">
        <v>418</v>
      </c>
      <c r="H143" s="134" t="s">
        <v>419</v>
      </c>
      <c r="K143" s="74">
        <v>40</v>
      </c>
      <c r="L143" s="74">
        <v>41</v>
      </c>
      <c r="M143" s="74">
        <v>42</v>
      </c>
      <c r="N143" s="74">
        <v>43</v>
      </c>
      <c r="O143" s="74">
        <v>44</v>
      </c>
      <c r="P143" s="74">
        <v>45</v>
      </c>
      <c r="Q143" s="74">
        <v>48</v>
      </c>
    </row>
    <row r="144" spans="1:17" x14ac:dyDescent="0.25">
      <c r="B144" s="135" t="s">
        <v>78</v>
      </c>
      <c r="C144" s="136"/>
      <c r="D144" s="138">
        <v>380</v>
      </c>
      <c r="E144" s="138">
        <v>480</v>
      </c>
      <c r="F144" s="138">
        <v>480</v>
      </c>
      <c r="G144" s="139">
        <v>0.25984251968503935</v>
      </c>
      <c r="H144" s="139">
        <v>8.3333333333333037E-3</v>
      </c>
    </row>
    <row r="145" spans="2:8" x14ac:dyDescent="0.25">
      <c r="B145" s="135" t="s">
        <v>79</v>
      </c>
      <c r="C145" s="136"/>
      <c r="D145" s="138">
        <v>360</v>
      </c>
      <c r="E145" s="138">
        <v>440</v>
      </c>
      <c r="F145" s="138">
        <v>450</v>
      </c>
      <c r="G145" s="139">
        <v>0.22500000000000009</v>
      </c>
      <c r="H145" s="139">
        <v>1.3605442176870763E-2</v>
      </c>
    </row>
    <row r="146" spans="2:8" x14ac:dyDescent="0.25">
      <c r="B146" s="135" t="s">
        <v>80</v>
      </c>
      <c r="C146" s="136"/>
      <c r="D146" s="138">
        <v>390</v>
      </c>
      <c r="E146" s="138">
        <v>450</v>
      </c>
      <c r="F146" s="138">
        <v>470</v>
      </c>
      <c r="G146" s="139">
        <v>0.15306122448979598</v>
      </c>
      <c r="H146" s="139">
        <v>2.8761061946902755E-2</v>
      </c>
    </row>
    <row r="147" spans="2:8" x14ac:dyDescent="0.25">
      <c r="B147" s="135" t="s">
        <v>81</v>
      </c>
      <c r="C147" s="136"/>
      <c r="D147" s="138">
        <v>390</v>
      </c>
      <c r="E147" s="138">
        <v>470</v>
      </c>
      <c r="F147" s="138">
        <v>480</v>
      </c>
      <c r="G147" s="139">
        <v>0.21761658031088094</v>
      </c>
      <c r="H147" s="139">
        <v>1.0638297872340496E-2</v>
      </c>
    </row>
    <row r="148" spans="2:8" x14ac:dyDescent="0.25">
      <c r="B148" s="135" t="s">
        <v>82</v>
      </c>
      <c r="C148" s="136"/>
      <c r="D148" s="138">
        <v>440</v>
      </c>
      <c r="E148" s="138">
        <v>500</v>
      </c>
      <c r="F148" s="138">
        <v>510</v>
      </c>
      <c r="G148" s="139">
        <v>0.15632183908045971</v>
      </c>
      <c r="H148" s="139">
        <v>1.9880715705765439E-2</v>
      </c>
    </row>
    <row r="149" spans="2:8" x14ac:dyDescent="0.25">
      <c r="B149" s="135" t="s">
        <v>83</v>
      </c>
      <c r="C149" s="136"/>
      <c r="D149" s="138">
        <v>390</v>
      </c>
      <c r="E149" s="138">
        <v>450</v>
      </c>
      <c r="F149" s="138">
        <v>460</v>
      </c>
      <c r="G149" s="139">
        <v>0.15897435897435908</v>
      </c>
      <c r="H149" s="139">
        <v>1.327433628318575E-2</v>
      </c>
    </row>
    <row r="150" spans="2:8" x14ac:dyDescent="0.25">
      <c r="B150" s="135" t="s">
        <v>84</v>
      </c>
      <c r="C150" s="136"/>
      <c r="D150" s="138">
        <v>540</v>
      </c>
      <c r="E150" s="138">
        <v>580</v>
      </c>
      <c r="F150" s="138">
        <v>580</v>
      </c>
      <c r="G150" s="139">
        <v>7.4766355140186924E-2</v>
      </c>
      <c r="H150" s="139">
        <v>1.3913043478260834E-2</v>
      </c>
    </row>
    <row r="151" spans="2:8" x14ac:dyDescent="0.25">
      <c r="B151" s="135" t="s">
        <v>85</v>
      </c>
      <c r="C151" s="136"/>
      <c r="D151" s="138">
        <v>490</v>
      </c>
      <c r="E151" s="138">
        <v>530</v>
      </c>
      <c r="F151" s="138">
        <v>540</v>
      </c>
      <c r="G151" s="139">
        <v>7.5356415478615046E-2</v>
      </c>
      <c r="H151" s="139">
        <v>2.0833333333333259E-2</v>
      </c>
    </row>
    <row r="152" spans="2:8" x14ac:dyDescent="0.25">
      <c r="B152" s="135" t="s">
        <v>86</v>
      </c>
      <c r="C152" s="136"/>
      <c r="D152" s="138">
        <v>510</v>
      </c>
      <c r="E152" s="138">
        <v>530</v>
      </c>
      <c r="F152" s="138">
        <v>520</v>
      </c>
      <c r="G152" s="139">
        <v>3.9603960396039639E-2</v>
      </c>
      <c r="H152" s="139">
        <v>-3.8095238095238182E-3</v>
      </c>
    </row>
    <row r="153" spans="2:8" x14ac:dyDescent="0.25">
      <c r="B153" s="135" t="s">
        <v>87</v>
      </c>
      <c r="C153" s="136"/>
      <c r="D153" s="138">
        <v>390</v>
      </c>
      <c r="E153" s="138">
        <v>420</v>
      </c>
      <c r="F153" s="138">
        <v>430</v>
      </c>
      <c r="G153" s="139">
        <v>8.1841432225064015E-2</v>
      </c>
      <c r="H153" s="139">
        <v>1.1820330969267046E-2</v>
      </c>
    </row>
    <row r="154" spans="2:8" x14ac:dyDescent="0.25">
      <c r="B154" s="135" t="s">
        <v>88</v>
      </c>
      <c r="C154" s="34"/>
      <c r="D154" s="138">
        <v>430</v>
      </c>
      <c r="E154" s="138">
        <v>440</v>
      </c>
      <c r="F154" s="138">
        <v>440</v>
      </c>
      <c r="G154" s="139">
        <v>3.7558685446009488E-2</v>
      </c>
      <c r="H154" s="139">
        <v>2.2624434389140191E-3</v>
      </c>
    </row>
    <row r="155" spans="2:8" x14ac:dyDescent="0.25">
      <c r="B155" s="135" t="s">
        <v>89</v>
      </c>
      <c r="C155" s="34"/>
      <c r="D155" s="138">
        <v>580</v>
      </c>
      <c r="E155" s="138">
        <v>640</v>
      </c>
      <c r="F155" s="138">
        <v>650</v>
      </c>
      <c r="G155" s="139">
        <v>9.5890410958904049E-2</v>
      </c>
      <c r="H155" s="139">
        <v>9.3749999999999112E-3</v>
      </c>
    </row>
    <row r="156" spans="2:8" x14ac:dyDescent="0.25">
      <c r="B156" s="135" t="s">
        <v>90</v>
      </c>
      <c r="C156" s="34"/>
      <c r="D156" s="138">
        <v>490</v>
      </c>
      <c r="E156" s="138">
        <v>510</v>
      </c>
      <c r="F156" s="138">
        <v>520</v>
      </c>
      <c r="G156" s="139">
        <v>4.9382716049382713E-2</v>
      </c>
      <c r="H156" s="139">
        <v>1.3725490196078383E-2</v>
      </c>
    </row>
    <row r="157" spans="2:8" x14ac:dyDescent="0.25">
      <c r="B157" s="135" t="s">
        <v>91</v>
      </c>
      <c r="C157" s="34"/>
      <c r="D157" s="138">
        <v>450</v>
      </c>
      <c r="E157" s="138">
        <v>490</v>
      </c>
      <c r="F157" s="138">
        <v>490</v>
      </c>
      <c r="G157" s="139">
        <v>7.7092511013215903E-2</v>
      </c>
      <c r="H157" s="139">
        <v>6.1349693251533388E-3</v>
      </c>
    </row>
    <row r="158" spans="2:8" x14ac:dyDescent="0.25">
      <c r="B158" s="135" t="s">
        <v>92</v>
      </c>
      <c r="C158" s="34"/>
      <c r="D158" s="138">
        <v>390</v>
      </c>
      <c r="E158" s="138">
        <v>440</v>
      </c>
      <c r="F158" s="138">
        <v>440</v>
      </c>
      <c r="G158" s="139">
        <v>0.11675126903553301</v>
      </c>
      <c r="H158" s="139">
        <v>6.8181818181818343E-3</v>
      </c>
    </row>
    <row r="159" spans="2:8" x14ac:dyDescent="0.25">
      <c r="B159" s="135" t="s">
        <v>93</v>
      </c>
      <c r="C159" s="34"/>
      <c r="D159" s="138">
        <v>560</v>
      </c>
      <c r="E159" s="138">
        <v>580</v>
      </c>
      <c r="F159" s="138">
        <v>580</v>
      </c>
      <c r="G159" s="139">
        <v>3.9568345323740983E-2</v>
      </c>
      <c r="H159" s="139">
        <v>1.0380622837370179E-2</v>
      </c>
    </row>
    <row r="160" spans="2:8" x14ac:dyDescent="0.25">
      <c r="B160" s="135" t="s">
        <v>94</v>
      </c>
      <c r="C160" s="34"/>
      <c r="D160" s="138">
        <v>420</v>
      </c>
      <c r="E160" s="138">
        <v>460</v>
      </c>
      <c r="F160" s="138">
        <v>470</v>
      </c>
      <c r="G160" s="139">
        <v>9.4786729857819996E-2</v>
      </c>
      <c r="H160" s="139">
        <v>6.4935064935065512E-3</v>
      </c>
    </row>
    <row r="161" spans="2:8" x14ac:dyDescent="0.25">
      <c r="B161" s="135" t="s">
        <v>95</v>
      </c>
      <c r="C161" s="34"/>
      <c r="D161" s="138">
        <v>460</v>
      </c>
      <c r="E161" s="138">
        <v>490</v>
      </c>
      <c r="F161" s="138">
        <v>500</v>
      </c>
      <c r="G161" s="139">
        <v>5.6277056277056259E-2</v>
      </c>
      <c r="H161" s="139">
        <v>1.6393442622950838E-2</v>
      </c>
    </row>
    <row r="162" spans="2:8" x14ac:dyDescent="0.25">
      <c r="B162" s="135" t="s">
        <v>96</v>
      </c>
      <c r="C162" s="34"/>
      <c r="D162" s="138">
        <v>500</v>
      </c>
      <c r="E162" s="138">
        <v>520</v>
      </c>
      <c r="F162" s="138">
        <v>520</v>
      </c>
      <c r="G162" s="139">
        <v>4.8387096774193505E-2</v>
      </c>
      <c r="H162" s="139">
        <v>3.8461538461538325E-3</v>
      </c>
    </row>
    <row r="163" spans="2:8" x14ac:dyDescent="0.25">
      <c r="B163" s="135" t="s">
        <v>97</v>
      </c>
      <c r="C163" s="34"/>
      <c r="D163" s="138">
        <v>420</v>
      </c>
      <c r="E163" s="138">
        <v>460</v>
      </c>
      <c r="F163" s="138">
        <v>460</v>
      </c>
      <c r="G163" s="139">
        <v>8.5510688836104576E-2</v>
      </c>
      <c r="H163" s="139">
        <v>8.7527352297593897E-3</v>
      </c>
    </row>
    <row r="164" spans="2:8" x14ac:dyDescent="0.25">
      <c r="B164" s="135" t="s">
        <v>98</v>
      </c>
      <c r="C164" s="34"/>
      <c r="D164" s="138">
        <v>500</v>
      </c>
      <c r="E164" s="138">
        <v>510</v>
      </c>
      <c r="F164" s="138">
        <v>520</v>
      </c>
      <c r="G164" s="139">
        <v>1.6032064128256529E-2</v>
      </c>
      <c r="H164" s="139">
        <v>1.7751479289940919E-2</v>
      </c>
    </row>
    <row r="165" spans="2:8" x14ac:dyDescent="0.25">
      <c r="B165" s="135" t="s">
        <v>99</v>
      </c>
      <c r="C165" s="34"/>
      <c r="D165" s="138">
        <v>470</v>
      </c>
      <c r="E165" s="138">
        <v>520</v>
      </c>
      <c r="F165" s="138">
        <v>520</v>
      </c>
      <c r="G165" s="139">
        <v>0.1118279569892473</v>
      </c>
      <c r="H165" s="139">
        <v>7.7369439071566237E-3</v>
      </c>
    </row>
    <row r="166" spans="2:8" x14ac:dyDescent="0.25">
      <c r="B166" s="135" t="s">
        <v>100</v>
      </c>
      <c r="C166" s="34"/>
      <c r="D166" s="138">
        <v>400</v>
      </c>
      <c r="E166" s="138">
        <v>420</v>
      </c>
      <c r="F166" s="138">
        <v>430</v>
      </c>
      <c r="G166" s="139">
        <v>6.2656641604009966E-2</v>
      </c>
      <c r="H166" s="139">
        <v>2.3584905660376521E-3</v>
      </c>
    </row>
    <row r="167" spans="2:8" x14ac:dyDescent="0.25">
      <c r="B167" s="135" t="s">
        <v>101</v>
      </c>
      <c r="C167" s="34"/>
      <c r="D167" s="138">
        <v>530</v>
      </c>
      <c r="E167" s="138">
        <v>550</v>
      </c>
      <c r="F167" s="138">
        <v>550</v>
      </c>
      <c r="G167" s="139">
        <v>3.9848197343453462E-2</v>
      </c>
      <c r="H167" s="139">
        <v>1.8248175182482562E-3</v>
      </c>
    </row>
    <row r="168" spans="2:8" x14ac:dyDescent="0.25">
      <c r="B168" s="135" t="s">
        <v>102</v>
      </c>
      <c r="C168" s="34"/>
      <c r="D168" s="138">
        <v>340</v>
      </c>
      <c r="E168" s="138">
        <v>360</v>
      </c>
      <c r="F168" s="138">
        <v>360</v>
      </c>
      <c r="G168" s="139">
        <v>5.2785923753665642E-2</v>
      </c>
      <c r="H168" s="139">
        <v>1.1142061281337101E-2</v>
      </c>
    </row>
    <row r="169" spans="2:8" x14ac:dyDescent="0.25">
      <c r="B169" s="135" t="s">
        <v>103</v>
      </c>
      <c r="C169" s="34"/>
      <c r="D169" s="138">
        <v>250</v>
      </c>
      <c r="E169" s="138">
        <v>260</v>
      </c>
      <c r="F169" s="138">
        <v>260</v>
      </c>
      <c r="G169" s="139">
        <v>4.0322580645161255E-2</v>
      </c>
      <c r="H169" s="139">
        <v>3.8759689922480689E-3</v>
      </c>
    </row>
    <row r="170" spans="2:8" x14ac:dyDescent="0.25">
      <c r="B170" s="135" t="s">
        <v>104</v>
      </c>
      <c r="C170" s="34"/>
      <c r="D170" s="138">
        <v>330</v>
      </c>
      <c r="E170" s="138">
        <v>340</v>
      </c>
      <c r="F170" s="138">
        <v>340</v>
      </c>
      <c r="G170" s="139">
        <v>3.0211480362537735E-2</v>
      </c>
      <c r="H170" s="139">
        <v>8.7976539589442737E-3</v>
      </c>
    </row>
    <row r="171" spans="2:8" x14ac:dyDescent="0.25">
      <c r="B171" s="135" t="s">
        <v>105</v>
      </c>
      <c r="C171" s="34"/>
      <c r="D171" s="138">
        <v>400</v>
      </c>
      <c r="E171" s="138">
        <v>430</v>
      </c>
      <c r="F171" s="138">
        <v>440</v>
      </c>
      <c r="G171" s="139">
        <v>7.4999999999999956E-2</v>
      </c>
      <c r="H171" s="139">
        <v>1.3953488372093092E-2</v>
      </c>
    </row>
    <row r="172" spans="2:8" x14ac:dyDescent="0.25">
      <c r="B172" s="135" t="s">
        <v>106</v>
      </c>
      <c r="C172" s="34"/>
      <c r="D172" s="138">
        <v>310</v>
      </c>
      <c r="E172" s="138">
        <v>330</v>
      </c>
      <c r="F172" s="138">
        <v>330</v>
      </c>
      <c r="G172" s="139">
        <v>4.4871794871794934E-2</v>
      </c>
      <c r="H172" s="139">
        <v>9.2024539877300082E-3</v>
      </c>
    </row>
    <row r="173" spans="2:8" x14ac:dyDescent="0.25">
      <c r="B173" s="135" t="s">
        <v>107</v>
      </c>
      <c r="C173" s="34"/>
      <c r="D173" s="138">
        <v>390</v>
      </c>
      <c r="E173" s="138">
        <v>420</v>
      </c>
      <c r="F173" s="138">
        <v>420</v>
      </c>
      <c r="G173" s="139">
        <v>6.9230769230769207E-2</v>
      </c>
      <c r="H173" s="139">
        <v>7.194244604316502E-3</v>
      </c>
    </row>
    <row r="174" spans="2:8" x14ac:dyDescent="0.25">
      <c r="B174" s="135" t="s">
        <v>108</v>
      </c>
      <c r="C174" s="34"/>
      <c r="D174" s="138">
        <v>480</v>
      </c>
      <c r="E174" s="138">
        <v>520</v>
      </c>
      <c r="F174" s="138">
        <v>530</v>
      </c>
      <c r="G174" s="139">
        <v>7.6446280991735449E-2</v>
      </c>
      <c r="H174" s="139">
        <v>1.5355086372360827E-2</v>
      </c>
    </row>
    <row r="175" spans="2:8" x14ac:dyDescent="0.25">
      <c r="B175" s="135" t="s">
        <v>109</v>
      </c>
      <c r="C175" s="34"/>
      <c r="D175" s="138">
        <v>410</v>
      </c>
      <c r="E175" s="138">
        <v>420</v>
      </c>
      <c r="F175" s="138">
        <v>420</v>
      </c>
      <c r="G175" s="139">
        <v>2.9484029484029506E-2</v>
      </c>
      <c r="H175" s="139">
        <v>2.3866348448686736E-3</v>
      </c>
    </row>
    <row r="176" spans="2:8" x14ac:dyDescent="0.25">
      <c r="B176" s="135" t="s">
        <v>110</v>
      </c>
      <c r="C176" s="34"/>
      <c r="D176" s="138">
        <v>540</v>
      </c>
      <c r="E176" s="138">
        <v>570</v>
      </c>
      <c r="F176" s="138">
        <v>570</v>
      </c>
      <c r="G176" s="139">
        <v>5.5970149253731449E-2</v>
      </c>
      <c r="H176" s="139">
        <v>7.0671378091873294E-3</v>
      </c>
    </row>
    <row r="177" spans="1:11" x14ac:dyDescent="0.25">
      <c r="B177" s="135" t="s">
        <v>111</v>
      </c>
      <c r="C177" s="34"/>
      <c r="D177" s="138">
        <v>350</v>
      </c>
      <c r="E177" s="138">
        <v>370</v>
      </c>
      <c r="F177" s="138">
        <v>380</v>
      </c>
      <c r="G177" s="139">
        <v>7.225433526011571E-2</v>
      </c>
      <c r="H177" s="139">
        <v>1.8867924528301883E-2</v>
      </c>
    </row>
    <row r="178" spans="1:11" x14ac:dyDescent="0.25">
      <c r="B178" s="135" t="s">
        <v>112</v>
      </c>
      <c r="C178" s="34"/>
      <c r="D178" s="138">
        <v>430</v>
      </c>
      <c r="E178" s="138">
        <v>460</v>
      </c>
      <c r="F178" s="138">
        <v>470</v>
      </c>
      <c r="G178" s="139">
        <v>6.4665127020785196E-2</v>
      </c>
      <c r="H178" s="139">
        <v>1.5184381778741818E-2</v>
      </c>
    </row>
    <row r="179" spans="1:11" x14ac:dyDescent="0.25">
      <c r="B179" s="135" t="s">
        <v>422</v>
      </c>
      <c r="C179" s="34"/>
      <c r="D179" s="138">
        <v>610</v>
      </c>
      <c r="E179" s="138">
        <v>660</v>
      </c>
      <c r="F179" s="138">
        <v>670</v>
      </c>
      <c r="G179" s="139">
        <v>7.8817733990147687E-2</v>
      </c>
      <c r="H179" s="139">
        <v>2.1308980213089912E-2</v>
      </c>
    </row>
    <row r="180" spans="1:11" x14ac:dyDescent="0.25">
      <c r="B180" s="135" t="s">
        <v>423</v>
      </c>
      <c r="C180" s="34"/>
      <c r="D180" s="138">
        <v>510</v>
      </c>
      <c r="E180" s="138">
        <v>560</v>
      </c>
      <c r="F180" s="138" t="s">
        <v>71</v>
      </c>
      <c r="G180" s="139">
        <v>0.10609037328094306</v>
      </c>
      <c r="H180" s="139" t="s">
        <v>71</v>
      </c>
    </row>
    <row r="181" spans="1:11" x14ac:dyDescent="0.25">
      <c r="B181" s="135" t="s">
        <v>424</v>
      </c>
      <c r="C181" s="34"/>
      <c r="D181" s="138">
        <v>450</v>
      </c>
      <c r="E181" s="138" t="s">
        <v>71</v>
      </c>
      <c r="F181" s="138" t="s">
        <v>71</v>
      </c>
      <c r="G181" s="139" t="s">
        <v>71</v>
      </c>
      <c r="H181" s="139" t="s">
        <v>71</v>
      </c>
    </row>
    <row r="182" spans="1:11" x14ac:dyDescent="0.25">
      <c r="A182" s="142"/>
      <c r="B182" s="143"/>
      <c r="C182" s="144"/>
      <c r="D182" s="145"/>
      <c r="E182" s="145"/>
      <c r="F182" s="143"/>
      <c r="G182" s="145"/>
      <c r="H182" s="145"/>
    </row>
    <row r="183" spans="1:11" x14ac:dyDescent="0.25">
      <c r="A183" s="146">
        <v>1</v>
      </c>
      <c r="B183" s="1" t="s">
        <v>425</v>
      </c>
      <c r="C183" s="147"/>
      <c r="E183" s="147"/>
      <c r="F183" s="147"/>
      <c r="G183" s="147"/>
      <c r="K183" s="74">
        <v>49</v>
      </c>
    </row>
  </sheetData>
  <mergeCells count="17">
    <mergeCell ref="A140:H140"/>
    <mergeCell ref="A142:C143"/>
    <mergeCell ref="D142:F142"/>
    <mergeCell ref="G142:H142"/>
    <mergeCell ref="A50:C51"/>
    <mergeCell ref="D50:F50"/>
    <mergeCell ref="G50:H50"/>
    <mergeCell ref="A94:H94"/>
    <mergeCell ref="A96:C97"/>
    <mergeCell ref="D96:F96"/>
    <mergeCell ref="G96:H96"/>
    <mergeCell ref="A48:H48"/>
    <mergeCell ref="A1:D1"/>
    <mergeCell ref="A2:H2"/>
    <mergeCell ref="A4:C5"/>
    <mergeCell ref="D4:F4"/>
    <mergeCell ref="G4:H4"/>
  </mergeCells>
  <hyperlinks>
    <hyperlink ref="A1:D1" location="Contents!A1" display="Contents!A1" xr:uid="{79216D87-AA5C-4677-B65D-2588CF99948A}"/>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20B87-5FF7-4BEF-8C74-E1CD5855247D}">
  <sheetPr codeName="Sheet36"/>
  <dimension ref="A1:W188"/>
  <sheetViews>
    <sheetView zoomScaleNormal="100" workbookViewId="0">
      <selection sqref="A1:D1"/>
    </sheetView>
  </sheetViews>
  <sheetFormatPr defaultColWidth="9" defaultRowHeight="15" x14ac:dyDescent="0.25"/>
  <cols>
    <col min="1" max="1" width="3.140625" style="74" customWidth="1"/>
    <col min="2" max="2" width="10.42578125" style="74" customWidth="1"/>
    <col min="3" max="3" width="2.5703125" style="74" customWidth="1"/>
    <col min="4" max="5" width="10.5703125" style="74" bestFit="1" customWidth="1"/>
    <col min="6" max="6" width="11.140625" style="74" bestFit="1" customWidth="1"/>
    <col min="7" max="7" width="13.5703125" style="74" bestFit="1" customWidth="1"/>
    <col min="8" max="8" width="16.42578125" style="74" customWidth="1"/>
    <col min="9" max="16384" width="9" style="74"/>
  </cols>
  <sheetData>
    <row r="1" spans="1:23" x14ac:dyDescent="0.25">
      <c r="A1" s="184" t="s">
        <v>61</v>
      </c>
      <c r="B1" s="184"/>
      <c r="C1" s="184"/>
      <c r="D1" s="184"/>
      <c r="E1" s="9"/>
      <c r="F1" s="9"/>
      <c r="G1" s="9"/>
      <c r="H1" s="9"/>
      <c r="K1" s="74">
        <v>56</v>
      </c>
    </row>
    <row r="2" spans="1:23" s="1" customFormat="1" ht="13.5" customHeight="1" x14ac:dyDescent="0.2">
      <c r="A2" s="183" t="s">
        <v>426</v>
      </c>
      <c r="B2" s="183"/>
      <c r="C2" s="183"/>
      <c r="D2" s="183"/>
      <c r="E2" s="183"/>
      <c r="F2" s="183"/>
      <c r="G2" s="183"/>
      <c r="H2" s="183"/>
      <c r="K2" s="1">
        <v>46</v>
      </c>
      <c r="L2" s="1">
        <v>24</v>
      </c>
      <c r="M2" s="1">
        <v>25</v>
      </c>
    </row>
    <row r="3" spans="1:23" s="1" customFormat="1" ht="12.75" x14ac:dyDescent="0.2">
      <c r="B3" s="149"/>
      <c r="C3" s="149"/>
      <c r="D3" s="149"/>
      <c r="E3" s="149"/>
      <c r="F3" s="149"/>
      <c r="G3" s="149"/>
      <c r="H3" s="149"/>
    </row>
    <row r="4" spans="1:23" ht="17.45" customHeight="1" x14ac:dyDescent="0.35">
      <c r="A4" s="178" t="s">
        <v>411</v>
      </c>
      <c r="B4" s="178"/>
      <c r="C4" s="178"/>
      <c r="D4" s="178" t="s">
        <v>412</v>
      </c>
      <c r="E4" s="178"/>
      <c r="F4" s="178"/>
      <c r="G4" s="178" t="s">
        <v>413</v>
      </c>
      <c r="H4" s="178"/>
      <c r="K4" s="74">
        <v>47</v>
      </c>
      <c r="L4" s="74">
        <v>38</v>
      </c>
      <c r="M4" s="74">
        <v>39</v>
      </c>
    </row>
    <row r="5" spans="1:23" ht="17.25" customHeight="1" x14ac:dyDescent="0.25">
      <c r="A5" s="177"/>
      <c r="B5" s="177"/>
      <c r="C5" s="177"/>
      <c r="D5" s="134" t="s">
        <v>415</v>
      </c>
      <c r="E5" s="134" t="s">
        <v>416</v>
      </c>
      <c r="F5" s="134" t="s">
        <v>417</v>
      </c>
      <c r="G5" s="134" t="s">
        <v>418</v>
      </c>
      <c r="H5" s="134" t="s">
        <v>419</v>
      </c>
      <c r="K5" s="74">
        <v>40</v>
      </c>
      <c r="L5" s="74">
        <v>41</v>
      </c>
      <c r="M5" s="74">
        <v>42</v>
      </c>
      <c r="N5" s="74">
        <v>43</v>
      </c>
      <c r="O5" s="74">
        <v>44</v>
      </c>
      <c r="P5" s="74">
        <v>45</v>
      </c>
      <c r="Q5" s="74">
        <v>48</v>
      </c>
    </row>
    <row r="6" spans="1:23" x14ac:dyDescent="0.25">
      <c r="B6" s="135" t="s">
        <v>78</v>
      </c>
      <c r="C6" s="136"/>
      <c r="D6" s="150">
        <v>12</v>
      </c>
      <c r="E6" s="150">
        <v>15.6</v>
      </c>
      <c r="F6" s="150">
        <v>15.6</v>
      </c>
      <c r="G6" s="139">
        <v>0.29776821780344309</v>
      </c>
      <c r="H6" s="139">
        <v>-1.7154544930783056E-3</v>
      </c>
    </row>
    <row r="7" spans="1:23" x14ac:dyDescent="0.25">
      <c r="B7" s="135" t="s">
        <v>79</v>
      </c>
      <c r="C7" s="136"/>
      <c r="D7" s="150">
        <v>13.6</v>
      </c>
      <c r="E7" s="150">
        <v>14.4</v>
      </c>
      <c r="F7" s="150">
        <v>14.4</v>
      </c>
      <c r="G7" s="139">
        <v>6.0749415182972388E-2</v>
      </c>
      <c r="H7" s="139">
        <v>-1.9151710274740719E-3</v>
      </c>
    </row>
    <row r="8" spans="1:23" x14ac:dyDescent="0.25">
      <c r="B8" s="135" t="s">
        <v>80</v>
      </c>
      <c r="C8" s="136"/>
      <c r="D8" s="150">
        <v>18</v>
      </c>
      <c r="E8" s="150">
        <v>19.600000000000001</v>
      </c>
      <c r="F8" s="150">
        <v>19.7</v>
      </c>
      <c r="G8" s="139">
        <v>9.1274149879071897E-2</v>
      </c>
      <c r="H8" s="139">
        <v>4.7361495243052332E-3</v>
      </c>
    </row>
    <row r="9" spans="1:23" x14ac:dyDescent="0.25">
      <c r="B9" s="135" t="s">
        <v>81</v>
      </c>
      <c r="C9" s="136"/>
      <c r="D9" s="150">
        <v>19.7</v>
      </c>
      <c r="E9" s="150">
        <v>22.1</v>
      </c>
      <c r="F9" s="150">
        <v>22</v>
      </c>
      <c r="G9" s="139">
        <v>0.12155342624901766</v>
      </c>
      <c r="H9" s="139">
        <v>-1.2911151067064308E-3</v>
      </c>
    </row>
    <row r="10" spans="1:23" x14ac:dyDescent="0.25">
      <c r="B10" s="135" t="s">
        <v>82</v>
      </c>
      <c r="C10" s="136"/>
      <c r="D10" s="150">
        <v>19.100000000000001</v>
      </c>
      <c r="E10" s="150">
        <v>20</v>
      </c>
      <c r="F10" s="150">
        <v>19.8</v>
      </c>
      <c r="G10" s="139">
        <v>5.1305064974089154E-2</v>
      </c>
      <c r="H10" s="139">
        <v>-1.0217138893968691E-2</v>
      </c>
      <c r="V10" s="74" t="s">
        <v>414</v>
      </c>
      <c r="W10" s="74">
        <v>25</v>
      </c>
    </row>
    <row r="11" spans="1:23" x14ac:dyDescent="0.25">
      <c r="B11" s="135" t="s">
        <v>83</v>
      </c>
      <c r="C11" s="136"/>
      <c r="D11" s="150">
        <v>19.399999999999999</v>
      </c>
      <c r="E11" s="150">
        <v>19.899999999999999</v>
      </c>
      <c r="F11" s="150">
        <v>20.2</v>
      </c>
      <c r="G11" s="139">
        <v>2.7122760507440002E-2</v>
      </c>
      <c r="H11" s="139">
        <v>1.186616534683238E-2</v>
      </c>
      <c r="V11" s="74" t="s">
        <v>420</v>
      </c>
      <c r="W11" s="74">
        <v>26</v>
      </c>
    </row>
    <row r="12" spans="1:23" x14ac:dyDescent="0.25">
      <c r="B12" s="135" t="s">
        <v>84</v>
      </c>
      <c r="C12" s="136"/>
      <c r="D12" s="150">
        <v>21.3</v>
      </c>
      <c r="E12" s="150">
        <v>21.8</v>
      </c>
      <c r="F12" s="150">
        <v>21.7</v>
      </c>
      <c r="G12" s="139">
        <v>2.3876296587079127E-2</v>
      </c>
      <c r="H12" s="139">
        <v>-5.7083132668881431E-3</v>
      </c>
      <c r="V12" s="74" t="s">
        <v>421</v>
      </c>
      <c r="W12" s="74">
        <v>27</v>
      </c>
    </row>
    <row r="13" spans="1:23" x14ac:dyDescent="0.25">
      <c r="B13" s="135" t="s">
        <v>85</v>
      </c>
      <c r="C13" s="136"/>
      <c r="D13" s="150">
        <v>22.7</v>
      </c>
      <c r="E13" s="150">
        <v>23.3</v>
      </c>
      <c r="F13" s="150">
        <v>23.3</v>
      </c>
      <c r="G13" s="139">
        <v>2.749829492502287E-2</v>
      </c>
      <c r="H13" s="139">
        <v>-3.3437218633470822E-3</v>
      </c>
      <c r="V13" s="74" t="s">
        <v>73</v>
      </c>
      <c r="W13" s="74">
        <v>28</v>
      </c>
    </row>
    <row r="14" spans="1:23" x14ac:dyDescent="0.25">
      <c r="B14" s="135" t="s">
        <v>86</v>
      </c>
      <c r="C14" s="136"/>
      <c r="D14" s="150">
        <v>21.4</v>
      </c>
      <c r="E14" s="150">
        <v>21.5</v>
      </c>
      <c r="F14" s="150">
        <v>21.5</v>
      </c>
      <c r="G14" s="139">
        <v>4.5113452542320243E-3</v>
      </c>
      <c r="H14" s="139">
        <v>-2.0115025394483732E-3</v>
      </c>
    </row>
    <row r="15" spans="1:23" x14ac:dyDescent="0.25">
      <c r="B15" s="135" t="s">
        <v>87</v>
      </c>
      <c r="C15" s="136"/>
      <c r="D15" s="150">
        <v>16.899999999999999</v>
      </c>
      <c r="E15" s="150">
        <v>17.3</v>
      </c>
      <c r="F15" s="150">
        <v>17.3</v>
      </c>
      <c r="G15" s="139">
        <v>2.4766746845294563E-2</v>
      </c>
      <c r="H15" s="139">
        <v>1.0937120589336047E-3</v>
      </c>
    </row>
    <row r="16" spans="1:23" x14ac:dyDescent="0.25">
      <c r="B16" s="135" t="s">
        <v>88</v>
      </c>
      <c r="C16" s="34"/>
      <c r="D16" s="150">
        <v>15.1</v>
      </c>
      <c r="E16" s="150">
        <v>15.6</v>
      </c>
      <c r="F16" s="150">
        <v>15.7</v>
      </c>
      <c r="G16" s="139">
        <v>3.5711167517317621E-2</v>
      </c>
      <c r="H16" s="139">
        <v>2.3087229441696167E-3</v>
      </c>
    </row>
    <row r="17" spans="2:8" x14ac:dyDescent="0.25">
      <c r="B17" s="135" t="s">
        <v>89</v>
      </c>
      <c r="C17" s="151"/>
      <c r="D17" s="150">
        <v>19.7</v>
      </c>
      <c r="E17" s="150">
        <v>20</v>
      </c>
      <c r="F17" s="150">
        <v>19.899999999999999</v>
      </c>
      <c r="G17" s="139">
        <v>1.8017156287696512E-2</v>
      </c>
      <c r="H17" s="139">
        <v>-3.9383471936768055E-3</v>
      </c>
    </row>
    <row r="18" spans="2:8" x14ac:dyDescent="0.25">
      <c r="B18" s="135" t="s">
        <v>90</v>
      </c>
      <c r="C18" s="151">
        <v>2</v>
      </c>
      <c r="D18" s="150">
        <v>14.5</v>
      </c>
      <c r="E18" s="150">
        <v>14.1</v>
      </c>
      <c r="F18" s="150">
        <v>14</v>
      </c>
      <c r="G18" s="139">
        <v>-3.0852339609937274E-2</v>
      </c>
      <c r="H18" s="139">
        <v>-5.3584423580269602E-3</v>
      </c>
    </row>
    <row r="19" spans="2:8" x14ac:dyDescent="0.25">
      <c r="B19" s="135" t="s">
        <v>91</v>
      </c>
      <c r="C19" s="151"/>
      <c r="D19" s="150">
        <v>17.7</v>
      </c>
      <c r="E19" s="150">
        <v>18</v>
      </c>
      <c r="F19" s="150">
        <v>20.100000000000001</v>
      </c>
      <c r="G19" s="139">
        <v>1.5440735983392351E-2</v>
      </c>
      <c r="H19" s="139">
        <v>0.11469074416264435</v>
      </c>
    </row>
    <row r="20" spans="2:8" x14ac:dyDescent="0.25">
      <c r="B20" s="135" t="s">
        <v>92</v>
      </c>
      <c r="C20" s="34"/>
      <c r="D20" s="150">
        <v>15.8</v>
      </c>
      <c r="E20" s="150">
        <v>17.2</v>
      </c>
      <c r="F20" s="150">
        <v>17.100000000000001</v>
      </c>
      <c r="G20" s="139">
        <v>8.9102346982946612E-2</v>
      </c>
      <c r="H20" s="139">
        <v>-8.099027881968035E-3</v>
      </c>
    </row>
    <row r="21" spans="2:8" x14ac:dyDescent="0.25">
      <c r="B21" s="135" t="s">
        <v>93</v>
      </c>
      <c r="C21" s="34"/>
      <c r="D21" s="150">
        <v>19.600000000000001</v>
      </c>
      <c r="E21" s="150">
        <v>19.8</v>
      </c>
      <c r="F21" s="150">
        <v>19.8</v>
      </c>
      <c r="G21" s="139">
        <v>1.1441159094722098E-2</v>
      </c>
      <c r="H21" s="139">
        <v>-1.187193125467223E-3</v>
      </c>
    </row>
    <row r="22" spans="2:8" x14ac:dyDescent="0.25">
      <c r="B22" s="135" t="s">
        <v>94</v>
      </c>
      <c r="C22" s="34"/>
      <c r="D22" s="150">
        <v>20.8</v>
      </c>
      <c r="E22" s="150">
        <v>21.4</v>
      </c>
      <c r="F22" s="150">
        <v>21.4</v>
      </c>
      <c r="G22" s="139">
        <v>3.1490990616660053E-2</v>
      </c>
      <c r="H22" s="139">
        <v>-4.2109264817047354E-4</v>
      </c>
    </row>
    <row r="23" spans="2:8" x14ac:dyDescent="0.25">
      <c r="B23" s="135" t="s">
        <v>95</v>
      </c>
      <c r="C23" s="34"/>
      <c r="D23" s="150">
        <v>19.2</v>
      </c>
      <c r="E23" s="150">
        <v>22.3</v>
      </c>
      <c r="F23" s="150">
        <v>22.2</v>
      </c>
      <c r="G23" s="139">
        <v>0.15841685805045413</v>
      </c>
      <c r="H23" s="139">
        <v>-2.4222841060769218E-3</v>
      </c>
    </row>
    <row r="24" spans="2:8" x14ac:dyDescent="0.25">
      <c r="B24" s="135" t="s">
        <v>96</v>
      </c>
      <c r="C24" s="34"/>
      <c r="D24" s="150">
        <v>20.3</v>
      </c>
      <c r="E24" s="150">
        <v>20.7</v>
      </c>
      <c r="F24" s="150">
        <v>20.5</v>
      </c>
      <c r="G24" s="139">
        <v>1.9157895659545288E-2</v>
      </c>
      <c r="H24" s="139">
        <v>-5.3428682388443338E-3</v>
      </c>
    </row>
    <row r="25" spans="2:8" x14ac:dyDescent="0.25">
      <c r="B25" s="135" t="s">
        <v>97</v>
      </c>
      <c r="C25" s="34"/>
      <c r="D25" s="150">
        <v>23.2</v>
      </c>
      <c r="E25" s="150">
        <v>23.5</v>
      </c>
      <c r="F25" s="150">
        <v>23.4</v>
      </c>
      <c r="G25" s="139">
        <v>1.3392401829710243E-2</v>
      </c>
      <c r="H25" s="139">
        <v>-4.2636850384248914E-3</v>
      </c>
    </row>
    <row r="26" spans="2:8" x14ac:dyDescent="0.25">
      <c r="B26" s="135" t="s">
        <v>98</v>
      </c>
      <c r="C26" s="34"/>
      <c r="D26" s="150">
        <v>24.4</v>
      </c>
      <c r="E26" s="150">
        <v>24.3</v>
      </c>
      <c r="F26" s="150">
        <v>24.3</v>
      </c>
      <c r="G26" s="139">
        <v>-1.8407601802791218E-3</v>
      </c>
      <c r="H26" s="139">
        <v>7.1884087109364003E-4</v>
      </c>
    </row>
    <row r="27" spans="2:8" x14ac:dyDescent="0.25">
      <c r="B27" s="135" t="s">
        <v>99</v>
      </c>
      <c r="C27" s="34"/>
      <c r="D27" s="150">
        <v>16.2</v>
      </c>
      <c r="E27" s="150">
        <v>20.6</v>
      </c>
      <c r="F27" s="150">
        <v>20.3</v>
      </c>
      <c r="G27" s="139">
        <v>0.26596390328824682</v>
      </c>
      <c r="H27" s="139">
        <v>-1.1386198994492891E-2</v>
      </c>
    </row>
    <row r="28" spans="2:8" x14ac:dyDescent="0.25">
      <c r="B28" s="135" t="s">
        <v>100</v>
      </c>
      <c r="C28" s="34"/>
      <c r="D28" s="150">
        <v>16.5</v>
      </c>
      <c r="E28" s="150">
        <v>16.600000000000001</v>
      </c>
      <c r="F28" s="150">
        <v>16.600000000000001</v>
      </c>
      <c r="G28" s="139">
        <v>8.8695419087907457E-3</v>
      </c>
      <c r="H28" s="139">
        <v>-3.3444691823329986E-3</v>
      </c>
    </row>
    <row r="29" spans="2:8" x14ac:dyDescent="0.25">
      <c r="B29" s="135" t="s">
        <v>101</v>
      </c>
      <c r="C29" s="34"/>
      <c r="D29" s="150">
        <v>17.399999999999999</v>
      </c>
      <c r="E29" s="150">
        <v>18.399999999999999</v>
      </c>
      <c r="F29" s="150">
        <v>18.3</v>
      </c>
      <c r="G29" s="139">
        <v>5.5038663771175056E-2</v>
      </c>
      <c r="H29" s="139">
        <v>-3.2255618468488567E-3</v>
      </c>
    </row>
    <row r="30" spans="2:8" x14ac:dyDescent="0.25">
      <c r="B30" s="135" t="s">
        <v>102</v>
      </c>
      <c r="C30" s="34"/>
      <c r="D30" s="150">
        <v>10</v>
      </c>
      <c r="E30" s="150">
        <v>10.199999999999999</v>
      </c>
      <c r="F30" s="150">
        <v>10.1</v>
      </c>
      <c r="G30" s="139">
        <v>2.1552828997027484E-2</v>
      </c>
      <c r="H30" s="139">
        <v>-2.725757574512877E-3</v>
      </c>
    </row>
    <row r="31" spans="2:8" x14ac:dyDescent="0.25">
      <c r="B31" s="135" t="s">
        <v>103</v>
      </c>
      <c r="C31" s="34"/>
      <c r="D31" s="150">
        <v>6.7</v>
      </c>
      <c r="E31" s="150">
        <v>6.8</v>
      </c>
      <c r="F31" s="150">
        <v>6.7</v>
      </c>
      <c r="G31" s="139">
        <v>1.6831761801052059E-2</v>
      </c>
      <c r="H31" s="139">
        <v>-4.6276245873895228E-3</v>
      </c>
    </row>
    <row r="32" spans="2:8" x14ac:dyDescent="0.25">
      <c r="B32" s="135" t="s">
        <v>104</v>
      </c>
      <c r="C32" s="34"/>
      <c r="D32" s="150">
        <v>9.8000000000000007</v>
      </c>
      <c r="E32" s="150">
        <v>9.9</v>
      </c>
      <c r="F32" s="150">
        <v>9.9</v>
      </c>
      <c r="G32" s="139">
        <v>1.5827436193207367E-2</v>
      </c>
      <c r="H32" s="139">
        <v>-9.1265127472722751E-3</v>
      </c>
    </row>
    <row r="33" spans="1:11" x14ac:dyDescent="0.25">
      <c r="B33" s="135" t="s">
        <v>105</v>
      </c>
      <c r="C33" s="34"/>
      <c r="D33" s="150">
        <v>12.7</v>
      </c>
      <c r="E33" s="150">
        <v>13.1</v>
      </c>
      <c r="F33" s="150">
        <v>13.1</v>
      </c>
      <c r="G33" s="139">
        <v>3.8315480661344825E-2</v>
      </c>
      <c r="H33" s="139">
        <v>-1.9223358387951972E-3</v>
      </c>
    </row>
    <row r="34" spans="1:11" x14ac:dyDescent="0.25">
      <c r="B34" s="135" t="s">
        <v>106</v>
      </c>
      <c r="C34" s="34"/>
      <c r="D34" s="150">
        <v>14</v>
      </c>
      <c r="E34" s="150">
        <v>14.1</v>
      </c>
      <c r="F34" s="150">
        <v>14.1</v>
      </c>
      <c r="G34" s="139">
        <v>3.5306688334670877E-3</v>
      </c>
      <c r="H34" s="139">
        <v>-5.411018626372277E-4</v>
      </c>
    </row>
    <row r="35" spans="1:11" x14ac:dyDescent="0.25">
      <c r="B35" s="135" t="s">
        <v>107</v>
      </c>
      <c r="C35" s="34"/>
      <c r="D35" s="150">
        <v>13</v>
      </c>
      <c r="E35" s="150">
        <v>13.5</v>
      </c>
      <c r="F35" s="150">
        <v>13.4</v>
      </c>
      <c r="G35" s="139">
        <v>3.4332916943464298E-2</v>
      </c>
      <c r="H35" s="139">
        <v>-9.1987008972060913E-3</v>
      </c>
    </row>
    <row r="36" spans="1:11" x14ac:dyDescent="0.25">
      <c r="B36" s="135" t="s">
        <v>108</v>
      </c>
      <c r="C36" s="34"/>
      <c r="D36" s="150">
        <v>22.5</v>
      </c>
      <c r="E36" s="150">
        <v>23.2</v>
      </c>
      <c r="F36" s="150">
        <v>23.1</v>
      </c>
      <c r="G36" s="139">
        <v>3.1478758974877508E-2</v>
      </c>
      <c r="H36" s="139">
        <v>-5.6562678071473416E-3</v>
      </c>
    </row>
    <row r="37" spans="1:11" x14ac:dyDescent="0.25">
      <c r="B37" s="135" t="s">
        <v>109</v>
      </c>
      <c r="C37" s="34"/>
      <c r="D37" s="150">
        <v>21.9</v>
      </c>
      <c r="E37" s="150">
        <v>22.5</v>
      </c>
      <c r="F37" s="150">
        <v>22.4</v>
      </c>
      <c r="G37" s="139">
        <v>2.4993654450363501E-2</v>
      </c>
      <c r="H37" s="139">
        <v>-3.5746206187037277E-3</v>
      </c>
    </row>
    <row r="38" spans="1:11" x14ac:dyDescent="0.25">
      <c r="B38" s="135" t="s">
        <v>110</v>
      </c>
      <c r="C38" s="34"/>
      <c r="D38" s="150">
        <v>29.2</v>
      </c>
      <c r="E38" s="150">
        <v>29.9</v>
      </c>
      <c r="F38" s="150">
        <v>29.7</v>
      </c>
      <c r="G38" s="139">
        <v>2.6825390002482852E-2</v>
      </c>
      <c r="H38" s="139">
        <v>-6.8396211529638817E-3</v>
      </c>
    </row>
    <row r="39" spans="1:11" x14ac:dyDescent="0.25">
      <c r="B39" s="135" t="s">
        <v>111</v>
      </c>
      <c r="C39" s="34"/>
      <c r="D39" s="150">
        <v>17.8</v>
      </c>
      <c r="E39" s="150">
        <v>18.399999999999999</v>
      </c>
      <c r="F39" s="150">
        <v>18.100000000000001</v>
      </c>
      <c r="G39" s="139">
        <v>3.803415314950187E-2</v>
      </c>
      <c r="H39" s="139">
        <v>-2.0253411524489118E-2</v>
      </c>
    </row>
    <row r="40" spans="1:11" x14ac:dyDescent="0.25">
      <c r="B40" s="135" t="s">
        <v>112</v>
      </c>
      <c r="C40" s="34"/>
      <c r="D40" s="150">
        <v>24</v>
      </c>
      <c r="E40" s="150">
        <v>24.5</v>
      </c>
      <c r="F40" s="150">
        <v>24.2</v>
      </c>
      <c r="G40" s="139">
        <v>1.8491220233491257E-2</v>
      </c>
      <c r="H40" s="139">
        <v>-1.1135207382010681E-2</v>
      </c>
    </row>
    <row r="41" spans="1:11" x14ac:dyDescent="0.25">
      <c r="B41" s="135" t="s">
        <v>422</v>
      </c>
      <c r="C41" s="34"/>
      <c r="D41" s="150">
        <v>36.6</v>
      </c>
      <c r="E41" s="150">
        <v>37.6</v>
      </c>
      <c r="F41" s="150">
        <v>37.5</v>
      </c>
      <c r="G41" s="139">
        <v>2.6632861990608658E-2</v>
      </c>
      <c r="H41" s="139">
        <v>-3.0396711922603403E-3</v>
      </c>
    </row>
    <row r="42" spans="1:11" x14ac:dyDescent="0.25">
      <c r="B42" s="135" t="s">
        <v>423</v>
      </c>
      <c r="C42" s="34"/>
      <c r="D42" s="150">
        <v>37.6</v>
      </c>
      <c r="E42" s="150">
        <v>38.799999999999997</v>
      </c>
      <c r="F42" s="150" t="s">
        <v>71</v>
      </c>
      <c r="G42" s="139">
        <v>3.2497810883540312E-2</v>
      </c>
      <c r="H42" s="139" t="s">
        <v>71</v>
      </c>
    </row>
    <row r="43" spans="1:11" x14ac:dyDescent="0.25">
      <c r="B43" s="135" t="s">
        <v>424</v>
      </c>
      <c r="C43" s="34"/>
      <c r="D43" s="150">
        <v>22.8</v>
      </c>
      <c r="E43" s="150" t="s">
        <v>71</v>
      </c>
      <c r="F43" s="150" t="s">
        <v>71</v>
      </c>
      <c r="G43" s="139" t="s">
        <v>71</v>
      </c>
      <c r="H43" s="139" t="s">
        <v>71</v>
      </c>
    </row>
    <row r="44" spans="1:11" x14ac:dyDescent="0.25">
      <c r="A44" s="142"/>
      <c r="B44" s="143"/>
      <c r="C44" s="144"/>
      <c r="D44" s="145"/>
      <c r="E44" s="145"/>
      <c r="F44" s="143"/>
      <c r="G44" s="145"/>
      <c r="H44" s="145"/>
    </row>
    <row r="45" spans="1:11" s="1" customFormat="1" ht="13.5" customHeight="1" x14ac:dyDescent="0.2">
      <c r="A45" s="146">
        <v>1</v>
      </c>
      <c r="B45" s="186" t="s">
        <v>427</v>
      </c>
      <c r="C45" s="186"/>
      <c r="D45" s="186"/>
      <c r="E45" s="186"/>
      <c r="F45" s="186"/>
      <c r="G45" s="186"/>
      <c r="H45" s="186"/>
      <c r="K45" s="1">
        <v>50</v>
      </c>
    </row>
    <row r="46" spans="1:11" s="1" customFormat="1" ht="30" customHeight="1" x14ac:dyDescent="0.2">
      <c r="B46" s="181" t="s">
        <v>428</v>
      </c>
      <c r="C46" s="181"/>
      <c r="D46" s="181"/>
      <c r="E46" s="181"/>
      <c r="F46" s="181"/>
      <c r="G46" s="181"/>
      <c r="H46" s="181"/>
      <c r="K46" s="1">
        <v>51</v>
      </c>
    </row>
    <row r="47" spans="1:11" ht="38.25" customHeight="1" x14ac:dyDescent="0.25">
      <c r="A47" s="146">
        <v>2</v>
      </c>
      <c r="B47" s="181" t="s">
        <v>429</v>
      </c>
      <c r="C47" s="181"/>
      <c r="D47" s="181"/>
      <c r="E47" s="181"/>
      <c r="F47" s="181"/>
      <c r="G47" s="181"/>
      <c r="H47" s="181"/>
      <c r="K47" s="74">
        <v>52</v>
      </c>
    </row>
    <row r="48" spans="1:11" x14ac:dyDescent="0.25">
      <c r="B48" s="9" t="s">
        <v>71</v>
      </c>
      <c r="C48" s="9"/>
      <c r="D48" s="9"/>
      <c r="E48" s="9"/>
      <c r="F48" s="9"/>
      <c r="G48" s="9"/>
      <c r="H48" s="9"/>
    </row>
    <row r="50" spans="1:17" s="1" customFormat="1" ht="14.45" customHeight="1" x14ac:dyDescent="0.25">
      <c r="A50" s="182" t="s">
        <v>420</v>
      </c>
      <c r="B50" s="182"/>
      <c r="C50" s="182"/>
      <c r="D50" s="182"/>
      <c r="E50" s="182"/>
      <c r="F50" s="182"/>
      <c r="G50" s="182"/>
      <c r="H50" s="182"/>
      <c r="K50" s="74">
        <v>46</v>
      </c>
      <c r="L50" s="1">
        <v>24</v>
      </c>
      <c r="M50" s="1">
        <v>26</v>
      </c>
    </row>
    <row r="51" spans="1:17" s="1" customFormat="1" x14ac:dyDescent="0.25">
      <c r="B51" s="152"/>
      <c r="C51" s="152"/>
      <c r="D51" s="153"/>
      <c r="E51" s="153"/>
      <c r="F51" s="153"/>
      <c r="G51" s="153"/>
      <c r="H51" s="153"/>
      <c r="K51" s="74"/>
    </row>
    <row r="52" spans="1:17" ht="17.45" customHeight="1" x14ac:dyDescent="0.35">
      <c r="A52" s="178" t="s">
        <v>411</v>
      </c>
      <c r="B52" s="178"/>
      <c r="C52" s="178"/>
      <c r="D52" s="178" t="s">
        <v>412</v>
      </c>
      <c r="E52" s="178"/>
      <c r="F52" s="178"/>
      <c r="G52" s="178" t="s">
        <v>413</v>
      </c>
      <c r="H52" s="178"/>
      <c r="K52" s="74">
        <v>47</v>
      </c>
      <c r="L52" s="74">
        <v>38</v>
      </c>
      <c r="M52" s="74">
        <v>39</v>
      </c>
    </row>
    <row r="53" spans="1:17" ht="17.25" customHeight="1" x14ac:dyDescent="0.25">
      <c r="A53" s="177"/>
      <c r="B53" s="177"/>
      <c r="C53" s="177"/>
      <c r="D53" s="134" t="s">
        <v>415</v>
      </c>
      <c r="E53" s="134" t="s">
        <v>416</v>
      </c>
      <c r="F53" s="134" t="s">
        <v>417</v>
      </c>
      <c r="G53" s="134" t="s">
        <v>418</v>
      </c>
      <c r="H53" s="134" t="s">
        <v>419</v>
      </c>
      <c r="K53" s="74">
        <v>40</v>
      </c>
      <c r="L53" s="74">
        <v>41</v>
      </c>
      <c r="M53" s="74">
        <v>42</v>
      </c>
      <c r="N53" s="74">
        <v>43</v>
      </c>
      <c r="O53" s="74">
        <v>44</v>
      </c>
      <c r="P53" s="74">
        <v>45</v>
      </c>
      <c r="Q53" s="74">
        <v>48</v>
      </c>
    </row>
    <row r="54" spans="1:17" x14ac:dyDescent="0.25">
      <c r="B54" s="135" t="s">
        <v>78</v>
      </c>
      <c r="C54" s="136"/>
      <c r="D54" s="150">
        <v>8.6</v>
      </c>
      <c r="E54" s="150">
        <v>9.6</v>
      </c>
      <c r="F54" s="150">
        <v>9.6</v>
      </c>
      <c r="G54" s="139">
        <v>0.11276372710797533</v>
      </c>
      <c r="H54" s="139">
        <v>-2.7961998670253951E-3</v>
      </c>
    </row>
    <row r="55" spans="1:17" x14ac:dyDescent="0.25">
      <c r="B55" s="135" t="s">
        <v>79</v>
      </c>
      <c r="C55" s="136"/>
      <c r="D55" s="150">
        <v>10.199999999999999</v>
      </c>
      <c r="E55" s="150">
        <v>10.9</v>
      </c>
      <c r="F55" s="150">
        <v>10.8</v>
      </c>
      <c r="G55" s="139">
        <v>6.5075035743277221E-2</v>
      </c>
      <c r="H55" s="139">
        <v>-3.6606352652674978E-3</v>
      </c>
    </row>
    <row r="56" spans="1:17" x14ac:dyDescent="0.25">
      <c r="B56" s="135" t="s">
        <v>80</v>
      </c>
      <c r="C56" s="136"/>
      <c r="D56" s="150">
        <v>13.3</v>
      </c>
      <c r="E56" s="150">
        <v>13.8</v>
      </c>
      <c r="F56" s="150">
        <v>13.9</v>
      </c>
      <c r="G56" s="139">
        <v>3.2747884643323122E-2</v>
      </c>
      <c r="H56" s="139">
        <v>5.8625333237611876E-3</v>
      </c>
    </row>
    <row r="57" spans="1:17" x14ac:dyDescent="0.25">
      <c r="B57" s="135" t="s">
        <v>81</v>
      </c>
      <c r="C57" s="136"/>
      <c r="D57" s="150">
        <v>13.4</v>
      </c>
      <c r="E57" s="150">
        <v>14.3</v>
      </c>
      <c r="F57" s="150">
        <v>14.2</v>
      </c>
      <c r="G57" s="139">
        <v>6.0554464188608659E-2</v>
      </c>
      <c r="H57" s="139">
        <v>-4.537473309242035E-3</v>
      </c>
    </row>
    <row r="58" spans="1:17" x14ac:dyDescent="0.25">
      <c r="B58" s="135" t="s">
        <v>82</v>
      </c>
      <c r="C58" s="136"/>
      <c r="D58" s="150">
        <v>15.8</v>
      </c>
      <c r="E58" s="150">
        <v>16.399999999999999</v>
      </c>
      <c r="F58" s="150">
        <v>16.100000000000001</v>
      </c>
      <c r="G58" s="139">
        <v>3.8773820378005475E-2</v>
      </c>
      <c r="H58" s="139">
        <v>-1.3714755497911235E-2</v>
      </c>
    </row>
    <row r="59" spans="1:17" x14ac:dyDescent="0.25">
      <c r="B59" s="135" t="s">
        <v>83</v>
      </c>
      <c r="C59" s="136"/>
      <c r="D59" s="150">
        <v>14.1</v>
      </c>
      <c r="E59" s="150">
        <v>14.3</v>
      </c>
      <c r="F59" s="150">
        <v>14.3</v>
      </c>
      <c r="G59" s="139">
        <v>1.9963837466369982E-2</v>
      </c>
      <c r="H59" s="139">
        <v>-2.6692070726662687E-3</v>
      </c>
    </row>
    <row r="60" spans="1:17" x14ac:dyDescent="0.25">
      <c r="B60" s="135" t="s">
        <v>84</v>
      </c>
      <c r="C60" s="136"/>
      <c r="D60" s="150">
        <v>14.9</v>
      </c>
      <c r="E60" s="150">
        <v>15.2</v>
      </c>
      <c r="F60" s="150">
        <v>15.1</v>
      </c>
      <c r="G60" s="139">
        <v>2.1710308018044966E-2</v>
      </c>
      <c r="H60" s="139">
        <v>-8.8097432506520912E-3</v>
      </c>
    </row>
    <row r="61" spans="1:17" x14ac:dyDescent="0.25">
      <c r="B61" s="135" t="s">
        <v>85</v>
      </c>
      <c r="C61" s="136"/>
      <c r="D61" s="150">
        <v>17.399999999999999</v>
      </c>
      <c r="E61" s="150">
        <v>17.899999999999999</v>
      </c>
      <c r="F61" s="150">
        <v>17.8</v>
      </c>
      <c r="G61" s="139">
        <v>2.7001600669714687E-2</v>
      </c>
      <c r="H61" s="139">
        <v>-5.4790582919311825E-3</v>
      </c>
    </row>
    <row r="62" spans="1:17" x14ac:dyDescent="0.25">
      <c r="B62" s="135" t="s">
        <v>86</v>
      </c>
      <c r="C62" s="136"/>
      <c r="D62" s="150">
        <v>14.1</v>
      </c>
      <c r="E62" s="150">
        <v>14.2</v>
      </c>
      <c r="F62" s="150">
        <v>14.1</v>
      </c>
      <c r="G62" s="139">
        <v>1.9454343040432587E-3</v>
      </c>
      <c r="H62" s="139">
        <v>-4.0028362965133235E-3</v>
      </c>
    </row>
    <row r="63" spans="1:17" x14ac:dyDescent="0.25">
      <c r="B63" s="135" t="s">
        <v>87</v>
      </c>
      <c r="C63" s="136"/>
      <c r="D63" s="150">
        <v>10.5</v>
      </c>
      <c r="E63" s="150">
        <v>10.9</v>
      </c>
      <c r="F63" s="150">
        <v>10.8</v>
      </c>
      <c r="G63" s="139">
        <v>3.1670606456521089E-2</v>
      </c>
      <c r="H63" s="139">
        <v>-8.9584203060734113E-3</v>
      </c>
    </row>
    <row r="64" spans="1:17" x14ac:dyDescent="0.25">
      <c r="B64" s="135" t="s">
        <v>88</v>
      </c>
      <c r="C64" s="34"/>
      <c r="D64" s="150">
        <v>10.3</v>
      </c>
      <c r="E64" s="150">
        <v>10.3</v>
      </c>
      <c r="F64" s="150">
        <v>10.3</v>
      </c>
      <c r="G64" s="139">
        <v>-1.9390829915736374E-3</v>
      </c>
      <c r="H64" s="139">
        <v>-4.095336027120644E-3</v>
      </c>
    </row>
    <row r="65" spans="2:8" x14ac:dyDescent="0.25">
      <c r="B65" s="135" t="s">
        <v>89</v>
      </c>
      <c r="C65" s="34"/>
      <c r="D65" s="150">
        <v>12</v>
      </c>
      <c r="E65" s="150">
        <v>12.1</v>
      </c>
      <c r="F65" s="150">
        <v>12</v>
      </c>
      <c r="G65" s="139">
        <v>1.087817685297976E-2</v>
      </c>
      <c r="H65" s="139">
        <v>-6.6878204877897085E-3</v>
      </c>
    </row>
    <row r="66" spans="2:8" x14ac:dyDescent="0.25">
      <c r="B66" s="135" t="s">
        <v>90</v>
      </c>
      <c r="C66" s="34"/>
      <c r="D66" s="150">
        <v>11.1</v>
      </c>
      <c r="E66" s="150">
        <v>11.2</v>
      </c>
      <c r="F66" s="150">
        <v>11.1</v>
      </c>
      <c r="G66" s="139">
        <v>8.0404713828958752E-3</v>
      </c>
      <c r="H66" s="139">
        <v>-7.2162125797758936E-3</v>
      </c>
    </row>
    <row r="67" spans="2:8" x14ac:dyDescent="0.25">
      <c r="B67" s="135" t="s">
        <v>91</v>
      </c>
      <c r="C67" s="151"/>
      <c r="D67" s="150">
        <v>12.6</v>
      </c>
      <c r="E67" s="150">
        <v>12.8</v>
      </c>
      <c r="F67" s="150">
        <v>12.7</v>
      </c>
      <c r="G67" s="139">
        <v>1.3883540170618991E-2</v>
      </c>
      <c r="H67" s="139">
        <v>-7.3489063527394372E-3</v>
      </c>
    </row>
    <row r="68" spans="2:8" x14ac:dyDescent="0.25">
      <c r="B68" s="135" t="s">
        <v>92</v>
      </c>
      <c r="C68" s="34"/>
      <c r="D68" s="150">
        <v>13.5</v>
      </c>
      <c r="E68" s="150">
        <v>13.8</v>
      </c>
      <c r="F68" s="150">
        <v>13.6</v>
      </c>
      <c r="G68" s="139">
        <v>2.2052188753206137E-2</v>
      </c>
      <c r="H68" s="139">
        <v>-1.0755266748139536E-2</v>
      </c>
    </row>
    <row r="69" spans="2:8" x14ac:dyDescent="0.25">
      <c r="B69" s="135" t="s">
        <v>93</v>
      </c>
      <c r="C69" s="34"/>
      <c r="D69" s="150">
        <v>14.8</v>
      </c>
      <c r="E69" s="150">
        <v>14.9</v>
      </c>
      <c r="F69" s="150">
        <v>14.8</v>
      </c>
      <c r="G69" s="139">
        <v>6.8071597769518988E-3</v>
      </c>
      <c r="H69" s="139">
        <v>-5.7632071995544765E-3</v>
      </c>
    </row>
    <row r="70" spans="2:8" x14ac:dyDescent="0.25">
      <c r="B70" s="135" t="s">
        <v>94</v>
      </c>
      <c r="C70" s="34"/>
      <c r="D70" s="150">
        <v>17.5</v>
      </c>
      <c r="E70" s="150">
        <v>17.7</v>
      </c>
      <c r="F70" s="150">
        <v>17.7</v>
      </c>
      <c r="G70" s="139">
        <v>1.2564381831008831E-2</v>
      </c>
      <c r="H70" s="139">
        <v>-5.3815819115876629E-4</v>
      </c>
    </row>
    <row r="71" spans="2:8" x14ac:dyDescent="0.25">
      <c r="B71" s="135" t="s">
        <v>95</v>
      </c>
      <c r="C71" s="34"/>
      <c r="D71" s="150">
        <v>14</v>
      </c>
      <c r="E71" s="150">
        <v>14</v>
      </c>
      <c r="F71" s="150">
        <v>13.9</v>
      </c>
      <c r="G71" s="139">
        <v>-4.4023173434707408E-3</v>
      </c>
      <c r="H71" s="139">
        <v>-4.275686692955416E-3</v>
      </c>
    </row>
    <row r="72" spans="2:8" x14ac:dyDescent="0.25">
      <c r="B72" s="135" t="s">
        <v>96</v>
      </c>
      <c r="C72" s="34"/>
      <c r="D72" s="150">
        <v>16.100000000000001</v>
      </c>
      <c r="E72" s="150">
        <v>16.3</v>
      </c>
      <c r="F72" s="150">
        <v>16.2</v>
      </c>
      <c r="G72" s="139">
        <v>1.2187646912059424E-2</v>
      </c>
      <c r="H72" s="139">
        <v>-7.2020798063331393E-3</v>
      </c>
    </row>
    <row r="73" spans="2:8" x14ac:dyDescent="0.25">
      <c r="B73" s="135" t="s">
        <v>97</v>
      </c>
      <c r="C73" s="34"/>
      <c r="D73" s="150">
        <v>17</v>
      </c>
      <c r="E73" s="150">
        <v>17.100000000000001</v>
      </c>
      <c r="F73" s="150">
        <v>17</v>
      </c>
      <c r="G73" s="139">
        <v>7.5092857430951732E-3</v>
      </c>
      <c r="H73" s="139">
        <v>-6.207100733512938E-3</v>
      </c>
    </row>
    <row r="74" spans="2:8" x14ac:dyDescent="0.25">
      <c r="B74" s="135" t="s">
        <v>98</v>
      </c>
      <c r="C74" s="34"/>
      <c r="D74" s="150">
        <v>15.1</v>
      </c>
      <c r="E74" s="150">
        <v>15.1</v>
      </c>
      <c r="F74" s="150">
        <v>15.1</v>
      </c>
      <c r="G74" s="139">
        <v>-2.9694954708423538E-3</v>
      </c>
      <c r="H74" s="139">
        <v>-8.8416596603335673E-4</v>
      </c>
    </row>
    <row r="75" spans="2:8" x14ac:dyDescent="0.25">
      <c r="B75" s="135" t="s">
        <v>99</v>
      </c>
      <c r="C75" s="34"/>
      <c r="D75" s="150">
        <v>12.8</v>
      </c>
      <c r="E75" s="150">
        <v>13</v>
      </c>
      <c r="F75" s="150">
        <v>12.8</v>
      </c>
      <c r="G75" s="139">
        <v>1.5388648286498885E-2</v>
      </c>
      <c r="H75" s="139">
        <v>-1.892368545085088E-2</v>
      </c>
    </row>
    <row r="76" spans="2:8" x14ac:dyDescent="0.25">
      <c r="B76" s="135" t="s">
        <v>100</v>
      </c>
      <c r="C76" s="34"/>
      <c r="D76" s="150">
        <v>12.6</v>
      </c>
      <c r="E76" s="150">
        <v>12.7</v>
      </c>
      <c r="F76" s="150">
        <v>12.6</v>
      </c>
      <c r="G76" s="139">
        <v>4.3736251857147135E-3</v>
      </c>
      <c r="H76" s="139">
        <v>-4.4068037585914821E-3</v>
      </c>
    </row>
    <row r="77" spans="2:8" x14ac:dyDescent="0.25">
      <c r="B77" s="135" t="s">
        <v>101</v>
      </c>
      <c r="C77" s="34"/>
      <c r="D77" s="150">
        <v>12.9</v>
      </c>
      <c r="E77" s="150">
        <v>13</v>
      </c>
      <c r="F77" s="150">
        <v>12.9</v>
      </c>
      <c r="G77" s="139">
        <v>6.0480657926513803E-3</v>
      </c>
      <c r="H77" s="139">
        <v>-4.5367081914796659E-3</v>
      </c>
    </row>
    <row r="78" spans="2:8" x14ac:dyDescent="0.25">
      <c r="B78" s="135" t="s">
        <v>102</v>
      </c>
      <c r="C78" s="34"/>
      <c r="D78" s="150">
        <v>4.9000000000000004</v>
      </c>
      <c r="E78" s="150">
        <v>5</v>
      </c>
      <c r="F78" s="150">
        <v>4.9000000000000004</v>
      </c>
      <c r="G78" s="139">
        <v>1.1169327857300626E-2</v>
      </c>
      <c r="H78" s="139">
        <v>-5.4315772659981887E-3</v>
      </c>
    </row>
    <row r="79" spans="2:8" x14ac:dyDescent="0.25">
      <c r="B79" s="135" t="s">
        <v>103</v>
      </c>
      <c r="C79" s="34"/>
      <c r="D79" s="150">
        <v>5.4</v>
      </c>
      <c r="E79" s="150">
        <v>5.5</v>
      </c>
      <c r="F79" s="150">
        <v>5.5</v>
      </c>
      <c r="G79" s="139">
        <v>1.1902099405941335E-2</v>
      </c>
      <c r="H79" s="139">
        <v>-5.6991922593599975E-3</v>
      </c>
    </row>
    <row r="80" spans="2:8" x14ac:dyDescent="0.25">
      <c r="B80" s="135" t="s">
        <v>104</v>
      </c>
      <c r="C80" s="34"/>
      <c r="D80" s="150">
        <v>7.7</v>
      </c>
      <c r="E80" s="150">
        <v>7.8</v>
      </c>
      <c r="F80" s="150">
        <v>7.8</v>
      </c>
      <c r="G80" s="139">
        <v>1.4331664059611837E-2</v>
      </c>
      <c r="H80" s="139">
        <v>1.3321421999430427E-3</v>
      </c>
    </row>
    <row r="81" spans="1:13" x14ac:dyDescent="0.25">
      <c r="B81" s="135" t="s">
        <v>105</v>
      </c>
      <c r="C81" s="34"/>
      <c r="D81" s="150">
        <v>9.4</v>
      </c>
      <c r="E81" s="150">
        <v>9.6999999999999993</v>
      </c>
      <c r="F81" s="150">
        <v>9.6</v>
      </c>
      <c r="G81" s="139">
        <v>2.9638905124496073E-2</v>
      </c>
      <c r="H81" s="139">
        <v>-5.4863575853486557E-3</v>
      </c>
    </row>
    <row r="82" spans="1:13" x14ac:dyDescent="0.25">
      <c r="B82" s="135" t="s">
        <v>106</v>
      </c>
      <c r="C82" s="34"/>
      <c r="D82" s="150">
        <v>9.8000000000000007</v>
      </c>
      <c r="E82" s="150">
        <v>9.8000000000000007</v>
      </c>
      <c r="F82" s="150">
        <v>9.8000000000000007</v>
      </c>
      <c r="G82" s="139">
        <v>1.640066218169256E-3</v>
      </c>
      <c r="H82" s="139">
        <v>-1.9788403867906368E-3</v>
      </c>
    </row>
    <row r="83" spans="1:13" x14ac:dyDescent="0.25">
      <c r="B83" s="135" t="s">
        <v>107</v>
      </c>
      <c r="C83" s="34"/>
      <c r="D83" s="150">
        <v>10.9</v>
      </c>
      <c r="E83" s="150">
        <v>11</v>
      </c>
      <c r="F83" s="150">
        <v>10.8</v>
      </c>
      <c r="G83" s="139">
        <v>1.1496890325465747E-2</v>
      </c>
      <c r="H83" s="139">
        <v>-1.1891998978362905E-2</v>
      </c>
    </row>
    <row r="84" spans="1:13" x14ac:dyDescent="0.25">
      <c r="B84" s="135" t="s">
        <v>108</v>
      </c>
      <c r="C84" s="34"/>
      <c r="D84" s="150">
        <v>16.899999999999999</v>
      </c>
      <c r="E84" s="150">
        <v>17.5</v>
      </c>
      <c r="F84" s="150">
        <v>17.3</v>
      </c>
      <c r="G84" s="139">
        <v>3.451272618396084E-2</v>
      </c>
      <c r="H84" s="139">
        <v>-8.8860719540500011E-3</v>
      </c>
    </row>
    <row r="85" spans="1:13" x14ac:dyDescent="0.25">
      <c r="B85" s="135" t="s">
        <v>109</v>
      </c>
      <c r="C85" s="34"/>
      <c r="D85" s="150">
        <v>17.600000000000001</v>
      </c>
      <c r="E85" s="150">
        <v>17.899999999999999</v>
      </c>
      <c r="F85" s="150">
        <v>17.8</v>
      </c>
      <c r="G85" s="139">
        <v>1.418297096853216E-2</v>
      </c>
      <c r="H85" s="139">
        <v>-5.9845998197887162E-3</v>
      </c>
    </row>
    <row r="86" spans="1:13" x14ac:dyDescent="0.25">
      <c r="B86" s="135" t="s">
        <v>110</v>
      </c>
      <c r="C86" s="34"/>
      <c r="D86" s="150">
        <v>21.6</v>
      </c>
      <c r="E86" s="150">
        <v>21.8</v>
      </c>
      <c r="F86" s="150">
        <v>21.5</v>
      </c>
      <c r="G86" s="139">
        <v>1.0609124097978651E-2</v>
      </c>
      <c r="H86" s="139">
        <v>-1.2269685934079178E-2</v>
      </c>
    </row>
    <row r="87" spans="1:13" x14ac:dyDescent="0.25">
      <c r="B87" s="135" t="s">
        <v>111</v>
      </c>
      <c r="C87" s="34"/>
      <c r="D87" s="150">
        <v>14.7</v>
      </c>
      <c r="E87" s="150">
        <v>15.2</v>
      </c>
      <c r="F87" s="150">
        <v>14.8</v>
      </c>
      <c r="G87" s="139">
        <v>3.8179728669112345E-2</v>
      </c>
      <c r="H87" s="139">
        <v>-2.5201151298803959E-2</v>
      </c>
    </row>
    <row r="88" spans="1:13" x14ac:dyDescent="0.25">
      <c r="B88" s="135" t="s">
        <v>112</v>
      </c>
      <c r="C88" s="34"/>
      <c r="D88" s="150">
        <v>17.5</v>
      </c>
      <c r="E88" s="150">
        <v>17.8</v>
      </c>
      <c r="F88" s="150">
        <v>17.600000000000001</v>
      </c>
      <c r="G88" s="139">
        <v>1.7103228478676069E-2</v>
      </c>
      <c r="H88" s="139">
        <v>-6.3568571695812315E-3</v>
      </c>
    </row>
    <row r="89" spans="1:13" x14ac:dyDescent="0.25">
      <c r="B89" s="135" t="s">
        <v>422</v>
      </c>
      <c r="C89" s="34"/>
      <c r="D89" s="150">
        <v>26.6</v>
      </c>
      <c r="E89" s="150">
        <v>27.2</v>
      </c>
      <c r="F89" s="150">
        <v>27.1</v>
      </c>
      <c r="G89" s="139">
        <v>2.3350737375165131E-2</v>
      </c>
      <c r="H89" s="139">
        <v>-4.7432496927375389E-3</v>
      </c>
    </row>
    <row r="90" spans="1:13" x14ac:dyDescent="0.25">
      <c r="B90" s="135" t="s">
        <v>423</v>
      </c>
      <c r="C90" s="34"/>
      <c r="D90" s="150">
        <v>18.600000000000001</v>
      </c>
      <c r="E90" s="150">
        <v>18.899999999999999</v>
      </c>
      <c r="F90" s="150" t="s">
        <v>71</v>
      </c>
      <c r="G90" s="139">
        <v>1.5789002173026478E-2</v>
      </c>
      <c r="H90" s="139" t="s">
        <v>71</v>
      </c>
    </row>
    <row r="91" spans="1:13" x14ac:dyDescent="0.25">
      <c r="B91" s="135" t="s">
        <v>424</v>
      </c>
      <c r="C91" s="34"/>
      <c r="D91" s="150">
        <v>18</v>
      </c>
      <c r="E91" s="150" t="s">
        <v>71</v>
      </c>
      <c r="F91" s="150" t="s">
        <v>71</v>
      </c>
      <c r="G91" s="139" t="s">
        <v>71</v>
      </c>
      <c r="H91" s="139" t="s">
        <v>71</v>
      </c>
    </row>
    <row r="92" spans="1:13" x14ac:dyDescent="0.25">
      <c r="A92" s="142"/>
      <c r="B92" s="143"/>
      <c r="C92" s="144"/>
      <c r="D92" s="145"/>
      <c r="E92" s="145"/>
      <c r="F92" s="143"/>
      <c r="G92" s="145"/>
      <c r="H92" s="145"/>
    </row>
    <row r="93" spans="1:13" s="1" customFormat="1" ht="14.25" customHeight="1" x14ac:dyDescent="0.25">
      <c r="A93" s="146">
        <v>1</v>
      </c>
      <c r="B93" s="1" t="s">
        <v>427</v>
      </c>
      <c r="K93" s="74">
        <v>50</v>
      </c>
    </row>
    <row r="96" spans="1:13" s="1" customFormat="1" ht="13.5" customHeight="1" x14ac:dyDescent="0.2">
      <c r="A96" s="182" t="s">
        <v>430</v>
      </c>
      <c r="B96" s="182"/>
      <c r="C96" s="182"/>
      <c r="D96" s="182"/>
      <c r="E96" s="182"/>
      <c r="F96" s="182"/>
      <c r="G96" s="182"/>
      <c r="H96" s="182"/>
      <c r="K96" s="1">
        <v>46</v>
      </c>
      <c r="L96" s="1">
        <v>24</v>
      </c>
      <c r="M96" s="1">
        <v>29</v>
      </c>
    </row>
    <row r="97" spans="1:17" s="1" customFormat="1" ht="12.75" x14ac:dyDescent="0.2">
      <c r="B97" s="152"/>
      <c r="C97" s="152"/>
      <c r="D97" s="153"/>
      <c r="E97" s="153"/>
      <c r="F97" s="153"/>
      <c r="G97" s="153"/>
      <c r="H97" s="153"/>
    </row>
    <row r="98" spans="1:17" ht="17.45" customHeight="1" x14ac:dyDescent="0.35">
      <c r="A98" s="178" t="s">
        <v>411</v>
      </c>
      <c r="B98" s="178"/>
      <c r="C98" s="178"/>
      <c r="D98" s="178" t="s">
        <v>412</v>
      </c>
      <c r="E98" s="178"/>
      <c r="F98" s="178"/>
      <c r="G98" s="178" t="s">
        <v>413</v>
      </c>
      <c r="H98" s="178"/>
      <c r="K98" s="74">
        <v>47</v>
      </c>
      <c r="L98" s="74">
        <v>38</v>
      </c>
      <c r="M98" s="74">
        <v>39</v>
      </c>
    </row>
    <row r="99" spans="1:17" ht="17.25" customHeight="1" x14ac:dyDescent="0.25">
      <c r="A99" s="177"/>
      <c r="B99" s="177"/>
      <c r="C99" s="177"/>
      <c r="D99" s="134" t="s">
        <v>415</v>
      </c>
      <c r="E99" s="134" t="s">
        <v>416</v>
      </c>
      <c r="F99" s="134" t="s">
        <v>417</v>
      </c>
      <c r="G99" s="134" t="s">
        <v>418</v>
      </c>
      <c r="H99" s="134" t="s">
        <v>419</v>
      </c>
      <c r="K99" s="74">
        <v>40</v>
      </c>
      <c r="L99" s="74">
        <v>41</v>
      </c>
      <c r="M99" s="74">
        <v>42</v>
      </c>
      <c r="N99" s="74">
        <v>43</v>
      </c>
      <c r="O99" s="74">
        <v>44</v>
      </c>
      <c r="P99" s="74">
        <v>45</v>
      </c>
      <c r="Q99" s="74">
        <v>48</v>
      </c>
    </row>
    <row r="100" spans="1:17" x14ac:dyDescent="0.25">
      <c r="B100" s="135" t="s">
        <v>78</v>
      </c>
      <c r="C100" s="136"/>
      <c r="D100" s="150">
        <v>4.2</v>
      </c>
      <c r="E100" s="150">
        <v>4.5999999999999996</v>
      </c>
      <c r="F100" s="150">
        <v>4.5999999999999996</v>
      </c>
      <c r="G100" s="139">
        <v>9.7638148667304803E-2</v>
      </c>
      <c r="H100" s="139">
        <v>-3.1202331551258844E-3</v>
      </c>
    </row>
    <row r="101" spans="1:17" x14ac:dyDescent="0.25">
      <c r="B101" s="135" t="s">
        <v>79</v>
      </c>
      <c r="C101" s="136"/>
      <c r="D101" s="150">
        <v>4.5999999999999996</v>
      </c>
      <c r="E101" s="150">
        <v>4.9000000000000004</v>
      </c>
      <c r="F101" s="150">
        <v>4.9000000000000004</v>
      </c>
      <c r="G101" s="139">
        <v>6.3332291604192514E-2</v>
      </c>
      <c r="H101" s="139">
        <v>-6.0353357263930318E-3</v>
      </c>
    </row>
    <row r="102" spans="1:17" x14ac:dyDescent="0.25">
      <c r="B102" s="135" t="s">
        <v>80</v>
      </c>
      <c r="C102" s="136"/>
      <c r="D102" s="150">
        <v>5.2</v>
      </c>
      <c r="E102" s="150">
        <v>5.4</v>
      </c>
      <c r="F102" s="150">
        <v>5.4</v>
      </c>
      <c r="G102" s="139">
        <v>3.5795564120738144E-2</v>
      </c>
      <c r="H102" s="139">
        <v>2.70223328757635E-3</v>
      </c>
    </row>
    <row r="103" spans="1:17" x14ac:dyDescent="0.25">
      <c r="B103" s="135" t="s">
        <v>81</v>
      </c>
      <c r="C103" s="136"/>
      <c r="D103" s="150">
        <v>5.5</v>
      </c>
      <c r="E103" s="150">
        <v>5.9</v>
      </c>
      <c r="F103" s="150">
        <v>5.8</v>
      </c>
      <c r="G103" s="139">
        <v>5.675300132732719E-2</v>
      </c>
      <c r="H103" s="139">
        <v>-1.3378491872215403E-2</v>
      </c>
    </row>
    <row r="104" spans="1:17" x14ac:dyDescent="0.25">
      <c r="B104" s="135" t="s">
        <v>82</v>
      </c>
      <c r="C104" s="136"/>
      <c r="D104" s="150">
        <v>6</v>
      </c>
      <c r="E104" s="150">
        <v>6.2</v>
      </c>
      <c r="F104" s="150">
        <v>6</v>
      </c>
      <c r="G104" s="139">
        <v>3.8734053230683685E-2</v>
      </c>
      <c r="H104" s="139">
        <v>-3.1466459104354971E-2</v>
      </c>
    </row>
    <row r="105" spans="1:17" x14ac:dyDescent="0.25">
      <c r="B105" s="135" t="s">
        <v>83</v>
      </c>
      <c r="C105" s="136"/>
      <c r="D105" s="150">
        <v>5.0999999999999996</v>
      </c>
      <c r="E105" s="150">
        <v>5.2</v>
      </c>
      <c r="F105" s="150">
        <v>5.0999999999999996</v>
      </c>
      <c r="G105" s="139">
        <v>8.488682367444822E-3</v>
      </c>
      <c r="H105" s="139">
        <v>-1.0747625508644276E-2</v>
      </c>
    </row>
    <row r="106" spans="1:17" x14ac:dyDescent="0.25">
      <c r="B106" s="135" t="s">
        <v>84</v>
      </c>
      <c r="C106" s="136"/>
      <c r="D106" s="150">
        <v>5.7</v>
      </c>
      <c r="E106" s="150">
        <v>5.9</v>
      </c>
      <c r="F106" s="150">
        <v>5.8</v>
      </c>
      <c r="G106" s="139">
        <v>2.4316365345484314E-2</v>
      </c>
      <c r="H106" s="139">
        <v>-1.5730627796850305E-2</v>
      </c>
    </row>
    <row r="107" spans="1:17" x14ac:dyDescent="0.25">
      <c r="B107" s="135" t="s">
        <v>85</v>
      </c>
      <c r="C107" s="136"/>
      <c r="D107" s="150">
        <v>6.7</v>
      </c>
      <c r="E107" s="150">
        <v>6.8</v>
      </c>
      <c r="F107" s="150">
        <v>6.7</v>
      </c>
      <c r="G107" s="139">
        <v>2.0866742556957307E-2</v>
      </c>
      <c r="H107" s="139">
        <v>-1.2888498844399465E-2</v>
      </c>
    </row>
    <row r="108" spans="1:17" x14ac:dyDescent="0.25">
      <c r="B108" s="135" t="s">
        <v>86</v>
      </c>
      <c r="C108" s="136"/>
      <c r="D108" s="150">
        <v>5.5</v>
      </c>
      <c r="E108" s="150">
        <v>5.4</v>
      </c>
      <c r="F108" s="150">
        <v>5.4</v>
      </c>
      <c r="G108" s="139">
        <v>-5.339167219842289E-3</v>
      </c>
      <c r="H108" s="139">
        <v>-1.278247040022662E-2</v>
      </c>
    </row>
    <row r="109" spans="1:17" x14ac:dyDescent="0.25">
      <c r="B109" s="135" t="s">
        <v>87</v>
      </c>
      <c r="C109" s="136"/>
      <c r="D109" s="150">
        <v>4.2</v>
      </c>
      <c r="E109" s="150">
        <v>4.4000000000000004</v>
      </c>
      <c r="F109" s="150">
        <v>4.3</v>
      </c>
      <c r="G109" s="139">
        <v>3.7687514304913572E-2</v>
      </c>
      <c r="H109" s="139">
        <v>-2.2772330519772566E-2</v>
      </c>
    </row>
    <row r="110" spans="1:17" x14ac:dyDescent="0.25">
      <c r="B110" s="135" t="s">
        <v>88</v>
      </c>
      <c r="C110" s="34"/>
      <c r="D110" s="150">
        <v>4.2</v>
      </c>
      <c r="E110" s="150">
        <v>4.2</v>
      </c>
      <c r="F110" s="150">
        <v>4.2</v>
      </c>
      <c r="G110" s="139">
        <v>-1.3550069924955777E-3</v>
      </c>
      <c r="H110" s="139">
        <v>-9.002645385069119E-3</v>
      </c>
    </row>
    <row r="111" spans="1:17" x14ac:dyDescent="0.25">
      <c r="B111" s="135" t="s">
        <v>89</v>
      </c>
      <c r="C111" s="34"/>
      <c r="D111" s="150">
        <v>5.3</v>
      </c>
      <c r="E111" s="150">
        <v>5.2</v>
      </c>
      <c r="F111" s="150">
        <v>5.2</v>
      </c>
      <c r="G111" s="139">
        <v>-1.2856163864511938E-3</v>
      </c>
      <c r="H111" s="139">
        <v>-1.5580486921475956E-2</v>
      </c>
    </row>
    <row r="112" spans="1:17" x14ac:dyDescent="0.25">
      <c r="B112" s="135" t="s">
        <v>90</v>
      </c>
      <c r="C112" s="34"/>
      <c r="D112" s="150">
        <v>4.8</v>
      </c>
      <c r="E112" s="150">
        <v>4.8</v>
      </c>
      <c r="F112" s="150">
        <v>4.7</v>
      </c>
      <c r="G112" s="139">
        <v>-3.6473366835599874E-3</v>
      </c>
      <c r="H112" s="139">
        <v>-1.7378292743855051E-2</v>
      </c>
    </row>
    <row r="113" spans="2:8" x14ac:dyDescent="0.25">
      <c r="B113" s="135" t="s">
        <v>91</v>
      </c>
      <c r="C113" s="151"/>
      <c r="D113" s="150">
        <v>5.4</v>
      </c>
      <c r="E113" s="150">
        <v>5.5</v>
      </c>
      <c r="F113" s="150">
        <v>5.4</v>
      </c>
      <c r="G113" s="139">
        <v>1.3980760140014814E-2</v>
      </c>
      <c r="H113" s="139">
        <v>-1.6271043986121225E-2</v>
      </c>
    </row>
    <row r="114" spans="2:8" x14ac:dyDescent="0.25">
      <c r="B114" s="135" t="s">
        <v>92</v>
      </c>
      <c r="C114" s="34"/>
      <c r="D114" s="150">
        <v>5.5</v>
      </c>
      <c r="E114" s="150">
        <v>5.6</v>
      </c>
      <c r="F114" s="150">
        <v>5.5</v>
      </c>
      <c r="G114" s="139">
        <v>1.9554364640199884E-2</v>
      </c>
      <c r="H114" s="139">
        <v>-2.0443275066237887E-2</v>
      </c>
    </row>
    <row r="115" spans="2:8" x14ac:dyDescent="0.25">
      <c r="B115" s="135" t="s">
        <v>93</v>
      </c>
      <c r="C115" s="34"/>
      <c r="D115" s="150">
        <v>6.1</v>
      </c>
      <c r="E115" s="150">
        <v>6</v>
      </c>
      <c r="F115" s="150">
        <v>6</v>
      </c>
      <c r="G115" s="139">
        <v>-8.8647846189771062E-4</v>
      </c>
      <c r="H115" s="139">
        <v>-1.0276942218671703E-2</v>
      </c>
    </row>
    <row r="116" spans="2:8" x14ac:dyDescent="0.25">
      <c r="B116" s="135" t="s">
        <v>94</v>
      </c>
      <c r="C116" s="34"/>
      <c r="D116" s="150">
        <v>6.7</v>
      </c>
      <c r="E116" s="150">
        <v>6.7</v>
      </c>
      <c r="F116" s="150">
        <v>6.7</v>
      </c>
      <c r="G116" s="139">
        <v>9.3963988186354097E-3</v>
      </c>
      <c r="H116" s="139">
        <v>-2.8818389500462338E-3</v>
      </c>
    </row>
    <row r="117" spans="2:8" x14ac:dyDescent="0.25">
      <c r="B117" s="135" t="s">
        <v>95</v>
      </c>
      <c r="C117" s="34"/>
      <c r="D117" s="150">
        <v>5.7</v>
      </c>
      <c r="E117" s="150">
        <v>5.6</v>
      </c>
      <c r="F117" s="150">
        <v>5.6</v>
      </c>
      <c r="G117" s="139">
        <v>-1.5855293256076597E-2</v>
      </c>
      <c r="H117" s="139">
        <v>-9.7865475781556688E-3</v>
      </c>
    </row>
    <row r="118" spans="2:8" x14ac:dyDescent="0.25">
      <c r="B118" s="135" t="s">
        <v>96</v>
      </c>
      <c r="C118" s="34"/>
      <c r="D118" s="150">
        <v>6.4</v>
      </c>
      <c r="E118" s="150">
        <v>6.5</v>
      </c>
      <c r="F118" s="150">
        <v>6.4</v>
      </c>
      <c r="G118" s="139">
        <v>1.0346857532545162E-2</v>
      </c>
      <c r="H118" s="139">
        <v>-1.4985590415337979E-2</v>
      </c>
    </row>
    <row r="119" spans="2:8" x14ac:dyDescent="0.25">
      <c r="B119" s="135" t="s">
        <v>97</v>
      </c>
      <c r="C119" s="34"/>
      <c r="D119" s="150">
        <v>6.2</v>
      </c>
      <c r="E119" s="150">
        <v>6.2</v>
      </c>
      <c r="F119" s="150">
        <v>6.1</v>
      </c>
      <c r="G119" s="139">
        <v>-4.9222290972016358E-3</v>
      </c>
      <c r="H119" s="139">
        <v>-1.0730159105749704E-2</v>
      </c>
    </row>
    <row r="120" spans="2:8" x14ac:dyDescent="0.25">
      <c r="B120" s="135" t="s">
        <v>98</v>
      </c>
      <c r="C120" s="34"/>
      <c r="D120" s="150">
        <v>6.1</v>
      </c>
      <c r="E120" s="150">
        <v>6</v>
      </c>
      <c r="F120" s="150">
        <v>6</v>
      </c>
      <c r="G120" s="139">
        <v>-7.6079673408804283E-3</v>
      </c>
      <c r="H120" s="139">
        <v>-2.2178848704691445E-3</v>
      </c>
    </row>
    <row r="121" spans="2:8" x14ac:dyDescent="0.25">
      <c r="B121" s="135" t="s">
        <v>99</v>
      </c>
      <c r="C121" s="34"/>
      <c r="D121" s="150">
        <v>5.4</v>
      </c>
      <c r="E121" s="150">
        <v>5.6</v>
      </c>
      <c r="F121" s="150">
        <v>5.4</v>
      </c>
      <c r="G121" s="139">
        <v>3.779232566234314E-2</v>
      </c>
      <c r="H121" s="139">
        <v>-3.2587448797396279E-2</v>
      </c>
    </row>
    <row r="122" spans="2:8" x14ac:dyDescent="0.25">
      <c r="B122" s="135" t="s">
        <v>100</v>
      </c>
      <c r="C122" s="34"/>
      <c r="D122" s="150">
        <v>5.3</v>
      </c>
      <c r="E122" s="150">
        <v>5.3</v>
      </c>
      <c r="F122" s="150">
        <v>5.2</v>
      </c>
      <c r="G122" s="139">
        <v>2.604309193190657E-3</v>
      </c>
      <c r="H122" s="139">
        <v>-8.5241703397115343E-3</v>
      </c>
    </row>
    <row r="123" spans="2:8" x14ac:dyDescent="0.25">
      <c r="B123" s="135" t="s">
        <v>101</v>
      </c>
      <c r="C123" s="34"/>
      <c r="D123" s="150">
        <v>5</v>
      </c>
      <c r="E123" s="150">
        <v>5</v>
      </c>
      <c r="F123" s="150">
        <v>4.9000000000000004</v>
      </c>
      <c r="G123" s="139">
        <v>2.1554274717570099E-3</v>
      </c>
      <c r="H123" s="139">
        <v>-1.1840140349090311E-2</v>
      </c>
    </row>
    <row r="124" spans="2:8" x14ac:dyDescent="0.25">
      <c r="B124" s="135" t="s">
        <v>102</v>
      </c>
      <c r="C124" s="34"/>
      <c r="D124" s="150">
        <v>2.2000000000000002</v>
      </c>
      <c r="E124" s="150">
        <v>2.2000000000000002</v>
      </c>
      <c r="F124" s="150">
        <v>2.2000000000000002</v>
      </c>
      <c r="G124" s="139">
        <v>5.3542597873557085E-4</v>
      </c>
      <c r="H124" s="139">
        <v>-1.7892893262787424E-2</v>
      </c>
    </row>
    <row r="125" spans="2:8" x14ac:dyDescent="0.25">
      <c r="B125" s="135" t="s">
        <v>103</v>
      </c>
      <c r="C125" s="34"/>
      <c r="D125" s="150">
        <v>2.2000000000000002</v>
      </c>
      <c r="E125" s="150">
        <v>2.2000000000000002</v>
      </c>
      <c r="F125" s="150">
        <v>2.2000000000000002</v>
      </c>
      <c r="G125" s="139">
        <v>8.386768403969791E-3</v>
      </c>
      <c r="H125" s="139">
        <v>-1.5286472494801306E-2</v>
      </c>
    </row>
    <row r="126" spans="2:8" x14ac:dyDescent="0.25">
      <c r="B126" s="135" t="s">
        <v>104</v>
      </c>
      <c r="C126" s="34"/>
      <c r="D126" s="150">
        <v>2.9</v>
      </c>
      <c r="E126" s="150">
        <v>2.9</v>
      </c>
      <c r="F126" s="150">
        <v>2.9</v>
      </c>
      <c r="G126" s="139">
        <v>8.866652722553825E-3</v>
      </c>
      <c r="H126" s="139">
        <v>-6.689499818949507E-3</v>
      </c>
    </row>
    <row r="127" spans="2:8" x14ac:dyDescent="0.25">
      <c r="B127" s="135" t="s">
        <v>105</v>
      </c>
      <c r="C127" s="34"/>
      <c r="D127" s="150">
        <v>4.0999999999999996</v>
      </c>
      <c r="E127" s="150">
        <v>4.2</v>
      </c>
      <c r="F127" s="150">
        <v>4.0999999999999996</v>
      </c>
      <c r="G127" s="139">
        <v>2.9069574933715536E-2</v>
      </c>
      <c r="H127" s="139">
        <v>-1.7145529866494758E-2</v>
      </c>
    </row>
    <row r="128" spans="2:8" x14ac:dyDescent="0.25">
      <c r="B128" s="135" t="s">
        <v>106</v>
      </c>
      <c r="C128" s="34"/>
      <c r="D128" s="150">
        <v>4.9000000000000004</v>
      </c>
      <c r="E128" s="150">
        <v>4.9000000000000004</v>
      </c>
      <c r="F128" s="150">
        <v>4.8</v>
      </c>
      <c r="G128" s="139">
        <v>-3.2908138143012966E-3</v>
      </c>
      <c r="H128" s="139">
        <v>-5.2127999628855948E-3</v>
      </c>
    </row>
    <row r="129" spans="1:13" x14ac:dyDescent="0.25">
      <c r="B129" s="135" t="s">
        <v>107</v>
      </c>
      <c r="C129" s="34"/>
      <c r="D129" s="150">
        <v>5.6</v>
      </c>
      <c r="E129" s="150">
        <v>5.6</v>
      </c>
      <c r="F129" s="150">
        <v>5.5</v>
      </c>
      <c r="G129" s="139">
        <v>9.6061923478816258E-3</v>
      </c>
      <c r="H129" s="139">
        <v>-2.1842787760064097E-2</v>
      </c>
    </row>
    <row r="130" spans="1:13" x14ac:dyDescent="0.25">
      <c r="B130" s="135" t="s">
        <v>108</v>
      </c>
      <c r="C130" s="34"/>
      <c r="D130" s="150">
        <v>8.3000000000000007</v>
      </c>
      <c r="E130" s="150">
        <v>8.5</v>
      </c>
      <c r="F130" s="150">
        <v>8.4</v>
      </c>
      <c r="G130" s="139">
        <v>2.3755910347070808E-2</v>
      </c>
      <c r="H130" s="139">
        <v>-2.120392494956802E-2</v>
      </c>
    </row>
    <row r="131" spans="1:13" x14ac:dyDescent="0.25">
      <c r="B131" s="135" t="s">
        <v>109</v>
      </c>
      <c r="C131" s="34"/>
      <c r="D131" s="150">
        <v>7.8</v>
      </c>
      <c r="E131" s="150">
        <v>7.9</v>
      </c>
      <c r="F131" s="150">
        <v>7.8</v>
      </c>
      <c r="G131" s="139">
        <v>1.4639828907679897E-2</v>
      </c>
      <c r="H131" s="139">
        <v>-1.408698271127018E-2</v>
      </c>
    </row>
    <row r="132" spans="1:13" x14ac:dyDescent="0.25">
      <c r="B132" s="135" t="s">
        <v>110</v>
      </c>
      <c r="C132" s="34"/>
      <c r="D132" s="150">
        <v>10.199999999999999</v>
      </c>
      <c r="E132" s="150">
        <v>10.3</v>
      </c>
      <c r="F132" s="150">
        <v>10</v>
      </c>
      <c r="G132" s="139">
        <v>9.4003470721850668E-3</v>
      </c>
      <c r="H132" s="139">
        <v>-2.949752256253857E-2</v>
      </c>
    </row>
    <row r="133" spans="1:13" x14ac:dyDescent="0.25">
      <c r="B133" s="135" t="s">
        <v>111</v>
      </c>
      <c r="C133" s="34"/>
      <c r="D133" s="150">
        <v>7</v>
      </c>
      <c r="E133" s="150">
        <v>7.3</v>
      </c>
      <c r="F133" s="150">
        <v>6.9</v>
      </c>
      <c r="G133" s="139">
        <v>4.4891821467569315E-2</v>
      </c>
      <c r="H133" s="139">
        <v>-5.56379388106224E-2</v>
      </c>
    </row>
    <row r="134" spans="1:13" x14ac:dyDescent="0.25">
      <c r="B134" s="135" t="s">
        <v>112</v>
      </c>
      <c r="C134" s="34"/>
      <c r="D134" s="150">
        <v>8.8000000000000007</v>
      </c>
      <c r="E134" s="150">
        <v>9</v>
      </c>
      <c r="F134" s="150">
        <v>8.9</v>
      </c>
      <c r="G134" s="139">
        <v>1.247569497694534E-2</v>
      </c>
      <c r="H134" s="139">
        <v>-1.0526198686998778E-2</v>
      </c>
    </row>
    <row r="135" spans="1:13" x14ac:dyDescent="0.25">
      <c r="B135" s="135" t="s">
        <v>422</v>
      </c>
      <c r="C135" s="34"/>
      <c r="D135" s="150">
        <v>12.2</v>
      </c>
      <c r="E135" s="150">
        <v>12.5</v>
      </c>
      <c r="F135" s="150">
        <v>12.4</v>
      </c>
      <c r="G135" s="139">
        <v>2.2098556409855474E-2</v>
      </c>
      <c r="H135" s="139">
        <v>-1.2585716755585508E-2</v>
      </c>
    </row>
    <row r="136" spans="1:13" x14ac:dyDescent="0.25">
      <c r="B136" s="135" t="s">
        <v>423</v>
      </c>
      <c r="C136" s="34"/>
      <c r="D136" s="150">
        <v>9.8000000000000007</v>
      </c>
      <c r="E136" s="150">
        <v>9.9</v>
      </c>
      <c r="F136" s="150" t="s">
        <v>71</v>
      </c>
      <c r="G136" s="139">
        <v>5.6707094357082433E-3</v>
      </c>
      <c r="H136" s="139" t="s">
        <v>71</v>
      </c>
    </row>
    <row r="137" spans="1:13" x14ac:dyDescent="0.25">
      <c r="B137" s="135" t="s">
        <v>424</v>
      </c>
      <c r="C137" s="34"/>
      <c r="D137" s="150">
        <v>9.1999999999999993</v>
      </c>
      <c r="E137" s="150" t="s">
        <v>71</v>
      </c>
      <c r="F137" s="150" t="s">
        <v>71</v>
      </c>
      <c r="G137" s="139" t="s">
        <v>71</v>
      </c>
      <c r="H137" s="139" t="s">
        <v>71</v>
      </c>
    </row>
    <row r="138" spans="1:13" x14ac:dyDescent="0.25">
      <c r="A138" s="142"/>
      <c r="B138" s="143"/>
      <c r="C138" s="144"/>
      <c r="D138" s="145"/>
      <c r="E138" s="145"/>
      <c r="F138" s="143"/>
      <c r="G138" s="145"/>
      <c r="H138" s="145"/>
    </row>
    <row r="139" spans="1:13" s="1" customFormat="1" ht="15" customHeight="1" x14ac:dyDescent="0.2">
      <c r="A139" s="146">
        <v>1</v>
      </c>
      <c r="B139" s="187" t="s">
        <v>427</v>
      </c>
      <c r="C139" s="187"/>
      <c r="D139" s="187"/>
      <c r="E139" s="187"/>
      <c r="F139" s="187"/>
      <c r="G139" s="187"/>
      <c r="H139" s="187"/>
      <c r="K139" s="1">
        <v>50</v>
      </c>
    </row>
    <row r="140" spans="1:13" ht="29.25" customHeight="1" x14ac:dyDescent="0.25">
      <c r="B140" s="172" t="s">
        <v>431</v>
      </c>
      <c r="C140" s="172"/>
      <c r="D140" s="172"/>
      <c r="E140" s="172"/>
      <c r="F140" s="172"/>
      <c r="G140" s="172"/>
      <c r="H140" s="172"/>
      <c r="K140" s="74">
        <v>62</v>
      </c>
    </row>
    <row r="141" spans="1:13" ht="27" customHeight="1" x14ac:dyDescent="0.25">
      <c r="B141" s="181" t="s">
        <v>432</v>
      </c>
      <c r="C141" s="181"/>
      <c r="D141" s="181"/>
      <c r="E141" s="181"/>
      <c r="F141" s="181"/>
      <c r="G141" s="181"/>
      <c r="H141" s="181"/>
      <c r="K141" s="74">
        <v>54</v>
      </c>
    </row>
    <row r="142" spans="1:13" x14ac:dyDescent="0.25">
      <c r="C142" s="1"/>
      <c r="D142" s="20"/>
      <c r="E142" s="20"/>
      <c r="F142" s="20"/>
      <c r="G142" s="20"/>
      <c r="H142" s="20"/>
    </row>
    <row r="143" spans="1:13" x14ac:dyDescent="0.25">
      <c r="C143" s="20"/>
      <c r="D143" s="20"/>
      <c r="E143" s="20"/>
      <c r="F143" s="20"/>
      <c r="G143" s="20"/>
      <c r="H143" s="20"/>
    </row>
    <row r="144" spans="1:13" s="1" customFormat="1" ht="13.5" customHeight="1" x14ac:dyDescent="0.2">
      <c r="A144" s="182" t="s">
        <v>73</v>
      </c>
      <c r="B144" s="182"/>
      <c r="C144" s="182"/>
      <c r="D144" s="182"/>
      <c r="E144" s="182"/>
      <c r="F144" s="182"/>
      <c r="G144" s="182"/>
      <c r="H144" s="182"/>
      <c r="K144" s="1">
        <v>46</v>
      </c>
      <c r="L144" s="1">
        <v>24</v>
      </c>
      <c r="M144" s="1">
        <v>28</v>
      </c>
    </row>
    <row r="145" spans="1:17" s="1" customFormat="1" ht="12.75" x14ac:dyDescent="0.2">
      <c r="B145" s="152"/>
      <c r="C145" s="152"/>
      <c r="D145" s="152"/>
      <c r="E145" s="152"/>
      <c r="F145" s="152"/>
      <c r="G145" s="152"/>
      <c r="H145" s="152"/>
    </row>
    <row r="146" spans="1:17" ht="17.45" customHeight="1" x14ac:dyDescent="0.35">
      <c r="A146" s="178" t="s">
        <v>411</v>
      </c>
      <c r="B146" s="178"/>
      <c r="C146" s="178"/>
      <c r="D146" s="178" t="s">
        <v>412</v>
      </c>
      <c r="E146" s="178"/>
      <c r="F146" s="178"/>
      <c r="G146" s="178" t="s">
        <v>413</v>
      </c>
      <c r="H146" s="178"/>
      <c r="K146" s="74">
        <v>47</v>
      </c>
      <c r="L146" s="74">
        <v>38</v>
      </c>
      <c r="M146" s="74">
        <v>39</v>
      </c>
    </row>
    <row r="147" spans="1:17" ht="17.25" customHeight="1" x14ac:dyDescent="0.25">
      <c r="A147" s="177"/>
      <c r="B147" s="177"/>
      <c r="C147" s="177"/>
      <c r="D147" s="134" t="s">
        <v>415</v>
      </c>
      <c r="E147" s="134" t="s">
        <v>416</v>
      </c>
      <c r="F147" s="134" t="s">
        <v>417</v>
      </c>
      <c r="G147" s="134" t="s">
        <v>418</v>
      </c>
      <c r="H147" s="134" t="s">
        <v>419</v>
      </c>
      <c r="K147" s="74">
        <v>40</v>
      </c>
      <c r="L147" s="74">
        <v>41</v>
      </c>
      <c r="M147" s="74">
        <v>42</v>
      </c>
      <c r="N147" s="74">
        <v>43</v>
      </c>
      <c r="O147" s="74">
        <v>44</v>
      </c>
      <c r="P147" s="74">
        <v>45</v>
      </c>
      <c r="Q147" s="74">
        <v>48</v>
      </c>
    </row>
    <row r="148" spans="1:17" x14ac:dyDescent="0.25">
      <c r="B148" s="135" t="s">
        <v>78</v>
      </c>
      <c r="C148" s="136"/>
      <c r="D148" s="150">
        <v>3.4</v>
      </c>
      <c r="E148" s="150">
        <v>6</v>
      </c>
      <c r="F148" s="150">
        <v>6</v>
      </c>
      <c r="G148" s="139">
        <v>0.76302628712896237</v>
      </c>
      <c r="H148" s="139">
        <v>0</v>
      </c>
    </row>
    <row r="149" spans="1:17" x14ac:dyDescent="0.25">
      <c r="B149" s="135" t="s">
        <v>79</v>
      </c>
      <c r="C149" s="136"/>
      <c r="D149" s="150">
        <v>3.4</v>
      </c>
      <c r="E149" s="150">
        <v>3.5</v>
      </c>
      <c r="F149" s="150">
        <v>3.5</v>
      </c>
      <c r="G149" s="139">
        <v>4.7673765368075216E-2</v>
      </c>
      <c r="H149" s="139">
        <v>3.4487200690869191E-3</v>
      </c>
    </row>
    <row r="150" spans="1:17" x14ac:dyDescent="0.25">
      <c r="B150" s="135" t="s">
        <v>80</v>
      </c>
      <c r="C150" s="136"/>
      <c r="D150" s="150">
        <v>4.5999999999999996</v>
      </c>
      <c r="E150" s="150">
        <v>5.8</v>
      </c>
      <c r="F150" s="150">
        <v>5.9</v>
      </c>
      <c r="G150" s="139">
        <v>0.25971008133124363</v>
      </c>
      <c r="H150" s="139">
        <v>2.0785224713484318E-3</v>
      </c>
    </row>
    <row r="151" spans="1:17" x14ac:dyDescent="0.25">
      <c r="B151" s="135" t="s">
        <v>81</v>
      </c>
      <c r="C151" s="136"/>
      <c r="D151" s="150">
        <v>6.2</v>
      </c>
      <c r="E151" s="150">
        <v>7.8</v>
      </c>
      <c r="F151" s="150">
        <v>7.8</v>
      </c>
      <c r="G151" s="139">
        <v>0.25332006642937999</v>
      </c>
      <c r="H151" s="139">
        <v>4.6429246068691032E-3</v>
      </c>
    </row>
    <row r="152" spans="1:17" x14ac:dyDescent="0.25">
      <c r="B152" s="135" t="s">
        <v>82</v>
      </c>
      <c r="C152" s="136"/>
      <c r="D152" s="150">
        <v>3.3</v>
      </c>
      <c r="E152" s="150">
        <v>3.7</v>
      </c>
      <c r="F152" s="150">
        <v>3.7</v>
      </c>
      <c r="G152" s="139">
        <v>0.11077616572818494</v>
      </c>
      <c r="H152" s="139">
        <v>5.3059596803290976E-3</v>
      </c>
    </row>
    <row r="153" spans="1:17" x14ac:dyDescent="0.25">
      <c r="B153" s="135" t="s">
        <v>83</v>
      </c>
      <c r="C153" s="136"/>
      <c r="D153" s="150">
        <v>5.4</v>
      </c>
      <c r="E153" s="150">
        <v>5.6</v>
      </c>
      <c r="F153" s="150">
        <v>5.9</v>
      </c>
      <c r="G153" s="139">
        <v>4.5900248082820783E-2</v>
      </c>
      <c r="H153" s="139">
        <v>4.9046257455806153E-2</v>
      </c>
    </row>
    <row r="154" spans="1:17" x14ac:dyDescent="0.25">
      <c r="B154" s="135" t="s">
        <v>84</v>
      </c>
      <c r="C154" s="136"/>
      <c r="D154" s="150">
        <v>6.4</v>
      </c>
      <c r="E154" s="150">
        <v>6.5</v>
      </c>
      <c r="F154" s="150">
        <v>6.6</v>
      </c>
      <c r="G154" s="139">
        <v>2.8955992186001867E-2</v>
      </c>
      <c r="H154" s="139">
        <v>1.5139694210206667E-3</v>
      </c>
    </row>
    <row r="155" spans="1:17" x14ac:dyDescent="0.25">
      <c r="B155" s="135" t="s">
        <v>85</v>
      </c>
      <c r="C155" s="136"/>
      <c r="D155" s="150">
        <v>5.3</v>
      </c>
      <c r="E155" s="150">
        <v>5.4</v>
      </c>
      <c r="F155" s="150">
        <v>5.4</v>
      </c>
      <c r="G155" s="139">
        <v>2.9143351541170537E-2</v>
      </c>
      <c r="H155" s="139">
        <v>3.7138168484063261E-3</v>
      </c>
    </row>
    <row r="156" spans="1:17" x14ac:dyDescent="0.25">
      <c r="B156" s="135" t="s">
        <v>86</v>
      </c>
      <c r="C156" s="136"/>
      <c r="D156" s="150">
        <v>7.3</v>
      </c>
      <c r="E156" s="150">
        <v>7.4</v>
      </c>
      <c r="F156" s="150">
        <v>7.4</v>
      </c>
      <c r="G156" s="139">
        <v>9.4830261889347067E-3</v>
      </c>
      <c r="H156" s="139">
        <v>1.8180741842430681E-3</v>
      </c>
    </row>
    <row r="157" spans="1:17" x14ac:dyDescent="0.25">
      <c r="B157" s="135" t="s">
        <v>87</v>
      </c>
      <c r="C157" s="136"/>
      <c r="D157" s="150">
        <v>6.4</v>
      </c>
      <c r="E157" s="150">
        <v>6.5</v>
      </c>
      <c r="F157" s="150">
        <v>6.6</v>
      </c>
      <c r="G157" s="139">
        <v>1.3351763343466994E-2</v>
      </c>
      <c r="H157" s="139">
        <v>1.8014569437027061E-2</v>
      </c>
    </row>
    <row r="158" spans="1:17" x14ac:dyDescent="0.25">
      <c r="B158" s="135" t="s">
        <v>88</v>
      </c>
      <c r="C158" s="34"/>
      <c r="D158" s="150">
        <v>4.8</v>
      </c>
      <c r="E158" s="150">
        <v>5.3</v>
      </c>
      <c r="F158" s="150">
        <v>5.4</v>
      </c>
      <c r="G158" s="139">
        <v>0.11719834436343723</v>
      </c>
      <c r="H158" s="139">
        <v>1.4691084759306916E-2</v>
      </c>
    </row>
    <row r="159" spans="1:17" x14ac:dyDescent="0.25">
      <c r="B159" s="135" t="s">
        <v>89</v>
      </c>
      <c r="C159" s="151"/>
      <c r="D159" s="150">
        <v>7.7</v>
      </c>
      <c r="E159" s="150">
        <v>7.9</v>
      </c>
      <c r="F159" s="150">
        <v>7.9</v>
      </c>
      <c r="G159" s="139">
        <v>2.9107470669837321E-2</v>
      </c>
      <c r="H159" s="139">
        <v>2.5726483957466684E-4</v>
      </c>
    </row>
    <row r="160" spans="1:17" x14ac:dyDescent="0.25">
      <c r="B160" s="135" t="s">
        <v>90</v>
      </c>
      <c r="C160" s="151">
        <v>2</v>
      </c>
      <c r="D160" s="150">
        <v>3.4</v>
      </c>
      <c r="E160" s="150">
        <v>2.9</v>
      </c>
      <c r="F160" s="150">
        <v>2.9</v>
      </c>
      <c r="G160" s="139">
        <v>-0.15863396034488819</v>
      </c>
      <c r="H160" s="139">
        <v>1.9543635493592948E-3</v>
      </c>
    </row>
    <row r="161" spans="2:8" x14ac:dyDescent="0.25">
      <c r="B161" s="135" t="s">
        <v>91</v>
      </c>
      <c r="C161" s="151"/>
      <c r="D161" s="150">
        <v>5.0999999999999996</v>
      </c>
      <c r="E161" s="150">
        <v>5.2</v>
      </c>
      <c r="F161" s="150">
        <v>7.4</v>
      </c>
      <c r="G161" s="139">
        <v>1.9299965394893759E-2</v>
      </c>
      <c r="H161" s="139">
        <v>0.41553684497134324</v>
      </c>
    </row>
    <row r="162" spans="2:8" x14ac:dyDescent="0.25">
      <c r="B162" s="135" t="s">
        <v>92</v>
      </c>
      <c r="C162" s="34"/>
      <c r="D162" s="150">
        <v>2.4</v>
      </c>
      <c r="E162" s="150">
        <v>3.5</v>
      </c>
      <c r="F162" s="150">
        <v>3.5</v>
      </c>
      <c r="G162" s="139">
        <v>0.47101832659740683</v>
      </c>
      <c r="H162" s="139">
        <v>2.4130879839787678E-3</v>
      </c>
    </row>
    <row r="163" spans="2:8" x14ac:dyDescent="0.25">
      <c r="B163" s="135" t="s">
        <v>93</v>
      </c>
      <c r="C163" s="34"/>
      <c r="D163" s="150">
        <v>4.8</v>
      </c>
      <c r="E163" s="150">
        <v>4.9000000000000004</v>
      </c>
      <c r="F163" s="150">
        <v>5</v>
      </c>
      <c r="G163" s="139">
        <v>2.5632299560646388E-2</v>
      </c>
      <c r="H163" s="139">
        <v>1.2569159212062919E-2</v>
      </c>
    </row>
    <row r="164" spans="2:8" x14ac:dyDescent="0.25">
      <c r="B164" s="135" t="s">
        <v>94</v>
      </c>
      <c r="C164" s="34"/>
      <c r="D164" s="150">
        <v>3.3</v>
      </c>
      <c r="E164" s="150">
        <v>3.7</v>
      </c>
      <c r="F164" s="150">
        <v>3.7</v>
      </c>
      <c r="G164" s="139">
        <v>0.13318059312470454</v>
      </c>
      <c r="H164" s="139">
        <v>1.409332736330704E-4</v>
      </c>
    </row>
    <row r="165" spans="2:8" x14ac:dyDescent="0.25">
      <c r="B165" s="135" t="s">
        <v>95</v>
      </c>
      <c r="C165" s="34"/>
      <c r="D165" s="150">
        <v>5.2</v>
      </c>
      <c r="E165" s="150">
        <v>8.3000000000000007</v>
      </c>
      <c r="F165" s="150">
        <v>8.3000000000000007</v>
      </c>
      <c r="G165" s="139">
        <v>0.59854855842560251</v>
      </c>
      <c r="H165" s="139">
        <v>6.9807737004512482E-4</v>
      </c>
    </row>
    <row r="166" spans="2:8" x14ac:dyDescent="0.25">
      <c r="B166" s="135" t="s">
        <v>96</v>
      </c>
      <c r="C166" s="34"/>
      <c r="D166" s="150">
        <v>4.2</v>
      </c>
      <c r="E166" s="150">
        <v>4.4000000000000004</v>
      </c>
      <c r="F166" s="150">
        <v>4.4000000000000004</v>
      </c>
      <c r="G166" s="139">
        <v>4.6149605068991129E-2</v>
      </c>
      <c r="H166" s="139">
        <v>1.6230466316022873E-3</v>
      </c>
    </row>
    <row r="167" spans="2:8" x14ac:dyDescent="0.25">
      <c r="B167" s="135" t="s">
        <v>97</v>
      </c>
      <c r="C167" s="34"/>
      <c r="D167" s="150">
        <v>6.2</v>
      </c>
      <c r="E167" s="150">
        <v>6.4</v>
      </c>
      <c r="F167" s="150">
        <v>6.4</v>
      </c>
      <c r="G167" s="139">
        <v>2.9536351637314384E-2</v>
      </c>
      <c r="H167" s="139">
        <v>9.551726972698571E-4</v>
      </c>
    </row>
    <row r="168" spans="2:8" x14ac:dyDescent="0.25">
      <c r="B168" s="135" t="s">
        <v>98</v>
      </c>
      <c r="C168" s="34"/>
      <c r="D168" s="150">
        <v>9.1999999999999993</v>
      </c>
      <c r="E168" s="150">
        <v>9.1999999999999993</v>
      </c>
      <c r="F168" s="150">
        <v>9.1999999999999993</v>
      </c>
      <c r="G168" s="139">
        <v>1.3471239587170558E-5</v>
      </c>
      <c r="H168" s="139">
        <v>3.3443274486555374E-3</v>
      </c>
    </row>
    <row r="169" spans="2:8" x14ac:dyDescent="0.25">
      <c r="B169" s="135" t="s">
        <v>99</v>
      </c>
      <c r="C169" s="34"/>
      <c r="D169" s="150">
        <v>3.4</v>
      </c>
      <c r="E169" s="150">
        <v>7.5</v>
      </c>
      <c r="F169" s="150">
        <v>7.5</v>
      </c>
      <c r="G169" s="139">
        <v>1.2111181273055585</v>
      </c>
      <c r="H169" s="139">
        <v>1.6698389070328723E-3</v>
      </c>
    </row>
    <row r="170" spans="2:8" x14ac:dyDescent="0.25">
      <c r="B170" s="135" t="s">
        <v>100</v>
      </c>
      <c r="C170" s="34"/>
      <c r="D170" s="150">
        <v>3.9</v>
      </c>
      <c r="E170" s="150">
        <v>3.9</v>
      </c>
      <c r="F170" s="150">
        <v>3.9</v>
      </c>
      <c r="G170" s="139">
        <v>2.3576466844839938E-2</v>
      </c>
      <c r="H170" s="139">
        <v>6.5417459760963581E-5</v>
      </c>
    </row>
    <row r="171" spans="2:8" x14ac:dyDescent="0.25">
      <c r="B171" s="135" t="s">
        <v>101</v>
      </c>
      <c r="C171" s="34"/>
      <c r="D171" s="150">
        <v>4.5</v>
      </c>
      <c r="E171" s="150">
        <v>5.4</v>
      </c>
      <c r="F171" s="150">
        <v>5.4</v>
      </c>
      <c r="G171" s="139">
        <v>0.19521510953204713</v>
      </c>
      <c r="H171" s="139">
        <v>-6.775088641308713E-5</v>
      </c>
    </row>
    <row r="172" spans="2:8" x14ac:dyDescent="0.25">
      <c r="B172" s="135" t="s">
        <v>102</v>
      </c>
      <c r="C172" s="34"/>
      <c r="D172" s="150">
        <v>5.0999999999999996</v>
      </c>
      <c r="E172" s="150">
        <v>5.2</v>
      </c>
      <c r="F172" s="150">
        <v>5.2</v>
      </c>
      <c r="G172" s="139">
        <v>3.1594189907110604E-2</v>
      </c>
      <c r="H172" s="139">
        <v>-1.6090377274602385E-4</v>
      </c>
    </row>
    <row r="173" spans="2:8" x14ac:dyDescent="0.25">
      <c r="B173" s="135" t="s">
        <v>103</v>
      </c>
      <c r="C173" s="34"/>
      <c r="D173" s="150">
        <v>1.2</v>
      </c>
      <c r="E173" s="150">
        <v>1.3</v>
      </c>
      <c r="F173" s="150">
        <v>1.3</v>
      </c>
      <c r="G173" s="139">
        <v>3.8684242280811132E-2</v>
      </c>
      <c r="H173" s="139">
        <v>0</v>
      </c>
    </row>
    <row r="174" spans="2:8" x14ac:dyDescent="0.25">
      <c r="B174" s="135" t="s">
        <v>104</v>
      </c>
      <c r="C174" s="34"/>
      <c r="D174" s="150">
        <v>2.1</v>
      </c>
      <c r="E174" s="150">
        <v>2.2000000000000002</v>
      </c>
      <c r="F174" s="150">
        <v>2.1</v>
      </c>
      <c r="G174" s="139">
        <v>2.1193507344792195E-2</v>
      </c>
      <c r="H174" s="139">
        <v>-4.6394742300124747E-2</v>
      </c>
    </row>
    <row r="175" spans="2:8" x14ac:dyDescent="0.25">
      <c r="B175" s="135" t="s">
        <v>105</v>
      </c>
      <c r="C175" s="34"/>
      <c r="D175" s="150">
        <v>3.2</v>
      </c>
      <c r="E175" s="150">
        <v>3.4</v>
      </c>
      <c r="F175" s="150">
        <v>3.5</v>
      </c>
      <c r="G175" s="139">
        <v>6.3489506965491049E-2</v>
      </c>
      <c r="H175" s="139">
        <v>8.0891009541252945E-3</v>
      </c>
    </row>
    <row r="176" spans="2:8" x14ac:dyDescent="0.25">
      <c r="B176" s="135" t="s">
        <v>106</v>
      </c>
      <c r="C176" s="34"/>
      <c r="D176" s="150">
        <v>4.2</v>
      </c>
      <c r="E176" s="150">
        <v>4.3</v>
      </c>
      <c r="F176" s="150">
        <v>4.3</v>
      </c>
      <c r="G176" s="139">
        <v>7.8834353582659666E-3</v>
      </c>
      <c r="H176" s="139">
        <v>2.7485232555630734E-3</v>
      </c>
    </row>
    <row r="177" spans="1:11" x14ac:dyDescent="0.25">
      <c r="B177" s="135" t="s">
        <v>107</v>
      </c>
      <c r="C177" s="34"/>
      <c r="D177" s="150">
        <v>2.2000000000000002</v>
      </c>
      <c r="E177" s="150">
        <v>2.5</v>
      </c>
      <c r="F177" s="150">
        <v>2.5</v>
      </c>
      <c r="G177" s="139">
        <v>0.14729822734296261</v>
      </c>
      <c r="H177" s="139">
        <v>2.54749421483913E-3</v>
      </c>
    </row>
    <row r="178" spans="1:11" x14ac:dyDescent="0.25">
      <c r="B178" s="135" t="s">
        <v>108</v>
      </c>
      <c r="C178" s="34"/>
      <c r="D178" s="150">
        <v>5.6</v>
      </c>
      <c r="E178" s="150">
        <v>5.8</v>
      </c>
      <c r="F178" s="150">
        <v>5.8</v>
      </c>
      <c r="G178" s="139">
        <v>2.2400476263982894E-2</v>
      </c>
      <c r="H178" s="139">
        <v>4.1224925396992074E-3</v>
      </c>
    </row>
    <row r="179" spans="1:11" x14ac:dyDescent="0.25">
      <c r="B179" s="135" t="s">
        <v>109</v>
      </c>
      <c r="C179" s="34"/>
      <c r="D179" s="150">
        <v>4.3</v>
      </c>
      <c r="E179" s="150">
        <v>4.5999999999999996</v>
      </c>
      <c r="F179" s="150">
        <v>4.5999999999999996</v>
      </c>
      <c r="G179" s="139">
        <v>6.9105736482771407E-2</v>
      </c>
      <c r="H179" s="139">
        <v>5.7539123980256957E-3</v>
      </c>
    </row>
    <row r="180" spans="1:11" x14ac:dyDescent="0.25">
      <c r="B180" s="135" t="s">
        <v>110</v>
      </c>
      <c r="C180" s="34"/>
      <c r="D180" s="150">
        <v>7.6</v>
      </c>
      <c r="E180" s="150">
        <v>8.1999999999999993</v>
      </c>
      <c r="F180" s="150">
        <v>8.1999999999999993</v>
      </c>
      <c r="G180" s="139">
        <v>7.2788013857271405E-2</v>
      </c>
      <c r="H180" s="139">
        <v>7.659052322785298E-3</v>
      </c>
    </row>
    <row r="181" spans="1:11" x14ac:dyDescent="0.25">
      <c r="B181" s="135" t="s">
        <v>111</v>
      </c>
      <c r="C181" s="34"/>
      <c r="D181" s="150">
        <v>3.1</v>
      </c>
      <c r="E181" s="150">
        <v>3.2</v>
      </c>
      <c r="F181" s="150">
        <v>3.2</v>
      </c>
      <c r="G181" s="139">
        <v>3.7344180945193539E-2</v>
      </c>
      <c r="H181" s="139">
        <v>3.2158684559611128E-3</v>
      </c>
    </row>
    <row r="182" spans="1:11" x14ac:dyDescent="0.25">
      <c r="B182" s="135" t="s">
        <v>112</v>
      </c>
      <c r="C182" s="34"/>
      <c r="D182" s="150">
        <v>6.6</v>
      </c>
      <c r="E182" s="150">
        <v>6.7</v>
      </c>
      <c r="F182" s="150">
        <v>6.6</v>
      </c>
      <c r="G182" s="139">
        <v>2.2178021528255654E-2</v>
      </c>
      <c r="H182" s="139">
        <v>-2.3764508434237497E-2</v>
      </c>
    </row>
    <row r="183" spans="1:11" x14ac:dyDescent="0.25">
      <c r="B183" s="135" t="s">
        <v>422</v>
      </c>
      <c r="C183" s="34"/>
      <c r="D183" s="150">
        <v>10</v>
      </c>
      <c r="E183" s="150">
        <v>10.4</v>
      </c>
      <c r="F183" s="150">
        <v>10.4</v>
      </c>
      <c r="G183" s="139">
        <v>3.5363612676437395E-2</v>
      </c>
      <c r="H183" s="139">
        <v>1.439423871696599E-3</v>
      </c>
    </row>
    <row r="184" spans="1:11" x14ac:dyDescent="0.25">
      <c r="B184" s="135" t="s">
        <v>423</v>
      </c>
      <c r="C184" s="34"/>
      <c r="D184" s="150">
        <v>18.899999999999999</v>
      </c>
      <c r="E184" s="150">
        <v>19.899999999999999</v>
      </c>
      <c r="F184" s="150" t="s">
        <v>71</v>
      </c>
      <c r="G184" s="139">
        <v>4.8935320056900489E-2</v>
      </c>
      <c r="H184" s="139" t="s">
        <v>71</v>
      </c>
    </row>
    <row r="185" spans="1:11" x14ac:dyDescent="0.25">
      <c r="B185" s="135" t="s">
        <v>424</v>
      </c>
      <c r="C185" s="34"/>
      <c r="D185" s="150">
        <v>4.8</v>
      </c>
      <c r="E185" s="150" t="s">
        <v>71</v>
      </c>
      <c r="F185" s="150" t="s">
        <v>71</v>
      </c>
      <c r="G185" s="139" t="s">
        <v>71</v>
      </c>
      <c r="H185" s="139" t="s">
        <v>71</v>
      </c>
    </row>
    <row r="186" spans="1:11" x14ac:dyDescent="0.25">
      <c r="A186" s="142"/>
      <c r="B186" s="143"/>
      <c r="C186" s="144"/>
      <c r="D186" s="145"/>
      <c r="E186" s="145"/>
      <c r="F186" s="143"/>
      <c r="G186" s="145"/>
      <c r="H186" s="145"/>
    </row>
    <row r="187" spans="1:11" s="1" customFormat="1" ht="14.25" customHeight="1" x14ac:dyDescent="0.2">
      <c r="A187" s="146">
        <v>1</v>
      </c>
      <c r="B187" s="1" t="s">
        <v>427</v>
      </c>
      <c r="K187" s="1">
        <v>50</v>
      </c>
    </row>
    <row r="188" spans="1:11" s="1" customFormat="1" ht="39.75" customHeight="1" x14ac:dyDescent="0.2">
      <c r="A188" s="146">
        <v>2</v>
      </c>
      <c r="B188" s="181" t="s">
        <v>429</v>
      </c>
      <c r="C188" s="181"/>
      <c r="D188" s="181"/>
      <c r="E188" s="181"/>
      <c r="F188" s="181"/>
      <c r="G188" s="181"/>
      <c r="H188" s="181"/>
      <c r="K188" s="1">
        <v>52</v>
      </c>
    </row>
  </sheetData>
  <mergeCells count="24">
    <mergeCell ref="B188:H188"/>
    <mergeCell ref="A96:H96"/>
    <mergeCell ref="A98:C99"/>
    <mergeCell ref="D98:F98"/>
    <mergeCell ref="G98:H98"/>
    <mergeCell ref="B139:H139"/>
    <mergeCell ref="B140:H140"/>
    <mergeCell ref="B141:H141"/>
    <mergeCell ref="A144:H144"/>
    <mergeCell ref="A146:C147"/>
    <mergeCell ref="D146:F146"/>
    <mergeCell ref="G146:H146"/>
    <mergeCell ref="B46:H46"/>
    <mergeCell ref="B47:H47"/>
    <mergeCell ref="A50:H50"/>
    <mergeCell ref="A52:C53"/>
    <mergeCell ref="D52:F52"/>
    <mergeCell ref="G52:H52"/>
    <mergeCell ref="B45:H45"/>
    <mergeCell ref="A1:D1"/>
    <mergeCell ref="A2:H2"/>
    <mergeCell ref="A4:C5"/>
    <mergeCell ref="D4:F4"/>
    <mergeCell ref="G4:H4"/>
  </mergeCells>
  <hyperlinks>
    <hyperlink ref="A1:D1" location="Contents!A1" display="Contents!A1" xr:uid="{C4EB8B1C-E2BC-4962-B5B3-5CC5632C4806}"/>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FAB7-A1CC-468E-9CE4-D5B446CCA7A1}">
  <sheetPr codeName="Sheet39"/>
  <dimension ref="A1:W45"/>
  <sheetViews>
    <sheetView zoomScaleNormal="100" workbookViewId="0">
      <selection sqref="A1:D1"/>
    </sheetView>
  </sheetViews>
  <sheetFormatPr defaultColWidth="0" defaultRowHeight="15" x14ac:dyDescent="0.25"/>
  <cols>
    <col min="1" max="1" width="3.140625" style="74" customWidth="1"/>
    <col min="2" max="2" width="10.42578125" style="74" customWidth="1"/>
    <col min="3" max="3" width="2" style="74" customWidth="1"/>
    <col min="4" max="5" width="10.5703125" style="74" bestFit="1" customWidth="1"/>
    <col min="6" max="6" width="11.140625" style="74" bestFit="1" customWidth="1"/>
    <col min="7" max="7" width="13.5703125" style="74" bestFit="1" customWidth="1"/>
    <col min="8" max="8" width="16.42578125" style="74" customWidth="1"/>
    <col min="9" max="14" width="9" style="74" customWidth="1"/>
    <col min="15" max="19" width="9" style="154" hidden="1" customWidth="1"/>
    <col min="20" max="21" width="11.5703125" style="154" hidden="1" customWidth="1"/>
    <col min="22" max="26" width="9" style="154" hidden="1" customWidth="1"/>
    <col min="27" max="16384" width="9" style="154" hidden="1"/>
  </cols>
  <sheetData>
    <row r="1" spans="1:23" x14ac:dyDescent="0.25">
      <c r="A1" s="188" t="str">
        <f ca="1">INDIRECT(T1)</f>
        <v>Back to contents</v>
      </c>
      <c r="B1" s="188"/>
      <c r="C1" s="188"/>
      <c r="D1" s="188"/>
      <c r="E1" s="9"/>
      <c r="F1" s="9"/>
      <c r="G1" s="9"/>
      <c r="H1" s="9"/>
      <c r="T1" s="154" t="s">
        <v>433</v>
      </c>
    </row>
    <row r="2" spans="1:23" s="155" customFormat="1" ht="14.45" customHeight="1" x14ac:dyDescent="0.2">
      <c r="A2" s="185" t="str">
        <f ca="1">INDIRECT($V$4&amp;"Header")</f>
        <v>Table A1: Estimates of reported notifiable transactions: All transactions</v>
      </c>
      <c r="B2" s="185"/>
      <c r="C2" s="185"/>
      <c r="D2" s="185"/>
      <c r="E2" s="185"/>
      <c r="F2" s="185"/>
      <c r="G2" s="185"/>
      <c r="H2" s="185"/>
      <c r="I2" s="1"/>
      <c r="J2" s="1"/>
      <c r="K2" s="1"/>
      <c r="L2" s="1"/>
      <c r="M2" s="1"/>
      <c r="N2" s="1"/>
    </row>
    <row r="3" spans="1:23" s="155" customFormat="1" ht="12.75" x14ac:dyDescent="0.2">
      <c r="A3" s="1"/>
      <c r="B3" s="133"/>
      <c r="C3" s="133"/>
      <c r="D3" s="133"/>
      <c r="E3" s="133"/>
      <c r="F3" s="133"/>
      <c r="G3" s="133"/>
      <c r="H3" s="133"/>
      <c r="I3" s="1"/>
      <c r="J3" s="1"/>
      <c r="K3" s="1"/>
      <c r="L3" s="1"/>
      <c r="M3" s="1"/>
      <c r="N3" s="1"/>
      <c r="S3" s="155">
        <v>1</v>
      </c>
    </row>
    <row r="4" spans="1:23" ht="17.45" customHeight="1" x14ac:dyDescent="0.35">
      <c r="A4" s="178" t="s">
        <v>411</v>
      </c>
      <c r="B4" s="178"/>
      <c r="C4" s="178"/>
      <c r="D4" s="156" t="s">
        <v>412</v>
      </c>
      <c r="E4" s="156"/>
      <c r="F4" s="156"/>
      <c r="G4" s="156" t="s">
        <v>413</v>
      </c>
      <c r="H4" s="156"/>
      <c r="S4" s="154">
        <v>1</v>
      </c>
      <c r="T4" s="154" t="s">
        <v>434</v>
      </c>
      <c r="V4" s="154" t="str">
        <f>VLOOKUP($S$3,$S$4:$T$7,2, FALSE)</f>
        <v>CTORounded</v>
      </c>
      <c r="W4" s="154">
        <v>25</v>
      </c>
    </row>
    <row r="5" spans="1:23" ht="17.25" customHeight="1" x14ac:dyDescent="0.25">
      <c r="A5" s="177"/>
      <c r="B5" s="177"/>
      <c r="C5" s="177"/>
      <c r="D5" s="134" t="s">
        <v>415</v>
      </c>
      <c r="E5" s="134" t="s">
        <v>416</v>
      </c>
      <c r="F5" s="134" t="s">
        <v>417</v>
      </c>
      <c r="G5" s="134" t="s">
        <v>418</v>
      </c>
      <c r="H5" s="134" t="s">
        <v>419</v>
      </c>
      <c r="S5" s="154">
        <v>2</v>
      </c>
      <c r="T5" s="154" t="s">
        <v>435</v>
      </c>
      <c r="W5" s="154">
        <v>26</v>
      </c>
    </row>
    <row r="6" spans="1:23" x14ac:dyDescent="0.25">
      <c r="B6" s="135" t="str">
        <f>TableA1Hide!B6</f>
        <v>Apr 18</v>
      </c>
      <c r="C6" s="136"/>
      <c r="D6" s="138">
        <f t="shared" ref="D6:D43" ca="1" si="0">VLOOKUP($B6, INDIRECT($V$4), 3, FALSE)</f>
        <v>3940</v>
      </c>
      <c r="E6" s="138">
        <f t="shared" ref="E6:E43" ca="1" si="1">VLOOKUP($B6, INDIRECT($V$4), 4, FALSE)</f>
        <v>4350</v>
      </c>
      <c r="F6" s="138">
        <f t="shared" ref="F6:F43" ca="1" si="2">VLOOKUP($B6, INDIRECT($V$4), 5, FALSE)</f>
        <v>4370</v>
      </c>
      <c r="G6" s="139">
        <f t="shared" ref="G6:G43" ca="1" si="3">VLOOKUP($B6, INDIRECT($V$4), 6, FALSE)</f>
        <v>0.10538344337227024</v>
      </c>
      <c r="H6" s="139">
        <f t="shared" ref="H6:H43" ca="1" si="4">VLOOKUP($B6, INDIRECT($V$4), 7, FALSE)</f>
        <v>3.9053526303698405E-3</v>
      </c>
      <c r="S6" s="154">
        <v>3</v>
      </c>
      <c r="T6" s="154" t="s">
        <v>436</v>
      </c>
      <c r="W6" s="154">
        <v>27</v>
      </c>
    </row>
    <row r="7" spans="1:23" x14ac:dyDescent="0.25">
      <c r="B7" s="135" t="str">
        <f>TableA1Hide!B7</f>
        <v>May 18</v>
      </c>
      <c r="C7" s="136"/>
      <c r="D7" s="138">
        <f t="shared" ca="1" si="0"/>
        <v>4450</v>
      </c>
      <c r="E7" s="138">
        <f t="shared" ca="1" si="1"/>
        <v>4770</v>
      </c>
      <c r="F7" s="138">
        <f t="shared" ca="1" si="2"/>
        <v>4790</v>
      </c>
      <c r="G7" s="139">
        <f t="shared" ca="1" si="3"/>
        <v>7.1926275567543163E-2</v>
      </c>
      <c r="H7" s="139">
        <f t="shared" ca="1" si="4"/>
        <v>3.9840637450199168E-3</v>
      </c>
      <c r="S7" s="154">
        <v>4</v>
      </c>
      <c r="T7" s="154" t="s">
        <v>437</v>
      </c>
      <c r="W7" s="154">
        <v>28</v>
      </c>
    </row>
    <row r="8" spans="1:23" x14ac:dyDescent="0.25">
      <c r="B8" s="135" t="str">
        <f>TableA1Hide!B8</f>
        <v>Jun 18</v>
      </c>
      <c r="C8" s="136"/>
      <c r="D8" s="138">
        <f t="shared" ca="1" si="0"/>
        <v>5100</v>
      </c>
      <c r="E8" s="138">
        <f t="shared" ca="1" si="1"/>
        <v>5400</v>
      </c>
      <c r="F8" s="138">
        <f t="shared" ca="1" si="2"/>
        <v>5420</v>
      </c>
      <c r="G8" s="139">
        <f t="shared" ca="1" si="3"/>
        <v>5.8258140447234208E-2</v>
      </c>
      <c r="H8" s="139">
        <f t="shared" ca="1" si="4"/>
        <v>5.3753475440221354E-3</v>
      </c>
    </row>
    <row r="9" spans="1:23" x14ac:dyDescent="0.25">
      <c r="B9" s="135" t="str">
        <f>TableA1Hide!B9</f>
        <v>Jul 18</v>
      </c>
      <c r="C9" s="136"/>
      <c r="D9" s="138">
        <f t="shared" ca="1" si="0"/>
        <v>4930</v>
      </c>
      <c r="E9" s="138">
        <f t="shared" ca="1" si="1"/>
        <v>5300</v>
      </c>
      <c r="F9" s="138">
        <f t="shared" ca="1" si="2"/>
        <v>5310</v>
      </c>
      <c r="G9" s="139">
        <f t="shared" ca="1" si="3"/>
        <v>7.5268817204301008E-2</v>
      </c>
      <c r="H9" s="139">
        <f t="shared" ca="1" si="4"/>
        <v>2.2641509433962703E-3</v>
      </c>
    </row>
    <row r="10" spans="1:23" x14ac:dyDescent="0.25">
      <c r="B10" s="135" t="str">
        <f>TableA1Hide!B10</f>
        <v>Aug 18</v>
      </c>
      <c r="C10" s="136"/>
      <c r="D10" s="138">
        <f t="shared" ca="1" si="0"/>
        <v>5660</v>
      </c>
      <c r="E10" s="138">
        <f t="shared" ca="1" si="1"/>
        <v>5950</v>
      </c>
      <c r="F10" s="138">
        <f t="shared" ca="1" si="2"/>
        <v>5970</v>
      </c>
      <c r="G10" s="139">
        <f t="shared" ca="1" si="3"/>
        <v>5.0141242937853159E-2</v>
      </c>
      <c r="H10" s="139">
        <f t="shared" ca="1" si="4"/>
        <v>3.3624747814391398E-3</v>
      </c>
    </row>
    <row r="11" spans="1:23" x14ac:dyDescent="0.25">
      <c r="B11" s="135" t="str">
        <f>TableA1Hide!B11</f>
        <v>Sep 18</v>
      </c>
      <c r="C11" s="136"/>
      <c r="D11" s="138">
        <f t="shared" ca="1" si="0"/>
        <v>4790</v>
      </c>
      <c r="E11" s="138">
        <f t="shared" ca="1" si="1"/>
        <v>4980</v>
      </c>
      <c r="F11" s="138">
        <f t="shared" ca="1" si="2"/>
        <v>4990</v>
      </c>
      <c r="G11" s="139">
        <f t="shared" ca="1" si="3"/>
        <v>3.9883065358112368E-2</v>
      </c>
      <c r="H11" s="139">
        <f t="shared" ca="1" si="4"/>
        <v>2.6104417670682611E-3</v>
      </c>
    </row>
    <row r="12" spans="1:23" x14ac:dyDescent="0.25">
      <c r="B12" s="135" t="str">
        <f>TableA1Hide!B12</f>
        <v>Oct 18</v>
      </c>
      <c r="C12" s="136"/>
      <c r="D12" s="138">
        <f t="shared" ca="1" si="0"/>
        <v>5460</v>
      </c>
      <c r="E12" s="138">
        <f t="shared" ca="1" si="1"/>
        <v>5620</v>
      </c>
      <c r="F12" s="138">
        <f t="shared" ca="1" si="2"/>
        <v>5630</v>
      </c>
      <c r="G12" s="139">
        <f t="shared" ca="1" si="3"/>
        <v>2.8189639392275367E-2</v>
      </c>
      <c r="H12" s="139">
        <f t="shared" ca="1" si="4"/>
        <v>1.7803097739006457E-3</v>
      </c>
    </row>
    <row r="13" spans="1:23" x14ac:dyDescent="0.25">
      <c r="B13" s="135" t="str">
        <f>TableA1Hide!B13</f>
        <v>Nov 18</v>
      </c>
      <c r="C13" s="136"/>
      <c r="D13" s="138">
        <f t="shared" ca="1" si="0"/>
        <v>6090</v>
      </c>
      <c r="E13" s="138">
        <f t="shared" ca="1" si="1"/>
        <v>6300</v>
      </c>
      <c r="F13" s="138">
        <f t="shared" ca="1" si="2"/>
        <v>6320</v>
      </c>
      <c r="G13" s="139">
        <f t="shared" ca="1" si="3"/>
        <v>3.4675431388660582E-2</v>
      </c>
      <c r="H13" s="139">
        <f t="shared" ca="1" si="4"/>
        <v>3.6531130876746865E-3</v>
      </c>
    </row>
    <row r="14" spans="1:23" x14ac:dyDescent="0.25">
      <c r="B14" s="135" t="str">
        <f>TableA1Hide!B14</f>
        <v>Dec 18</v>
      </c>
      <c r="C14" s="136"/>
      <c r="D14" s="138">
        <f t="shared" ca="1" si="0"/>
        <v>5360</v>
      </c>
      <c r="E14" s="138">
        <f t="shared" ca="1" si="1"/>
        <v>5430</v>
      </c>
      <c r="F14" s="138">
        <f t="shared" ca="1" si="2"/>
        <v>5440</v>
      </c>
      <c r="G14" s="139">
        <f t="shared" ca="1" si="3"/>
        <v>1.3067015120403314E-2</v>
      </c>
      <c r="H14" s="139">
        <f t="shared" ca="1" si="4"/>
        <v>1.4741109268472385E-3</v>
      </c>
    </row>
    <row r="15" spans="1:23" x14ac:dyDescent="0.25">
      <c r="B15" s="135" t="str">
        <f>TableA1Hide!B15</f>
        <v>Jan 19</v>
      </c>
      <c r="C15" s="136"/>
      <c r="D15" s="138">
        <f t="shared" ca="1" si="0"/>
        <v>3900</v>
      </c>
      <c r="E15" s="138">
        <f t="shared" ca="1" si="1"/>
        <v>4000</v>
      </c>
      <c r="F15" s="138">
        <f t="shared" ca="1" si="2"/>
        <v>4010</v>
      </c>
      <c r="G15" s="139">
        <f t="shared" ca="1" si="3"/>
        <v>2.5917372337695754E-2</v>
      </c>
      <c r="H15" s="139">
        <f t="shared" ca="1" si="4"/>
        <v>2.0010005002502051E-3</v>
      </c>
      <c r="T15" s="157"/>
      <c r="U15" s="157"/>
    </row>
    <row r="16" spans="1:23" x14ac:dyDescent="0.25">
      <c r="B16" s="135" t="str">
        <f>TableA1Hide!B16</f>
        <v>Feb 19</v>
      </c>
      <c r="C16" s="136"/>
      <c r="D16" s="138">
        <f t="shared" ca="1" si="0"/>
        <v>4240</v>
      </c>
      <c r="E16" s="138">
        <f t="shared" ca="1" si="1"/>
        <v>4290</v>
      </c>
      <c r="F16" s="138">
        <f t="shared" ca="1" si="2"/>
        <v>4300</v>
      </c>
      <c r="G16" s="139">
        <f t="shared" ca="1" si="3"/>
        <v>1.2744866650932218E-2</v>
      </c>
      <c r="H16" s="139">
        <f t="shared" ca="1" si="4"/>
        <v>1.3982754602657188E-3</v>
      </c>
    </row>
    <row r="17" spans="2:8" x14ac:dyDescent="0.25">
      <c r="B17" s="158" t="str">
        <f>TableA1Hide!B17</f>
        <v>Mar 19</v>
      </c>
      <c r="C17" s="1"/>
      <c r="D17" s="159">
        <f t="shared" ca="1" si="0"/>
        <v>4900</v>
      </c>
      <c r="E17" s="159">
        <f t="shared" ca="1" si="1"/>
        <v>5040</v>
      </c>
      <c r="F17" s="159">
        <f t="shared" ca="1" si="2"/>
        <v>5050</v>
      </c>
      <c r="G17" s="90">
        <f t="shared" ca="1" si="3"/>
        <v>2.8180518684909117E-2</v>
      </c>
      <c r="H17" s="90">
        <f t="shared" ca="1" si="4"/>
        <v>1.9860973187686426E-3</v>
      </c>
    </row>
    <row r="18" spans="2:8" ht="26.25" customHeight="1" x14ac:dyDescent="0.25">
      <c r="B18" s="158" t="str">
        <f>TableA1Hide!B18</f>
        <v>Apr 19</v>
      </c>
      <c r="C18" s="1"/>
      <c r="D18" s="159">
        <f t="shared" ca="1" si="0"/>
        <v>4450</v>
      </c>
      <c r="E18" s="159">
        <f t="shared" ca="1" si="1"/>
        <v>4510</v>
      </c>
      <c r="F18" s="159">
        <f t="shared" ca="1" si="2"/>
        <v>4520</v>
      </c>
      <c r="G18" s="90">
        <f t="shared" ca="1" si="3"/>
        <v>1.4848143982002293E-2</v>
      </c>
      <c r="H18" s="90">
        <f t="shared" ca="1" si="4"/>
        <v>2.8818443804035088E-3</v>
      </c>
    </row>
    <row r="19" spans="2:8" x14ac:dyDescent="0.25">
      <c r="B19" s="135" t="str">
        <f>TableA1Hide!B19</f>
        <v>May 19</v>
      </c>
      <c r="C19" s="34"/>
      <c r="D19" s="138">
        <f t="shared" ca="1" si="0"/>
        <v>4950</v>
      </c>
      <c r="E19" s="138">
        <f t="shared" ca="1" si="1"/>
        <v>5040</v>
      </c>
      <c r="F19" s="138">
        <f t="shared" ca="1" si="2"/>
        <v>5050</v>
      </c>
      <c r="G19" s="139">
        <f t="shared" ca="1" si="3"/>
        <v>1.8387553041018467E-2</v>
      </c>
      <c r="H19" s="139">
        <f t="shared" ca="1" si="4"/>
        <v>1.5873015873015817E-3</v>
      </c>
    </row>
    <row r="20" spans="2:8" x14ac:dyDescent="0.25">
      <c r="B20" s="135" t="str">
        <f>TableA1Hide!B20</f>
        <v>Jun 19</v>
      </c>
      <c r="C20" s="34"/>
      <c r="D20" s="138">
        <f t="shared" ca="1" si="0"/>
        <v>4940</v>
      </c>
      <c r="E20" s="138">
        <f t="shared" ca="1" si="1"/>
        <v>5100</v>
      </c>
      <c r="F20" s="138">
        <f t="shared" ca="1" si="2"/>
        <v>5110</v>
      </c>
      <c r="G20" s="139">
        <f t="shared" ca="1" si="3"/>
        <v>3.2617504051863921E-2</v>
      </c>
      <c r="H20" s="139">
        <f t="shared" ca="1" si="4"/>
        <v>1.5695507161075373E-3</v>
      </c>
    </row>
    <row r="21" spans="2:8" x14ac:dyDescent="0.25">
      <c r="B21" s="135" t="str">
        <f>TableA1Hide!B21</f>
        <v>Jul 19</v>
      </c>
      <c r="C21" s="34"/>
      <c r="D21" s="138">
        <f t="shared" ca="1" si="0"/>
        <v>5510</v>
      </c>
      <c r="E21" s="138">
        <f t="shared" ca="1" si="1"/>
        <v>5570</v>
      </c>
      <c r="F21" s="138">
        <f t="shared" ca="1" si="2"/>
        <v>5590</v>
      </c>
      <c r="G21" s="139">
        <f t="shared" ca="1" si="3"/>
        <v>1.2168543407192089E-2</v>
      </c>
      <c r="H21" s="139">
        <f t="shared" ca="1" si="4"/>
        <v>2.5121119684192728E-3</v>
      </c>
    </row>
    <row r="22" spans="2:8" x14ac:dyDescent="0.25">
      <c r="B22" s="135" t="str">
        <f>TableA1Hide!B22</f>
        <v>Aug 19</v>
      </c>
      <c r="C22" s="34"/>
      <c r="D22" s="138">
        <f t="shared" ca="1" si="0"/>
        <v>5560</v>
      </c>
      <c r="E22" s="138">
        <f t="shared" ca="1" si="1"/>
        <v>5710</v>
      </c>
      <c r="F22" s="138">
        <f t="shared" ca="1" si="2"/>
        <v>5720</v>
      </c>
      <c r="G22" s="139">
        <f t="shared" ca="1" si="3"/>
        <v>2.6784109293546576E-2</v>
      </c>
      <c r="H22" s="139">
        <f t="shared" ca="1" si="4"/>
        <v>1.5756302521008347E-3</v>
      </c>
    </row>
    <row r="23" spans="2:8" x14ac:dyDescent="0.25">
      <c r="B23" s="135" t="str">
        <f>TableA1Hide!B23</f>
        <v>Sep 19</v>
      </c>
      <c r="C23" s="34"/>
      <c r="D23" s="138">
        <f t="shared" ca="1" si="0"/>
        <v>5060</v>
      </c>
      <c r="E23" s="138">
        <f t="shared" ca="1" si="1"/>
        <v>5120</v>
      </c>
      <c r="F23" s="138">
        <f t="shared" ca="1" si="2"/>
        <v>5140</v>
      </c>
      <c r="G23" s="139">
        <f t="shared" ca="1" si="3"/>
        <v>1.1850681414181219E-2</v>
      </c>
      <c r="H23" s="139">
        <f t="shared" ca="1" si="4"/>
        <v>2.7327737653719542E-3</v>
      </c>
    </row>
    <row r="24" spans="2:8" x14ac:dyDescent="0.25">
      <c r="B24" s="135" t="str">
        <f>TableA1Hide!B24</f>
        <v>Oct 19</v>
      </c>
      <c r="C24" s="34"/>
      <c r="D24" s="138">
        <f t="shared" ca="1" si="0"/>
        <v>5500</v>
      </c>
      <c r="E24" s="138">
        <f t="shared" ca="1" si="1"/>
        <v>5580</v>
      </c>
      <c r="F24" s="138">
        <f t="shared" ca="1" si="2"/>
        <v>5580</v>
      </c>
      <c r="G24" s="139">
        <f t="shared" ca="1" si="3"/>
        <v>1.4548099654482671E-2</v>
      </c>
      <c r="H24" s="139">
        <f t="shared" ca="1" si="4"/>
        <v>3.5848718408315605E-4</v>
      </c>
    </row>
    <row r="25" spans="2:8" x14ac:dyDescent="0.25">
      <c r="B25" s="135" t="str">
        <f>TableA1Hide!B25</f>
        <v>Nov 19</v>
      </c>
      <c r="C25" s="34"/>
      <c r="D25" s="138">
        <f t="shared" ca="1" si="0"/>
        <v>5530</v>
      </c>
      <c r="E25" s="138">
        <f t="shared" ca="1" si="1"/>
        <v>5670</v>
      </c>
      <c r="F25" s="138">
        <f t="shared" ca="1" si="2"/>
        <v>5680</v>
      </c>
      <c r="G25" s="139">
        <f t="shared" ca="1" si="3"/>
        <v>2.5492677635147398E-2</v>
      </c>
      <c r="H25" s="139">
        <f t="shared" ca="1" si="4"/>
        <v>7.0521861777161909E-4</v>
      </c>
    </row>
    <row r="26" spans="2:8" x14ac:dyDescent="0.25">
      <c r="B26" s="135" t="str">
        <f>TableA1Hide!B26</f>
        <v>Dec 19</v>
      </c>
      <c r="C26" s="34"/>
      <c r="D26" s="138">
        <f t="shared" ca="1" si="0"/>
        <v>5360</v>
      </c>
      <c r="E26" s="138">
        <f t="shared" ca="1" si="1"/>
        <v>5390</v>
      </c>
      <c r="F26" s="138">
        <f t="shared" ca="1" si="2"/>
        <v>5400</v>
      </c>
      <c r="G26" s="139">
        <f t="shared" ca="1" si="3"/>
        <v>4.4767767207609666E-3</v>
      </c>
      <c r="H26" s="139">
        <f t="shared" ca="1" si="4"/>
        <v>2.9712163416899529E-3</v>
      </c>
    </row>
    <row r="27" spans="2:8" x14ac:dyDescent="0.25">
      <c r="B27" s="135" t="str">
        <f>TableA1Hide!B27</f>
        <v>Jan 20</v>
      </c>
      <c r="C27" s="34"/>
      <c r="D27" s="138">
        <f t="shared" ca="1" si="0"/>
        <v>4210</v>
      </c>
      <c r="E27" s="138">
        <f t="shared" ca="1" si="1"/>
        <v>4350</v>
      </c>
      <c r="F27" s="138">
        <f t="shared" ca="1" si="2"/>
        <v>4360</v>
      </c>
      <c r="G27" s="139">
        <f t="shared" ca="1" si="3"/>
        <v>3.3761293390394576E-2</v>
      </c>
      <c r="H27" s="139">
        <f t="shared" ca="1" si="4"/>
        <v>1.8399264029438367E-3</v>
      </c>
    </row>
    <row r="28" spans="2:8" x14ac:dyDescent="0.25">
      <c r="B28" s="135" t="str">
        <f>TableA1Hide!B28</f>
        <v>Feb 20</v>
      </c>
      <c r="C28" s="34"/>
      <c r="D28" s="138">
        <f t="shared" ca="1" si="0"/>
        <v>4240</v>
      </c>
      <c r="E28" s="138">
        <f t="shared" ca="1" si="1"/>
        <v>4350</v>
      </c>
      <c r="F28" s="138">
        <f t="shared" ca="1" si="2"/>
        <v>4360</v>
      </c>
      <c r="G28" s="139">
        <f t="shared" ca="1" si="3"/>
        <v>2.4976437323279921E-2</v>
      </c>
      <c r="H28" s="139">
        <f t="shared" ca="1" si="4"/>
        <v>1.3793103448276334E-3</v>
      </c>
    </row>
    <row r="29" spans="2:8" x14ac:dyDescent="0.25">
      <c r="B29" s="158" t="str">
        <f>TableA1Hide!B29</f>
        <v>Mar 20</v>
      </c>
      <c r="C29" s="1"/>
      <c r="D29" s="159">
        <f t="shared" ca="1" si="0"/>
        <v>4570</v>
      </c>
      <c r="E29" s="159">
        <f t="shared" ca="1" si="1"/>
        <v>4620</v>
      </c>
      <c r="F29" s="159">
        <f t="shared" ca="1" si="2"/>
        <v>4630</v>
      </c>
      <c r="G29" s="90">
        <f t="shared" ca="1" si="3"/>
        <v>1.0936132983377034E-2</v>
      </c>
      <c r="H29" s="90">
        <f t="shared" ca="1" si="4"/>
        <v>1.7308524448291784E-3</v>
      </c>
    </row>
    <row r="30" spans="2:8" ht="26.25" customHeight="1" x14ac:dyDescent="0.25">
      <c r="B30" s="158" t="str">
        <f>TableA1Hide!B30</f>
        <v>Apr 20</v>
      </c>
      <c r="C30" s="1"/>
      <c r="D30" s="159">
        <f t="shared" ca="1" si="0"/>
        <v>2060</v>
      </c>
      <c r="E30" s="159">
        <f t="shared" ca="1" si="1"/>
        <v>2100</v>
      </c>
      <c r="F30" s="159">
        <f t="shared" ca="1" si="2"/>
        <v>2110</v>
      </c>
      <c r="G30" s="90">
        <f t="shared" ca="1" si="3"/>
        <v>2.0408163265306145E-2</v>
      </c>
      <c r="H30" s="90">
        <f t="shared" ca="1" si="4"/>
        <v>4.761904761904745E-3</v>
      </c>
    </row>
    <row r="31" spans="2:8" x14ac:dyDescent="0.25">
      <c r="B31" s="158" t="str">
        <f>TableA1Hide!B31</f>
        <v>May 20</v>
      </c>
      <c r="C31" s="1"/>
      <c r="D31" s="159">
        <f t="shared" ca="1" si="0"/>
        <v>2160</v>
      </c>
      <c r="E31" s="159">
        <f t="shared" ca="1" si="1"/>
        <v>2190</v>
      </c>
      <c r="F31" s="159">
        <f t="shared" ca="1" si="2"/>
        <v>2200</v>
      </c>
      <c r="G31" s="90">
        <f t="shared" ca="1" si="3"/>
        <v>1.6689847009735637E-2</v>
      </c>
      <c r="H31" s="90">
        <f t="shared" ca="1" si="4"/>
        <v>2.2799817601459882E-3</v>
      </c>
    </row>
    <row r="32" spans="2:8" x14ac:dyDescent="0.25">
      <c r="B32" s="158" t="str">
        <f>TableA1Hide!B32</f>
        <v>Jun 20</v>
      </c>
      <c r="C32" s="1"/>
      <c r="D32" s="159">
        <f t="shared" ca="1" si="0"/>
        <v>2860</v>
      </c>
      <c r="E32" s="159">
        <f t="shared" ca="1" si="1"/>
        <v>2900</v>
      </c>
      <c r="F32" s="159">
        <f t="shared" ca="1" si="2"/>
        <v>2910</v>
      </c>
      <c r="G32" s="90">
        <f t="shared" ca="1" si="3"/>
        <v>1.4005602240896309E-2</v>
      </c>
      <c r="H32" s="90">
        <f t="shared" ca="1" si="4"/>
        <v>5.1795580110496342E-3</v>
      </c>
    </row>
    <row r="33" spans="1:8" x14ac:dyDescent="0.25">
      <c r="B33" s="158" t="str">
        <f>TableA1Hide!B33</f>
        <v>Jul 20</v>
      </c>
      <c r="C33" s="1"/>
      <c r="D33" s="159">
        <f t="shared" ca="1" si="0"/>
        <v>3310</v>
      </c>
      <c r="E33" s="159">
        <f t="shared" ca="1" si="1"/>
        <v>3450</v>
      </c>
      <c r="F33" s="159">
        <f t="shared" ca="1" si="2"/>
        <v>3460</v>
      </c>
      <c r="G33" s="90">
        <f t="shared" ca="1" si="3"/>
        <v>4.3254688445251155E-2</v>
      </c>
      <c r="H33" s="90">
        <f t="shared" ca="1" si="4"/>
        <v>1.7396346767177828E-3</v>
      </c>
    </row>
    <row r="34" spans="1:8" x14ac:dyDescent="0.25">
      <c r="B34" s="158" t="str">
        <f>TableA1Hide!B34</f>
        <v>Aug 20</v>
      </c>
      <c r="C34" s="1"/>
      <c r="D34" s="159">
        <f t="shared" ca="1" si="0"/>
        <v>3470</v>
      </c>
      <c r="E34" s="159">
        <f t="shared" ca="1" si="1"/>
        <v>3520</v>
      </c>
      <c r="F34" s="159">
        <f t="shared" ca="1" si="2"/>
        <v>3530</v>
      </c>
      <c r="G34" s="90">
        <f t="shared" ca="1" si="3"/>
        <v>1.4693171996542853E-2</v>
      </c>
      <c r="H34" s="90">
        <f t="shared" ca="1" si="4"/>
        <v>2.2714366837024436E-3</v>
      </c>
    </row>
    <row r="35" spans="1:8" x14ac:dyDescent="0.25">
      <c r="B35" s="158" t="str">
        <f>TableA1Hide!B35</f>
        <v>Sep 20</v>
      </c>
      <c r="C35" s="1"/>
      <c r="D35" s="159">
        <f t="shared" ca="1" si="0"/>
        <v>3990</v>
      </c>
      <c r="E35" s="159">
        <f t="shared" ca="1" si="1"/>
        <v>4080</v>
      </c>
      <c r="F35" s="159">
        <f t="shared" ca="1" si="2"/>
        <v>4100</v>
      </c>
      <c r="G35" s="90">
        <f t="shared" ca="1" si="3"/>
        <v>2.2801302931596101E-2</v>
      </c>
      <c r="H35" s="90">
        <f t="shared" ca="1" si="4"/>
        <v>4.8995590396865296E-3</v>
      </c>
    </row>
    <row r="36" spans="1:8" x14ac:dyDescent="0.25">
      <c r="B36" s="158" t="str">
        <f>TableA1Hide!B36</f>
        <v>Oct 20</v>
      </c>
      <c r="C36" s="1"/>
      <c r="D36" s="159">
        <f t="shared" ca="1" si="0"/>
        <v>5550</v>
      </c>
      <c r="E36" s="159">
        <f t="shared" ca="1" si="1"/>
        <v>5800</v>
      </c>
      <c r="F36" s="159">
        <f t="shared" ca="1" si="2"/>
        <v>5820</v>
      </c>
      <c r="G36" s="90">
        <f t="shared" ca="1" si="3"/>
        <v>4.6708746618575381E-2</v>
      </c>
      <c r="H36" s="90">
        <f t="shared" ca="1" si="4"/>
        <v>2.4121295658166009E-3</v>
      </c>
    </row>
    <row r="37" spans="1:8" x14ac:dyDescent="0.25">
      <c r="B37" s="158" t="str">
        <f>TableA1Hide!B37</f>
        <v>Nov 20</v>
      </c>
      <c r="C37" s="1"/>
      <c r="D37" s="159">
        <f t="shared" ca="1" si="0"/>
        <v>5580</v>
      </c>
      <c r="E37" s="159">
        <f t="shared" ca="1" si="1"/>
        <v>5690</v>
      </c>
      <c r="F37" s="159">
        <f t="shared" ca="1" si="2"/>
        <v>5710</v>
      </c>
      <c r="G37" s="90">
        <f t="shared" ca="1" si="3"/>
        <v>2.0250896057347756E-2</v>
      </c>
      <c r="H37" s="90">
        <f t="shared" ca="1" si="4"/>
        <v>2.283506060073881E-3</v>
      </c>
    </row>
    <row r="38" spans="1:8" x14ac:dyDescent="0.25">
      <c r="B38" s="158" t="str">
        <f>TableA1Hide!B38</f>
        <v>Dec 20</v>
      </c>
      <c r="C38" s="1"/>
      <c r="D38" s="159">
        <f t="shared" ca="1" si="0"/>
        <v>6640</v>
      </c>
      <c r="E38" s="159">
        <f t="shared" ca="1" si="1"/>
        <v>6730</v>
      </c>
      <c r="F38" s="159">
        <f t="shared" ca="1" si="2"/>
        <v>6750</v>
      </c>
      <c r="G38" s="90">
        <f t="shared" ca="1" si="3"/>
        <v>1.4003915073031115E-2</v>
      </c>
      <c r="H38" s="90">
        <f t="shared" ca="1" si="4"/>
        <v>2.6730026730026335E-3</v>
      </c>
    </row>
    <row r="39" spans="1:8" x14ac:dyDescent="0.25">
      <c r="B39" s="158" t="str">
        <f>TableA1Hide!B39</f>
        <v>Jan 21</v>
      </c>
      <c r="C39" s="1"/>
      <c r="D39" s="159">
        <f t="shared" ca="1" si="0"/>
        <v>4110</v>
      </c>
      <c r="E39" s="159">
        <f t="shared" ca="1" si="1"/>
        <v>4250</v>
      </c>
      <c r="F39" s="159">
        <f t="shared" ca="1" si="2"/>
        <v>4270</v>
      </c>
      <c r="G39" s="90">
        <f t="shared" ca="1" si="3"/>
        <v>3.3819951338199594E-2</v>
      </c>
      <c r="H39" s="90">
        <f t="shared" ca="1" si="4"/>
        <v>4.7069898799718679E-3</v>
      </c>
    </row>
    <row r="40" spans="1:8" x14ac:dyDescent="0.25">
      <c r="B40" s="158" t="str">
        <f>TableA1Hide!B40</f>
        <v>Feb 21</v>
      </c>
      <c r="C40" s="1"/>
      <c r="D40" s="159">
        <f t="shared" ca="1" si="0"/>
        <v>5040</v>
      </c>
      <c r="E40" s="159">
        <f t="shared" ca="1" si="1"/>
        <v>5210</v>
      </c>
      <c r="F40" s="159">
        <f t="shared" ca="1" si="2"/>
        <v>5230</v>
      </c>
      <c r="G40" s="90">
        <f t="shared" ca="1" si="3"/>
        <v>3.4339023421992909E-2</v>
      </c>
      <c r="H40" s="90">
        <f t="shared" ca="1" si="4"/>
        <v>3.8380349261177837E-3</v>
      </c>
    </row>
    <row r="41" spans="1:8" x14ac:dyDescent="0.25">
      <c r="B41" s="158" t="str">
        <f>TableA1Hide!B41</f>
        <v>Mar 21</v>
      </c>
      <c r="C41" s="1"/>
      <c r="D41" s="159">
        <f t="shared" ca="1" si="0"/>
        <v>6880</v>
      </c>
      <c r="E41" s="159">
        <f t="shared" ca="1" si="1"/>
        <v>7070</v>
      </c>
      <c r="F41" s="159">
        <f t="shared" ca="1" si="2"/>
        <v>7100</v>
      </c>
      <c r="G41" s="90">
        <f t="shared" ca="1" si="3"/>
        <v>2.7632344386271157E-2</v>
      </c>
      <c r="H41" s="90">
        <f t="shared" ca="1" si="4"/>
        <v>4.245683555052393E-3</v>
      </c>
    </row>
    <row r="42" spans="1:8" ht="26.25" customHeight="1" x14ac:dyDescent="0.25">
      <c r="B42" s="158" t="str">
        <f>TableA1Hide!B42</f>
        <v>Apr 21</v>
      </c>
      <c r="C42" s="1"/>
      <c r="D42" s="159">
        <f t="shared" ca="1" si="0"/>
        <v>5440</v>
      </c>
      <c r="E42" s="159">
        <f t="shared" ca="1" si="1"/>
        <v>5640</v>
      </c>
      <c r="F42" s="159" t="str">
        <f t="shared" ca="1" si="2"/>
        <v/>
      </c>
      <c r="G42" s="90">
        <f t="shared" ca="1" si="3"/>
        <v>3.6601066764760048E-2</v>
      </c>
      <c r="H42" s="90" t="str">
        <f t="shared" ca="1" si="4"/>
        <v/>
      </c>
    </row>
    <row r="43" spans="1:8" ht="15" customHeight="1" x14ac:dyDescent="0.25">
      <c r="B43" s="158" t="str">
        <f>TableA1Hide!B43</f>
        <v>May 21</v>
      </c>
      <c r="C43" s="1"/>
      <c r="D43" s="159">
        <f t="shared" ca="1" si="0"/>
        <v>5060</v>
      </c>
      <c r="E43" s="159" t="str">
        <f t="shared" ca="1" si="1"/>
        <v/>
      </c>
      <c r="F43" s="159" t="str">
        <f t="shared" ca="1" si="2"/>
        <v/>
      </c>
      <c r="G43" s="90" t="str">
        <f t="shared" ca="1" si="3"/>
        <v/>
      </c>
      <c r="H43" s="90" t="str">
        <f t="shared" ca="1" si="4"/>
        <v/>
      </c>
    </row>
    <row r="44" spans="1:8" ht="5.45" customHeight="1" x14ac:dyDescent="0.25">
      <c r="B44" s="135"/>
      <c r="C44" s="34"/>
      <c r="D44" s="138"/>
      <c r="E44" s="138"/>
      <c r="F44" s="138"/>
      <c r="G44" s="139"/>
      <c r="H44" s="139"/>
    </row>
    <row r="45" spans="1:8" x14ac:dyDescent="0.25">
      <c r="A45" s="160">
        <v>1</v>
      </c>
      <c r="B45" s="92" t="str">
        <f>TableA1Hide!B45</f>
        <v>Transaction numbers in this table have been rounded to the nearest 10 transactions.</v>
      </c>
      <c r="C45" s="161"/>
      <c r="D45" s="162"/>
      <c r="E45" s="162"/>
      <c r="F45" s="162"/>
      <c r="G45" s="162"/>
      <c r="H45" s="161"/>
    </row>
  </sheetData>
  <mergeCells count="3">
    <mergeCell ref="A1:D1"/>
    <mergeCell ref="A2:H2"/>
    <mergeCell ref="A4:C5"/>
  </mergeCells>
  <hyperlinks>
    <hyperlink ref="A1" location="ContentsHead" display="ContentsHead" xr:uid="{E39F4272-B55C-4CD2-A191-4D17C0B4C9DE}"/>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8</xdr:col>
                    <xdr:colOff>333375</xdr:colOff>
                    <xdr:row>0</xdr:row>
                    <xdr:rowOff>152400</xdr:rowOff>
                  </from>
                  <to>
                    <xdr:col>11</xdr:col>
                    <xdr:colOff>257175</xdr:colOff>
                    <xdr:row>4</xdr:row>
                    <xdr:rowOff>76200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0A9EF-ABFF-49AA-9549-ABE34C93E2BE}">
  <sheetPr codeName="Sheet41"/>
  <dimension ref="A1:W48"/>
  <sheetViews>
    <sheetView zoomScaleNormal="100" workbookViewId="0">
      <selection sqref="A1:D1"/>
    </sheetView>
  </sheetViews>
  <sheetFormatPr defaultColWidth="0" defaultRowHeight="15" x14ac:dyDescent="0.25"/>
  <cols>
    <col min="1" max="1" width="3.140625" style="74" customWidth="1"/>
    <col min="2" max="2" width="10.42578125" style="74" customWidth="1"/>
    <col min="3" max="3" width="2.5703125" style="74" customWidth="1"/>
    <col min="4" max="5" width="10.5703125" style="74" bestFit="1" customWidth="1"/>
    <col min="6" max="6" width="11.140625" style="74" bestFit="1" customWidth="1"/>
    <col min="7" max="7" width="13.5703125" style="74" bestFit="1" customWidth="1"/>
    <col min="8" max="8" width="16.42578125" style="74" customWidth="1"/>
    <col min="9" max="14" width="9" style="74" customWidth="1"/>
    <col min="15" max="22" width="9" style="74" hidden="1" customWidth="1"/>
    <col min="23" max="16384" width="9" style="74" hidden="1"/>
  </cols>
  <sheetData>
    <row r="1" spans="1:23" x14ac:dyDescent="0.25">
      <c r="A1" s="188" t="str">
        <f ca="1">INDIRECT(T1)</f>
        <v>Back to contents</v>
      </c>
      <c r="B1" s="188"/>
      <c r="C1" s="188"/>
      <c r="D1" s="188"/>
      <c r="E1" s="9"/>
      <c r="F1" s="9"/>
      <c r="G1" s="9"/>
      <c r="H1" s="9"/>
      <c r="T1" s="74" t="s">
        <v>438</v>
      </c>
    </row>
    <row r="2" spans="1:23" s="1" customFormat="1" ht="13.5" customHeight="1" x14ac:dyDescent="0.2">
      <c r="A2" s="183" t="str">
        <f ca="1">INDIRECT($V$10&amp;"Header")</f>
        <v>Table A2: Estimates of tax due on reported notifiable transactions: All transactions</v>
      </c>
      <c r="B2" s="183"/>
      <c r="C2" s="183"/>
      <c r="D2" s="183"/>
      <c r="E2" s="183"/>
      <c r="F2" s="183"/>
      <c r="G2" s="183"/>
      <c r="H2" s="183"/>
    </row>
    <row r="3" spans="1:23" s="1" customFormat="1" ht="12.75" x14ac:dyDescent="0.2">
      <c r="B3" s="149"/>
      <c r="C3" s="149"/>
      <c r="D3" s="149"/>
      <c r="E3" s="149"/>
      <c r="F3" s="149"/>
      <c r="G3" s="149"/>
      <c r="H3" s="149"/>
    </row>
    <row r="4" spans="1:23" ht="17.45" customHeight="1" x14ac:dyDescent="0.35">
      <c r="A4" s="178" t="s">
        <v>411</v>
      </c>
      <c r="B4" s="178"/>
      <c r="C4" s="178"/>
      <c r="D4" s="156" t="s">
        <v>412</v>
      </c>
      <c r="E4" s="156"/>
      <c r="F4" s="156"/>
      <c r="G4" s="156" t="s">
        <v>413</v>
      </c>
      <c r="H4" s="156"/>
    </row>
    <row r="5" spans="1:23" ht="17.25" customHeight="1" x14ac:dyDescent="0.25">
      <c r="A5" s="177"/>
      <c r="B5" s="177"/>
      <c r="C5" s="177"/>
      <c r="D5" s="134" t="s">
        <v>415</v>
      </c>
      <c r="E5" s="134" t="s">
        <v>416</v>
      </c>
      <c r="F5" s="134" t="s">
        <v>417</v>
      </c>
      <c r="G5" s="134" t="s">
        <v>418</v>
      </c>
      <c r="H5" s="134" t="s">
        <v>419</v>
      </c>
    </row>
    <row r="6" spans="1:23" x14ac:dyDescent="0.25">
      <c r="B6" s="135" t="str">
        <f>TableA2Hide!B6</f>
        <v>Apr 18</v>
      </c>
      <c r="C6" s="136"/>
      <c r="D6" s="150">
        <f t="shared" ref="D6:D43" ca="1" si="0">VLOOKUP($B6, INDIRECT($V$10), 3, FALSE)</f>
        <v>12</v>
      </c>
      <c r="E6" s="150">
        <f t="shared" ref="E6:E43" ca="1" si="1">VLOOKUP($B6, INDIRECT($V$10), 4, FALSE)</f>
        <v>15.6</v>
      </c>
      <c r="F6" s="150">
        <f t="shared" ref="F6:F43" ca="1" si="2">VLOOKUP($B6, INDIRECT($V$10), 5, FALSE)</f>
        <v>15.6</v>
      </c>
      <c r="G6" s="139">
        <f t="shared" ref="G6:G43" ca="1" si="3">VLOOKUP($B6, INDIRECT($V$10), 6, FALSE)</f>
        <v>0.29776821780344309</v>
      </c>
      <c r="H6" s="139">
        <f t="shared" ref="H6:H43" ca="1" si="4">VLOOKUP($B6, INDIRECT($V$10), 7, FALSE)</f>
        <v>-1.7154544930783056E-3</v>
      </c>
    </row>
    <row r="7" spans="1:23" x14ac:dyDescent="0.25">
      <c r="B7" s="135" t="str">
        <f>TableA2Hide!B7</f>
        <v>May 18</v>
      </c>
      <c r="C7" s="136"/>
      <c r="D7" s="150">
        <f t="shared" ca="1" si="0"/>
        <v>13.6</v>
      </c>
      <c r="E7" s="150">
        <f t="shared" ca="1" si="1"/>
        <v>14.4</v>
      </c>
      <c r="F7" s="150">
        <f t="shared" ca="1" si="2"/>
        <v>14.4</v>
      </c>
      <c r="G7" s="139">
        <f t="shared" ca="1" si="3"/>
        <v>6.0749415182972388E-2</v>
      </c>
      <c r="H7" s="139">
        <f t="shared" ca="1" si="4"/>
        <v>-1.9151710274740719E-3</v>
      </c>
    </row>
    <row r="8" spans="1:23" x14ac:dyDescent="0.25">
      <c r="B8" s="135" t="str">
        <f>TableA2Hide!B8</f>
        <v>Jun 18</v>
      </c>
      <c r="C8" s="136"/>
      <c r="D8" s="150">
        <f t="shared" ca="1" si="0"/>
        <v>18</v>
      </c>
      <c r="E8" s="150">
        <f t="shared" ca="1" si="1"/>
        <v>19.600000000000001</v>
      </c>
      <c r="F8" s="150">
        <f t="shared" ca="1" si="2"/>
        <v>19.7</v>
      </c>
      <c r="G8" s="139">
        <f t="shared" ca="1" si="3"/>
        <v>9.1274149879071897E-2</v>
      </c>
      <c r="H8" s="139">
        <f t="shared" ca="1" si="4"/>
        <v>4.7361495243052332E-3</v>
      </c>
    </row>
    <row r="9" spans="1:23" x14ac:dyDescent="0.25">
      <c r="B9" s="135" t="str">
        <f>TableA2Hide!B9</f>
        <v>Jul 18</v>
      </c>
      <c r="C9" s="136"/>
      <c r="D9" s="150">
        <f t="shared" ca="1" si="0"/>
        <v>19.7</v>
      </c>
      <c r="E9" s="150">
        <f t="shared" ca="1" si="1"/>
        <v>22.1</v>
      </c>
      <c r="F9" s="150">
        <f t="shared" ca="1" si="2"/>
        <v>22</v>
      </c>
      <c r="G9" s="139">
        <f t="shared" ca="1" si="3"/>
        <v>0.12155342624901766</v>
      </c>
      <c r="H9" s="139">
        <f t="shared" ca="1" si="4"/>
        <v>-1.2911151067064308E-3</v>
      </c>
      <c r="S9" s="1">
        <v>1</v>
      </c>
      <c r="T9" s="1"/>
      <c r="U9" s="1"/>
      <c r="V9" s="1"/>
    </row>
    <row r="10" spans="1:23" x14ac:dyDescent="0.25">
      <c r="B10" s="135" t="str">
        <f>TableA2Hide!B10</f>
        <v>Aug 18</v>
      </c>
      <c r="C10" s="136"/>
      <c r="D10" s="150">
        <f t="shared" ca="1" si="0"/>
        <v>19.100000000000001</v>
      </c>
      <c r="E10" s="150">
        <f t="shared" ca="1" si="1"/>
        <v>20</v>
      </c>
      <c r="F10" s="150">
        <f t="shared" ca="1" si="2"/>
        <v>19.8</v>
      </c>
      <c r="G10" s="139">
        <f t="shared" ca="1" si="3"/>
        <v>5.1305064974089154E-2</v>
      </c>
      <c r="H10" s="139">
        <f t="shared" ca="1" si="4"/>
        <v>-1.0217138893968691E-2</v>
      </c>
      <c r="S10" s="74">
        <v>1</v>
      </c>
      <c r="T10" s="74" t="s">
        <v>439</v>
      </c>
      <c r="V10" s="74" t="str">
        <f>VLOOKUP($S$9,$S$10:$T$13,2,FALSE)</f>
        <v>DTORounded</v>
      </c>
      <c r="W10" s="74">
        <v>25</v>
      </c>
    </row>
    <row r="11" spans="1:23" x14ac:dyDescent="0.25">
      <c r="B11" s="135" t="str">
        <f>TableA2Hide!B11</f>
        <v>Sep 18</v>
      </c>
      <c r="C11" s="136"/>
      <c r="D11" s="150">
        <f t="shared" ca="1" si="0"/>
        <v>19.399999999999999</v>
      </c>
      <c r="E11" s="150">
        <f t="shared" ca="1" si="1"/>
        <v>19.899999999999999</v>
      </c>
      <c r="F11" s="150">
        <f t="shared" ca="1" si="2"/>
        <v>20.2</v>
      </c>
      <c r="G11" s="139">
        <f t="shared" ca="1" si="3"/>
        <v>2.7122760507440002E-2</v>
      </c>
      <c r="H11" s="139">
        <f t="shared" ca="1" si="4"/>
        <v>1.186616534683238E-2</v>
      </c>
      <c r="S11" s="74">
        <v>2</v>
      </c>
      <c r="T11" s="74" t="s">
        <v>440</v>
      </c>
      <c r="W11" s="74">
        <v>26</v>
      </c>
    </row>
    <row r="12" spans="1:23" x14ac:dyDescent="0.25">
      <c r="B12" s="135" t="str">
        <f>TableA2Hide!B12</f>
        <v>Oct 18</v>
      </c>
      <c r="C12" s="136"/>
      <c r="D12" s="150">
        <f t="shared" ca="1" si="0"/>
        <v>21.3</v>
      </c>
      <c r="E12" s="150">
        <f t="shared" ca="1" si="1"/>
        <v>21.8</v>
      </c>
      <c r="F12" s="150">
        <f t="shared" ca="1" si="2"/>
        <v>21.7</v>
      </c>
      <c r="G12" s="139">
        <f t="shared" ca="1" si="3"/>
        <v>2.3876296587079127E-2</v>
      </c>
      <c r="H12" s="139">
        <f t="shared" ca="1" si="4"/>
        <v>-5.7083132668881431E-3</v>
      </c>
      <c r="S12" s="74">
        <v>3</v>
      </c>
      <c r="T12" s="74" t="s">
        <v>441</v>
      </c>
      <c r="W12" s="74">
        <v>29</v>
      </c>
    </row>
    <row r="13" spans="1:23" x14ac:dyDescent="0.25">
      <c r="B13" s="135" t="str">
        <f>TableA2Hide!B13</f>
        <v>Nov 18</v>
      </c>
      <c r="C13" s="136"/>
      <c r="D13" s="150">
        <f t="shared" ca="1" si="0"/>
        <v>22.7</v>
      </c>
      <c r="E13" s="150">
        <f t="shared" ca="1" si="1"/>
        <v>23.3</v>
      </c>
      <c r="F13" s="150">
        <f t="shared" ca="1" si="2"/>
        <v>23.3</v>
      </c>
      <c r="G13" s="139">
        <f t="shared" ca="1" si="3"/>
        <v>2.749829492502287E-2</v>
      </c>
      <c r="H13" s="139">
        <f t="shared" ca="1" si="4"/>
        <v>-3.3437218633470822E-3</v>
      </c>
      <c r="S13" s="74">
        <v>4</v>
      </c>
      <c r="T13" s="74" t="s">
        <v>442</v>
      </c>
      <c r="W13" s="74">
        <v>28</v>
      </c>
    </row>
    <row r="14" spans="1:23" x14ac:dyDescent="0.25">
      <c r="B14" s="135" t="str">
        <f>TableA2Hide!B14</f>
        <v>Dec 18</v>
      </c>
      <c r="C14" s="136"/>
      <c r="D14" s="150">
        <f t="shared" ca="1" si="0"/>
        <v>21.4</v>
      </c>
      <c r="E14" s="150">
        <f t="shared" ca="1" si="1"/>
        <v>21.5</v>
      </c>
      <c r="F14" s="150">
        <f t="shared" ca="1" si="2"/>
        <v>21.5</v>
      </c>
      <c r="G14" s="139">
        <f t="shared" ca="1" si="3"/>
        <v>4.5113452542320243E-3</v>
      </c>
      <c r="H14" s="139">
        <f t="shared" ca="1" si="4"/>
        <v>-2.0115025394483732E-3</v>
      </c>
    </row>
    <row r="15" spans="1:23" x14ac:dyDescent="0.25">
      <c r="B15" s="135" t="str">
        <f>TableA2Hide!B15</f>
        <v>Jan 19</v>
      </c>
      <c r="C15" s="136"/>
      <c r="D15" s="150">
        <f t="shared" ca="1" si="0"/>
        <v>16.899999999999999</v>
      </c>
      <c r="E15" s="150">
        <f t="shared" ca="1" si="1"/>
        <v>17.3</v>
      </c>
      <c r="F15" s="150">
        <f t="shared" ca="1" si="2"/>
        <v>17.3</v>
      </c>
      <c r="G15" s="139">
        <f t="shared" ca="1" si="3"/>
        <v>2.4766746845294563E-2</v>
      </c>
      <c r="H15" s="139">
        <f t="shared" ca="1" si="4"/>
        <v>1.0937120589336047E-3</v>
      </c>
    </row>
    <row r="16" spans="1:23" x14ac:dyDescent="0.25">
      <c r="B16" s="135" t="str">
        <f>TableA2Hide!B16</f>
        <v>Feb 19</v>
      </c>
      <c r="C16" s="34"/>
      <c r="D16" s="150">
        <f t="shared" ca="1" si="0"/>
        <v>15.1</v>
      </c>
      <c r="E16" s="150">
        <f t="shared" ca="1" si="1"/>
        <v>15.6</v>
      </c>
      <c r="F16" s="150">
        <f t="shared" ca="1" si="2"/>
        <v>15.7</v>
      </c>
      <c r="G16" s="139">
        <f t="shared" ca="1" si="3"/>
        <v>3.5711167517317621E-2</v>
      </c>
      <c r="H16" s="139">
        <f t="shared" ca="1" si="4"/>
        <v>2.3087229441696167E-3</v>
      </c>
    </row>
    <row r="17" spans="2:8" x14ac:dyDescent="0.25">
      <c r="B17" s="135" t="str">
        <f>TableA2Hide!B17</f>
        <v>Mar 19</v>
      </c>
      <c r="C17" s="34"/>
      <c r="D17" s="150">
        <f t="shared" ca="1" si="0"/>
        <v>19.7</v>
      </c>
      <c r="E17" s="150">
        <f t="shared" ca="1" si="1"/>
        <v>20</v>
      </c>
      <c r="F17" s="150">
        <f t="shared" ca="1" si="2"/>
        <v>19.899999999999999</v>
      </c>
      <c r="G17" s="139">
        <f t="shared" ca="1" si="3"/>
        <v>1.8017156287696512E-2</v>
      </c>
      <c r="H17" s="139">
        <f t="shared" ca="1" si="4"/>
        <v>-3.9383471936768055E-3</v>
      </c>
    </row>
    <row r="18" spans="2:8" ht="26.25" customHeight="1" x14ac:dyDescent="0.25">
      <c r="B18" s="158" t="str">
        <f>TableA2Hide!B18</f>
        <v>Apr 19</v>
      </c>
      <c r="C18" s="163">
        <f>IF(OR(S9=1, S9=4), TableA2Hide!A47, "")</f>
        <v>2</v>
      </c>
      <c r="D18" s="164">
        <f t="shared" ca="1" si="0"/>
        <v>14.5</v>
      </c>
      <c r="E18" s="164">
        <f t="shared" ca="1" si="1"/>
        <v>14.1</v>
      </c>
      <c r="F18" s="164">
        <f t="shared" ca="1" si="2"/>
        <v>14</v>
      </c>
      <c r="G18" s="90">
        <f t="shared" ca="1" si="3"/>
        <v>-3.0852339609937274E-2</v>
      </c>
      <c r="H18" s="90">
        <f t="shared" ca="1" si="4"/>
        <v>-5.3584423580269602E-3</v>
      </c>
    </row>
    <row r="19" spans="2:8" x14ac:dyDescent="0.25">
      <c r="B19" s="135" t="str">
        <f>TableA2Hide!B19</f>
        <v>May 19</v>
      </c>
      <c r="C19" s="34"/>
      <c r="D19" s="150">
        <f t="shared" ca="1" si="0"/>
        <v>17.7</v>
      </c>
      <c r="E19" s="150">
        <f t="shared" ca="1" si="1"/>
        <v>18</v>
      </c>
      <c r="F19" s="150">
        <f t="shared" ca="1" si="2"/>
        <v>20.100000000000001</v>
      </c>
      <c r="G19" s="139">
        <f t="shared" ca="1" si="3"/>
        <v>1.5440735983392351E-2</v>
      </c>
      <c r="H19" s="139">
        <f t="shared" ca="1" si="4"/>
        <v>0.11469074416264435</v>
      </c>
    </row>
    <row r="20" spans="2:8" x14ac:dyDescent="0.25">
      <c r="B20" s="135" t="str">
        <f>TableA2Hide!B20</f>
        <v>Jun 19</v>
      </c>
      <c r="C20" s="34"/>
      <c r="D20" s="150">
        <f t="shared" ca="1" si="0"/>
        <v>15.8</v>
      </c>
      <c r="E20" s="150">
        <f t="shared" ca="1" si="1"/>
        <v>17.2</v>
      </c>
      <c r="F20" s="150">
        <f t="shared" ca="1" si="2"/>
        <v>17.100000000000001</v>
      </c>
      <c r="G20" s="139">
        <f t="shared" ca="1" si="3"/>
        <v>8.9102346982946612E-2</v>
      </c>
      <c r="H20" s="139">
        <f t="shared" ca="1" si="4"/>
        <v>-8.099027881968035E-3</v>
      </c>
    </row>
    <row r="21" spans="2:8" x14ac:dyDescent="0.25">
      <c r="B21" s="135" t="str">
        <f>TableA2Hide!B21</f>
        <v>Jul 19</v>
      </c>
      <c r="C21" s="34"/>
      <c r="D21" s="150">
        <f t="shared" ca="1" si="0"/>
        <v>19.600000000000001</v>
      </c>
      <c r="E21" s="150">
        <f t="shared" ca="1" si="1"/>
        <v>19.8</v>
      </c>
      <c r="F21" s="150">
        <f t="shared" ca="1" si="2"/>
        <v>19.8</v>
      </c>
      <c r="G21" s="139">
        <f t="shared" ca="1" si="3"/>
        <v>1.1441159094722098E-2</v>
      </c>
      <c r="H21" s="139">
        <f t="shared" ca="1" si="4"/>
        <v>-1.187193125467223E-3</v>
      </c>
    </row>
    <row r="22" spans="2:8" x14ac:dyDescent="0.25">
      <c r="B22" s="135" t="str">
        <f>TableA2Hide!B22</f>
        <v>Aug 19</v>
      </c>
      <c r="C22" s="34"/>
      <c r="D22" s="150">
        <f t="shared" ca="1" si="0"/>
        <v>20.8</v>
      </c>
      <c r="E22" s="150">
        <f t="shared" ca="1" si="1"/>
        <v>21.4</v>
      </c>
      <c r="F22" s="150">
        <f t="shared" ca="1" si="2"/>
        <v>21.4</v>
      </c>
      <c r="G22" s="139">
        <f t="shared" ca="1" si="3"/>
        <v>3.1490990616660053E-2</v>
      </c>
      <c r="H22" s="139">
        <f t="shared" ca="1" si="4"/>
        <v>-4.2109264817047354E-4</v>
      </c>
    </row>
    <row r="23" spans="2:8" x14ac:dyDescent="0.25">
      <c r="B23" s="135" t="str">
        <f>TableA2Hide!B23</f>
        <v>Sep 19</v>
      </c>
      <c r="C23" s="34"/>
      <c r="D23" s="150">
        <f t="shared" ca="1" si="0"/>
        <v>19.2</v>
      </c>
      <c r="E23" s="150">
        <f t="shared" ca="1" si="1"/>
        <v>22.3</v>
      </c>
      <c r="F23" s="150">
        <f t="shared" ca="1" si="2"/>
        <v>22.2</v>
      </c>
      <c r="G23" s="139">
        <f t="shared" ca="1" si="3"/>
        <v>0.15841685805045413</v>
      </c>
      <c r="H23" s="139">
        <f t="shared" ca="1" si="4"/>
        <v>-2.4222841060769218E-3</v>
      </c>
    </row>
    <row r="24" spans="2:8" x14ac:dyDescent="0.25">
      <c r="B24" s="135" t="str">
        <f>TableA2Hide!B24</f>
        <v>Oct 19</v>
      </c>
      <c r="C24" s="34"/>
      <c r="D24" s="150">
        <f t="shared" ca="1" si="0"/>
        <v>20.3</v>
      </c>
      <c r="E24" s="150">
        <f t="shared" ca="1" si="1"/>
        <v>20.7</v>
      </c>
      <c r="F24" s="150">
        <f t="shared" ca="1" si="2"/>
        <v>20.5</v>
      </c>
      <c r="G24" s="139">
        <f t="shared" ca="1" si="3"/>
        <v>1.9157895659545288E-2</v>
      </c>
      <c r="H24" s="139">
        <f t="shared" ca="1" si="4"/>
        <v>-5.3428682388443338E-3</v>
      </c>
    </row>
    <row r="25" spans="2:8" x14ac:dyDescent="0.25">
      <c r="B25" s="135" t="str">
        <f>TableA2Hide!B25</f>
        <v>Nov 19</v>
      </c>
      <c r="D25" s="150">
        <f t="shared" ca="1" si="0"/>
        <v>23.2</v>
      </c>
      <c r="E25" s="150">
        <f t="shared" ca="1" si="1"/>
        <v>23.5</v>
      </c>
      <c r="F25" s="150">
        <f t="shared" ca="1" si="2"/>
        <v>23.4</v>
      </c>
      <c r="G25" s="139">
        <f t="shared" ca="1" si="3"/>
        <v>1.3392401829710243E-2</v>
      </c>
      <c r="H25" s="139">
        <f t="shared" ca="1" si="4"/>
        <v>-4.2636850384248914E-3</v>
      </c>
    </row>
    <row r="26" spans="2:8" x14ac:dyDescent="0.25">
      <c r="B26" s="135" t="str">
        <f>TableA2Hide!B26</f>
        <v>Dec 19</v>
      </c>
      <c r="C26" s="151"/>
      <c r="D26" s="150">
        <f t="shared" ca="1" si="0"/>
        <v>24.4</v>
      </c>
      <c r="E26" s="150">
        <f t="shared" ca="1" si="1"/>
        <v>24.3</v>
      </c>
      <c r="F26" s="150">
        <f t="shared" ca="1" si="2"/>
        <v>24.3</v>
      </c>
      <c r="G26" s="139">
        <f t="shared" ca="1" si="3"/>
        <v>-1.8407601802791218E-3</v>
      </c>
      <c r="H26" s="139">
        <f t="shared" ca="1" si="4"/>
        <v>7.1884087109364003E-4</v>
      </c>
    </row>
    <row r="27" spans="2:8" x14ac:dyDescent="0.25">
      <c r="B27" s="135" t="str">
        <f>TableA2Hide!B27</f>
        <v>Jan 20</v>
      </c>
      <c r="C27" s="34"/>
      <c r="D27" s="150">
        <f t="shared" ca="1" si="0"/>
        <v>16.2</v>
      </c>
      <c r="E27" s="150">
        <f t="shared" ca="1" si="1"/>
        <v>20.6</v>
      </c>
      <c r="F27" s="150">
        <f t="shared" ca="1" si="2"/>
        <v>20.3</v>
      </c>
      <c r="G27" s="139">
        <f t="shared" ca="1" si="3"/>
        <v>0.26596390328824682</v>
      </c>
      <c r="H27" s="139">
        <f t="shared" ca="1" si="4"/>
        <v>-1.1386198994492891E-2</v>
      </c>
    </row>
    <row r="28" spans="2:8" x14ac:dyDescent="0.25">
      <c r="B28" s="135" t="str">
        <f>TableA2Hide!B28</f>
        <v>Feb 20</v>
      </c>
      <c r="C28" s="34"/>
      <c r="D28" s="150">
        <f t="shared" ca="1" si="0"/>
        <v>16.5</v>
      </c>
      <c r="E28" s="150">
        <f t="shared" ca="1" si="1"/>
        <v>16.600000000000001</v>
      </c>
      <c r="F28" s="150">
        <f t="shared" ca="1" si="2"/>
        <v>16.600000000000001</v>
      </c>
      <c r="G28" s="139">
        <f t="shared" ca="1" si="3"/>
        <v>8.8695419087907457E-3</v>
      </c>
      <c r="H28" s="139">
        <f t="shared" ca="1" si="4"/>
        <v>-3.3444691823329986E-3</v>
      </c>
    </row>
    <row r="29" spans="2:8" x14ac:dyDescent="0.25">
      <c r="B29" s="135" t="str">
        <f>TableA2Hide!B29</f>
        <v>Mar 20</v>
      </c>
      <c r="C29" s="34"/>
      <c r="D29" s="150">
        <f t="shared" ca="1" si="0"/>
        <v>17.399999999999999</v>
      </c>
      <c r="E29" s="150">
        <f t="shared" ca="1" si="1"/>
        <v>18.399999999999999</v>
      </c>
      <c r="F29" s="150">
        <f t="shared" ca="1" si="2"/>
        <v>18.3</v>
      </c>
      <c r="G29" s="139">
        <f t="shared" ca="1" si="3"/>
        <v>5.5038663771175056E-2</v>
      </c>
      <c r="H29" s="139">
        <f t="shared" ca="1" si="4"/>
        <v>-3.2255618468488567E-3</v>
      </c>
    </row>
    <row r="30" spans="2:8" ht="26.25" customHeight="1" x14ac:dyDescent="0.25">
      <c r="B30" s="158" t="str">
        <f>TableA2Hide!B30</f>
        <v>Apr 20</v>
      </c>
      <c r="C30" s="1"/>
      <c r="D30" s="164">
        <f t="shared" ca="1" si="0"/>
        <v>10</v>
      </c>
      <c r="E30" s="164">
        <f t="shared" ca="1" si="1"/>
        <v>10.199999999999999</v>
      </c>
      <c r="F30" s="164">
        <f t="shared" ca="1" si="2"/>
        <v>10.1</v>
      </c>
      <c r="G30" s="90">
        <f t="shared" ca="1" si="3"/>
        <v>2.1552828997027484E-2</v>
      </c>
      <c r="H30" s="90">
        <f t="shared" ca="1" si="4"/>
        <v>-2.725757574512877E-3</v>
      </c>
    </row>
    <row r="31" spans="2:8" x14ac:dyDescent="0.25">
      <c r="B31" s="158" t="str">
        <f>TableA2Hide!B31</f>
        <v>May 20</v>
      </c>
      <c r="C31" s="1"/>
      <c r="D31" s="164">
        <f t="shared" ca="1" si="0"/>
        <v>6.7</v>
      </c>
      <c r="E31" s="164">
        <f t="shared" ca="1" si="1"/>
        <v>6.8</v>
      </c>
      <c r="F31" s="164">
        <f t="shared" ca="1" si="2"/>
        <v>6.7</v>
      </c>
      <c r="G31" s="90">
        <f t="shared" ca="1" si="3"/>
        <v>1.6831761801052059E-2</v>
      </c>
      <c r="H31" s="90">
        <f t="shared" ca="1" si="4"/>
        <v>-4.6276245873895228E-3</v>
      </c>
    </row>
    <row r="32" spans="2:8" x14ac:dyDescent="0.25">
      <c r="B32" s="158" t="str">
        <f>TableA2Hide!B32</f>
        <v>Jun 20</v>
      </c>
      <c r="C32" s="1"/>
      <c r="D32" s="164">
        <f t="shared" ca="1" si="0"/>
        <v>9.8000000000000007</v>
      </c>
      <c r="E32" s="164">
        <f t="shared" ca="1" si="1"/>
        <v>9.9</v>
      </c>
      <c r="F32" s="164">
        <f t="shared" ca="1" si="2"/>
        <v>9.9</v>
      </c>
      <c r="G32" s="90">
        <f t="shared" ca="1" si="3"/>
        <v>1.5827436193207367E-2</v>
      </c>
      <c r="H32" s="90">
        <f t="shared" ca="1" si="4"/>
        <v>-9.1265127472722751E-3</v>
      </c>
    </row>
    <row r="33" spans="1:8" x14ac:dyDescent="0.25">
      <c r="B33" s="158" t="str">
        <f>TableA2Hide!B33</f>
        <v>Jul 20</v>
      </c>
      <c r="C33" s="1"/>
      <c r="D33" s="164">
        <f t="shared" ca="1" si="0"/>
        <v>12.7</v>
      </c>
      <c r="E33" s="164">
        <f t="shared" ca="1" si="1"/>
        <v>13.1</v>
      </c>
      <c r="F33" s="164">
        <f t="shared" ca="1" si="2"/>
        <v>13.1</v>
      </c>
      <c r="G33" s="90">
        <f t="shared" ca="1" si="3"/>
        <v>3.8315480661344825E-2</v>
      </c>
      <c r="H33" s="90">
        <f t="shared" ca="1" si="4"/>
        <v>-1.9223358387951972E-3</v>
      </c>
    </row>
    <row r="34" spans="1:8" x14ac:dyDescent="0.25">
      <c r="B34" s="158" t="str">
        <f>TableA2Hide!B34</f>
        <v>Aug 20</v>
      </c>
      <c r="C34" s="1"/>
      <c r="D34" s="164">
        <f t="shared" ca="1" si="0"/>
        <v>14</v>
      </c>
      <c r="E34" s="164">
        <f t="shared" ca="1" si="1"/>
        <v>14.1</v>
      </c>
      <c r="F34" s="164">
        <f t="shared" ca="1" si="2"/>
        <v>14.1</v>
      </c>
      <c r="G34" s="90">
        <f t="shared" ca="1" si="3"/>
        <v>3.5306688334670877E-3</v>
      </c>
      <c r="H34" s="90">
        <f t="shared" ca="1" si="4"/>
        <v>-5.411018626372277E-4</v>
      </c>
    </row>
    <row r="35" spans="1:8" x14ac:dyDescent="0.25">
      <c r="B35" s="158" t="str">
        <f>TableA2Hide!B35</f>
        <v>Sep 20</v>
      </c>
      <c r="C35" s="1"/>
      <c r="D35" s="164">
        <f t="shared" ca="1" si="0"/>
        <v>13</v>
      </c>
      <c r="E35" s="164">
        <f t="shared" ca="1" si="1"/>
        <v>13.5</v>
      </c>
      <c r="F35" s="164">
        <f t="shared" ca="1" si="2"/>
        <v>13.4</v>
      </c>
      <c r="G35" s="90">
        <f t="shared" ca="1" si="3"/>
        <v>3.4332916943464298E-2</v>
      </c>
      <c r="H35" s="90">
        <f t="shared" ca="1" si="4"/>
        <v>-9.1987008972060913E-3</v>
      </c>
    </row>
    <row r="36" spans="1:8" x14ac:dyDescent="0.25">
      <c r="B36" s="158" t="str">
        <f>TableA2Hide!B36</f>
        <v>Oct 20</v>
      </c>
      <c r="C36" s="1"/>
      <c r="D36" s="164">
        <f t="shared" ca="1" si="0"/>
        <v>22.5</v>
      </c>
      <c r="E36" s="164">
        <f t="shared" ca="1" si="1"/>
        <v>23.2</v>
      </c>
      <c r="F36" s="164">
        <f t="shared" ca="1" si="2"/>
        <v>23.1</v>
      </c>
      <c r="G36" s="90">
        <f t="shared" ca="1" si="3"/>
        <v>3.1478758974877508E-2</v>
      </c>
      <c r="H36" s="90">
        <f t="shared" ca="1" si="4"/>
        <v>-5.6562678071473416E-3</v>
      </c>
    </row>
    <row r="37" spans="1:8" x14ac:dyDescent="0.25">
      <c r="B37" s="158" t="str">
        <f>TableA2Hide!B37</f>
        <v>Nov 20</v>
      </c>
      <c r="C37" s="1"/>
      <c r="D37" s="164">
        <f t="shared" ca="1" si="0"/>
        <v>21.9</v>
      </c>
      <c r="E37" s="164">
        <f t="shared" ca="1" si="1"/>
        <v>22.5</v>
      </c>
      <c r="F37" s="164">
        <f t="shared" ca="1" si="2"/>
        <v>22.4</v>
      </c>
      <c r="G37" s="90">
        <f t="shared" ca="1" si="3"/>
        <v>2.4993654450363501E-2</v>
      </c>
      <c r="H37" s="90">
        <f t="shared" ca="1" si="4"/>
        <v>-3.5746206187037277E-3</v>
      </c>
    </row>
    <row r="38" spans="1:8" x14ac:dyDescent="0.25">
      <c r="B38" s="158" t="str">
        <f>TableA2Hide!B38</f>
        <v>Dec 20</v>
      </c>
      <c r="C38" s="1"/>
      <c r="D38" s="164">
        <f t="shared" ca="1" si="0"/>
        <v>29.2</v>
      </c>
      <c r="E38" s="164">
        <f t="shared" ca="1" si="1"/>
        <v>29.9</v>
      </c>
      <c r="F38" s="164">
        <f t="shared" ca="1" si="2"/>
        <v>29.7</v>
      </c>
      <c r="G38" s="90">
        <f t="shared" ca="1" si="3"/>
        <v>2.6825390002482852E-2</v>
      </c>
      <c r="H38" s="90">
        <f t="shared" ca="1" si="4"/>
        <v>-6.8396211529638817E-3</v>
      </c>
    </row>
    <row r="39" spans="1:8" x14ac:dyDescent="0.25">
      <c r="B39" s="158" t="str">
        <f>TableA2Hide!B39</f>
        <v>Jan 21</v>
      </c>
      <c r="C39" s="1"/>
      <c r="D39" s="164">
        <f t="shared" ca="1" si="0"/>
        <v>17.8</v>
      </c>
      <c r="E39" s="164">
        <f t="shared" ca="1" si="1"/>
        <v>18.399999999999999</v>
      </c>
      <c r="F39" s="164">
        <f t="shared" ca="1" si="2"/>
        <v>18.100000000000001</v>
      </c>
      <c r="G39" s="90">
        <f t="shared" ca="1" si="3"/>
        <v>3.803415314950187E-2</v>
      </c>
      <c r="H39" s="90">
        <f t="shared" ca="1" si="4"/>
        <v>-2.0253411524489118E-2</v>
      </c>
    </row>
    <row r="40" spans="1:8" x14ac:dyDescent="0.25">
      <c r="B40" s="158" t="str">
        <f>TableA2Hide!B40</f>
        <v>Feb 21</v>
      </c>
      <c r="C40" s="1"/>
      <c r="D40" s="164">
        <f t="shared" ca="1" si="0"/>
        <v>24</v>
      </c>
      <c r="E40" s="164">
        <f t="shared" ca="1" si="1"/>
        <v>24.5</v>
      </c>
      <c r="F40" s="164">
        <f t="shared" ca="1" si="2"/>
        <v>24.2</v>
      </c>
      <c r="G40" s="90">
        <f t="shared" ca="1" si="3"/>
        <v>1.8491220233491257E-2</v>
      </c>
      <c r="H40" s="90">
        <f t="shared" ca="1" si="4"/>
        <v>-1.1135207382010681E-2</v>
      </c>
    </row>
    <row r="41" spans="1:8" x14ac:dyDescent="0.25">
      <c r="B41" s="158" t="str">
        <f>TableA2Hide!B41</f>
        <v>Mar 21</v>
      </c>
      <c r="C41" s="1"/>
      <c r="D41" s="164">
        <f t="shared" ca="1" si="0"/>
        <v>36.6</v>
      </c>
      <c r="E41" s="164">
        <f t="shared" ca="1" si="1"/>
        <v>37.6</v>
      </c>
      <c r="F41" s="164">
        <f t="shared" ca="1" si="2"/>
        <v>37.5</v>
      </c>
      <c r="G41" s="90">
        <f t="shared" ca="1" si="3"/>
        <v>2.6632861990608658E-2</v>
      </c>
      <c r="H41" s="90">
        <f t="shared" ca="1" si="4"/>
        <v>-3.0396711922603403E-3</v>
      </c>
    </row>
    <row r="42" spans="1:8" ht="26.25" customHeight="1" x14ac:dyDescent="0.25">
      <c r="B42" s="158" t="str">
        <f>TableA2Hide!B42</f>
        <v>Apr 21</v>
      </c>
      <c r="C42" s="1"/>
      <c r="D42" s="164">
        <f t="shared" ca="1" si="0"/>
        <v>37.6</v>
      </c>
      <c r="E42" s="164">
        <f t="shared" ca="1" si="1"/>
        <v>38.799999999999997</v>
      </c>
      <c r="F42" s="164" t="str">
        <f t="shared" ca="1" si="2"/>
        <v/>
      </c>
      <c r="G42" s="90">
        <f t="shared" ca="1" si="3"/>
        <v>3.2497810883540312E-2</v>
      </c>
      <c r="H42" s="90" t="str">
        <f t="shared" ca="1" si="4"/>
        <v/>
      </c>
    </row>
    <row r="43" spans="1:8" ht="15" customHeight="1" x14ac:dyDescent="0.25">
      <c r="B43" s="158" t="str">
        <f>TableA2Hide!B43</f>
        <v>May 21</v>
      </c>
      <c r="C43" s="1"/>
      <c r="D43" s="164">
        <f t="shared" ca="1" si="0"/>
        <v>22.8</v>
      </c>
      <c r="E43" s="164" t="str">
        <f t="shared" ca="1" si="1"/>
        <v/>
      </c>
      <c r="F43" s="164" t="str">
        <f t="shared" ca="1" si="2"/>
        <v/>
      </c>
      <c r="G43" s="90" t="str">
        <f t="shared" ca="1" si="3"/>
        <v/>
      </c>
      <c r="H43" s="90" t="str">
        <f t="shared" ca="1" si="4"/>
        <v/>
      </c>
    </row>
    <row r="44" spans="1:8" ht="6" customHeight="1" x14ac:dyDescent="0.25">
      <c r="A44" s="142"/>
      <c r="B44" s="143"/>
      <c r="C44" s="144"/>
      <c r="D44" s="145"/>
      <c r="E44" s="145"/>
      <c r="F44" s="143"/>
      <c r="G44" s="145"/>
      <c r="H44" s="145"/>
    </row>
    <row r="45" spans="1:8" s="1" customFormat="1" ht="13.5" customHeight="1" x14ac:dyDescent="0.2">
      <c r="A45" s="146">
        <v>1</v>
      </c>
      <c r="B45" s="165" t="s">
        <v>427</v>
      </c>
      <c r="C45" s="165"/>
      <c r="D45" s="165"/>
      <c r="E45" s="165"/>
      <c r="F45" s="165"/>
      <c r="G45" s="165"/>
      <c r="H45" s="165"/>
    </row>
    <row r="46" spans="1:8" s="1" customFormat="1" ht="30" customHeight="1" x14ac:dyDescent="0.2">
      <c r="B46" s="181" t="s">
        <v>428</v>
      </c>
      <c r="C46" s="181"/>
      <c r="D46" s="181"/>
      <c r="E46" s="181"/>
      <c r="F46" s="181"/>
      <c r="G46" s="181"/>
      <c r="H46" s="181"/>
    </row>
    <row r="47" spans="1:8" ht="38.25" customHeight="1" x14ac:dyDescent="0.25">
      <c r="A47" s="146">
        <f>IF(OR(S9=1, S9=4), TableA2Hide!A47, "")</f>
        <v>2</v>
      </c>
      <c r="B47" s="181" t="s">
        <v>429</v>
      </c>
      <c r="C47" s="181"/>
      <c r="D47" s="181"/>
      <c r="E47" s="181"/>
      <c r="F47" s="181"/>
      <c r="G47" s="181"/>
      <c r="H47" s="181"/>
    </row>
    <row r="48" spans="1:8" x14ac:dyDescent="0.25">
      <c r="B48" s="9" t="s">
        <v>71</v>
      </c>
      <c r="C48" s="9"/>
      <c r="D48" s="9"/>
      <c r="E48" s="9"/>
      <c r="F48" s="9"/>
      <c r="G48" s="9"/>
      <c r="H48" s="9"/>
    </row>
  </sheetData>
  <mergeCells count="5">
    <mergeCell ref="A1:D1"/>
    <mergeCell ref="A2:H2"/>
    <mergeCell ref="A4:C5"/>
    <mergeCell ref="B46:H46"/>
    <mergeCell ref="B47:H47"/>
  </mergeCells>
  <hyperlinks>
    <hyperlink ref="A1" location="ContentsHead" display="ContentsHead" xr:uid="{D1EFF27F-5510-4E8D-9A56-11C469765947}"/>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8</xdr:col>
                    <xdr:colOff>533400</xdr:colOff>
                    <xdr:row>1</xdr:row>
                    <xdr:rowOff>28575</xdr:rowOff>
                  </from>
                  <to>
                    <xdr:col>12</xdr:col>
                    <xdr:colOff>466725</xdr:colOff>
                    <xdr:row>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70EDA-89EB-4D47-93AE-158FD26642B7}">
  <sheetPr codeName="Sheet4"/>
  <dimension ref="A1:Q63"/>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9" style="11"/>
    <col min="2" max="2" width="11" style="11" customWidth="1"/>
    <col min="3" max="3" width="9" style="11"/>
    <col min="4" max="4" width="9" style="11" customWidth="1"/>
    <col min="5" max="6" width="9" style="11"/>
    <col min="7" max="7" width="9" style="11" customWidth="1"/>
    <col min="8" max="8" width="9" style="11"/>
    <col min="9" max="9" width="7.140625" style="11" customWidth="1"/>
    <col min="10" max="10" width="17.140625" style="11" customWidth="1"/>
    <col min="11" max="11" width="16.5703125" style="13" customWidth="1"/>
    <col min="12" max="12" width="18.5703125" style="13" customWidth="1"/>
    <col min="13" max="13" width="17" style="13" bestFit="1" customWidth="1"/>
    <col min="14" max="14" width="16" style="13" bestFit="1" customWidth="1"/>
    <col min="15" max="15" width="10.140625" style="13" customWidth="1"/>
    <col min="16" max="16" width="6.85546875" style="13" customWidth="1"/>
    <col min="17" max="17" width="9.42578125" style="13" customWidth="1"/>
    <col min="18" max="16384" width="9" style="11"/>
  </cols>
  <sheetData>
    <row r="1" spans="1:17" ht="15.75" x14ac:dyDescent="0.25">
      <c r="A1" s="173" t="s">
        <v>61</v>
      </c>
      <c r="B1" s="173"/>
      <c r="J1" s="12"/>
      <c r="L1" s="14"/>
      <c r="M1" s="14"/>
      <c r="N1" s="14"/>
    </row>
    <row r="2" spans="1:17" ht="15" x14ac:dyDescent="0.25">
      <c r="A2" s="15"/>
      <c r="B2" s="15"/>
      <c r="L2" s="14"/>
      <c r="M2" s="14"/>
      <c r="N2" s="14"/>
    </row>
    <row r="4" spans="1:17" ht="30" customHeight="1" x14ac:dyDescent="0.25">
      <c r="A4" s="16"/>
      <c r="B4" s="17"/>
      <c r="C4" s="17"/>
      <c r="D4" s="17"/>
      <c r="E4" s="17"/>
      <c r="F4" s="17"/>
      <c r="G4" s="17"/>
      <c r="H4" s="17"/>
      <c r="I4" s="17"/>
      <c r="J4" s="11" t="s">
        <v>62</v>
      </c>
      <c r="K4" s="18">
        <v>2.1</v>
      </c>
      <c r="L4" s="13" t="s">
        <v>63</v>
      </c>
    </row>
    <row r="5" spans="1:17" x14ac:dyDescent="0.2">
      <c r="J5" s="11" t="s">
        <v>64</v>
      </c>
      <c r="K5" s="13" t="s">
        <v>65</v>
      </c>
      <c r="L5" s="19"/>
      <c r="M5" s="19"/>
    </row>
    <row r="6" spans="1:17" x14ac:dyDescent="0.2">
      <c r="J6" s="11" t="s">
        <v>66</v>
      </c>
      <c r="K6" s="13" t="s">
        <v>67</v>
      </c>
      <c r="L6" s="19"/>
      <c r="M6" s="19"/>
    </row>
    <row r="7" spans="1:17" x14ac:dyDescent="0.2">
      <c r="J7" s="11" t="s">
        <v>68</v>
      </c>
      <c r="K7" s="13" t="s">
        <v>69</v>
      </c>
      <c r="L7" s="19"/>
      <c r="M7" s="19"/>
    </row>
    <row r="8" spans="1:17" ht="13.35" customHeight="1" x14ac:dyDescent="0.2">
      <c r="J8" s="11" t="s">
        <v>70</v>
      </c>
      <c r="K8" s="1" t="s">
        <v>42</v>
      </c>
      <c r="M8" s="13" t="s">
        <v>70</v>
      </c>
      <c r="N8" s="1" t="s">
        <v>43</v>
      </c>
      <c r="P8" s="20" t="s">
        <v>70</v>
      </c>
      <c r="Q8" s="20" t="s">
        <v>44</v>
      </c>
    </row>
    <row r="9" spans="1:17" x14ac:dyDescent="0.2">
      <c r="J9" s="21">
        <v>44282</v>
      </c>
      <c r="K9" s="22">
        <v>1720</v>
      </c>
      <c r="M9" s="23">
        <v>43918</v>
      </c>
      <c r="N9" s="22">
        <v>1060</v>
      </c>
      <c r="P9" s="23">
        <v>43554</v>
      </c>
      <c r="Q9" s="22">
        <v>1330</v>
      </c>
    </row>
    <row r="10" spans="1:17" x14ac:dyDescent="0.2">
      <c r="J10" s="21">
        <v>44289</v>
      </c>
      <c r="K10" s="22">
        <v>1280</v>
      </c>
      <c r="M10" s="23">
        <v>43925</v>
      </c>
      <c r="N10" s="22">
        <v>560</v>
      </c>
      <c r="P10" s="23">
        <v>43561</v>
      </c>
      <c r="Q10" s="22">
        <v>1210</v>
      </c>
    </row>
    <row r="11" spans="1:17" x14ac:dyDescent="0.2">
      <c r="J11" s="21">
        <v>44296</v>
      </c>
      <c r="K11" s="22">
        <v>1280</v>
      </c>
      <c r="M11" s="23">
        <v>43932</v>
      </c>
      <c r="N11" s="22">
        <v>430</v>
      </c>
      <c r="P11" s="23">
        <v>43568</v>
      </c>
      <c r="Q11" s="22">
        <v>1090</v>
      </c>
    </row>
    <row r="12" spans="1:17" x14ac:dyDescent="0.2">
      <c r="J12" s="21">
        <v>44303</v>
      </c>
      <c r="K12" s="22">
        <v>1390</v>
      </c>
      <c r="M12" s="23">
        <v>43939</v>
      </c>
      <c r="N12" s="22">
        <v>500</v>
      </c>
      <c r="P12" s="23">
        <v>43575</v>
      </c>
      <c r="Q12" s="22">
        <v>860</v>
      </c>
    </row>
    <row r="13" spans="1:17" x14ac:dyDescent="0.2">
      <c r="J13" s="21">
        <v>44310</v>
      </c>
      <c r="K13" s="22">
        <v>1500</v>
      </c>
      <c r="M13" s="23">
        <v>43946</v>
      </c>
      <c r="N13" s="22">
        <v>550</v>
      </c>
      <c r="P13" s="23">
        <v>43582</v>
      </c>
      <c r="Q13" s="22">
        <v>1160</v>
      </c>
    </row>
    <row r="14" spans="1:17" x14ac:dyDescent="0.2">
      <c r="J14" s="21">
        <v>44317</v>
      </c>
      <c r="K14" s="22">
        <v>1110</v>
      </c>
      <c r="M14" s="23">
        <v>43953</v>
      </c>
      <c r="N14" s="22">
        <v>450</v>
      </c>
      <c r="P14" s="23">
        <v>43589</v>
      </c>
      <c r="Q14" s="22">
        <v>890</v>
      </c>
    </row>
    <row r="15" spans="1:17" x14ac:dyDescent="0.2">
      <c r="J15" s="21">
        <v>44324</v>
      </c>
      <c r="K15" s="22">
        <v>1230</v>
      </c>
      <c r="M15" s="23">
        <v>43960</v>
      </c>
      <c r="N15" s="22">
        <v>430</v>
      </c>
      <c r="P15" s="23">
        <v>43596</v>
      </c>
      <c r="Q15" s="22">
        <v>1010</v>
      </c>
    </row>
    <row r="16" spans="1:17" x14ac:dyDescent="0.2">
      <c r="J16" s="21">
        <v>44331</v>
      </c>
      <c r="K16" s="22">
        <v>1270</v>
      </c>
      <c r="M16" s="23">
        <v>43967</v>
      </c>
      <c r="N16" s="22">
        <v>510</v>
      </c>
      <c r="P16" s="23">
        <v>43603</v>
      </c>
      <c r="Q16" s="22">
        <v>1150</v>
      </c>
    </row>
    <row r="17" spans="10:17" x14ac:dyDescent="0.2">
      <c r="J17" s="21">
        <v>44338</v>
      </c>
      <c r="K17" s="22">
        <v>1510</v>
      </c>
      <c r="M17" s="23">
        <v>43974</v>
      </c>
      <c r="N17" s="22">
        <v>510</v>
      </c>
      <c r="P17" s="23">
        <v>43610</v>
      </c>
      <c r="Q17" s="22">
        <v>1000</v>
      </c>
    </row>
    <row r="18" spans="10:17" x14ac:dyDescent="0.2">
      <c r="J18" s="21">
        <v>44345</v>
      </c>
      <c r="K18" s="22">
        <v>1190</v>
      </c>
      <c r="M18" s="23">
        <v>43981</v>
      </c>
      <c r="N18" s="22">
        <v>610</v>
      </c>
      <c r="P18" s="23">
        <v>43617</v>
      </c>
      <c r="Q18" s="22">
        <v>1250</v>
      </c>
    </row>
    <row r="19" spans="10:17" x14ac:dyDescent="0.2">
      <c r="J19" s="21">
        <v>44352</v>
      </c>
      <c r="K19" s="22">
        <v>1340</v>
      </c>
      <c r="M19" s="23">
        <v>43988</v>
      </c>
      <c r="N19" s="22">
        <v>600</v>
      </c>
      <c r="P19" s="23">
        <v>43624</v>
      </c>
      <c r="Q19" s="22">
        <v>1180</v>
      </c>
    </row>
    <row r="20" spans="10:17" x14ac:dyDescent="0.2">
      <c r="J20" s="21">
        <v>44359</v>
      </c>
      <c r="K20" s="22">
        <v>1340</v>
      </c>
      <c r="M20" s="23">
        <v>43995</v>
      </c>
      <c r="N20" s="22">
        <v>580</v>
      </c>
      <c r="P20" s="23">
        <v>43631</v>
      </c>
      <c r="Q20" s="22">
        <v>1120</v>
      </c>
    </row>
    <row r="21" spans="10:17" x14ac:dyDescent="0.2">
      <c r="J21" s="21">
        <v>44366</v>
      </c>
      <c r="K21" s="22"/>
      <c r="M21" s="23">
        <v>44002</v>
      </c>
      <c r="N21" s="22">
        <v>700</v>
      </c>
      <c r="P21" s="23">
        <v>43638</v>
      </c>
      <c r="Q21" s="22">
        <v>1350</v>
      </c>
    </row>
    <row r="22" spans="10:17" x14ac:dyDescent="0.2">
      <c r="J22" s="21">
        <v>44373</v>
      </c>
      <c r="K22" s="22" t="s">
        <v>71</v>
      </c>
      <c r="M22" s="23">
        <v>44009</v>
      </c>
      <c r="N22" s="22">
        <v>820</v>
      </c>
      <c r="P22" s="23">
        <v>43645</v>
      </c>
      <c r="Q22" s="22">
        <v>1460</v>
      </c>
    </row>
    <row r="23" spans="10:17" x14ac:dyDescent="0.2">
      <c r="J23" s="21">
        <v>44380</v>
      </c>
      <c r="K23" s="22" t="s">
        <v>71</v>
      </c>
      <c r="M23" s="23">
        <v>44016</v>
      </c>
      <c r="N23" s="22">
        <v>730</v>
      </c>
      <c r="P23" s="23">
        <v>43652</v>
      </c>
      <c r="Q23" s="22">
        <v>1240</v>
      </c>
    </row>
    <row r="24" spans="10:17" x14ac:dyDescent="0.2">
      <c r="J24" s="21">
        <v>44387</v>
      </c>
      <c r="K24" s="22" t="s">
        <v>71</v>
      </c>
      <c r="M24" s="23">
        <v>44023</v>
      </c>
      <c r="N24" s="22">
        <v>620</v>
      </c>
      <c r="P24" s="23">
        <v>43659</v>
      </c>
      <c r="Q24" s="22">
        <v>1300</v>
      </c>
    </row>
    <row r="25" spans="10:17" x14ac:dyDescent="0.2">
      <c r="J25" s="21">
        <v>44394</v>
      </c>
      <c r="K25" s="22" t="s">
        <v>71</v>
      </c>
      <c r="M25" s="23">
        <v>44030</v>
      </c>
      <c r="N25" s="22">
        <v>560</v>
      </c>
      <c r="P25" s="23">
        <v>43666</v>
      </c>
      <c r="Q25" s="22">
        <v>1290</v>
      </c>
    </row>
    <row r="26" spans="10:17" x14ac:dyDescent="0.2">
      <c r="J26" s="21">
        <v>44401</v>
      </c>
      <c r="K26" s="22" t="s">
        <v>71</v>
      </c>
      <c r="M26" s="23">
        <v>44037</v>
      </c>
      <c r="N26" s="22">
        <v>850</v>
      </c>
      <c r="P26" s="23">
        <v>43673</v>
      </c>
      <c r="Q26" s="22">
        <v>1340</v>
      </c>
    </row>
    <row r="27" spans="10:17" x14ac:dyDescent="0.2">
      <c r="J27" s="21">
        <v>44408</v>
      </c>
      <c r="K27" s="22" t="s">
        <v>71</v>
      </c>
      <c r="M27" s="23">
        <v>44044</v>
      </c>
      <c r="N27" s="22">
        <v>840</v>
      </c>
      <c r="P27" s="23">
        <v>43680</v>
      </c>
      <c r="Q27" s="22">
        <v>1260</v>
      </c>
    </row>
    <row r="28" spans="10:17" x14ac:dyDescent="0.2">
      <c r="J28" s="21">
        <v>44415</v>
      </c>
      <c r="K28" s="22" t="s">
        <v>71</v>
      </c>
      <c r="M28" s="23">
        <v>44051</v>
      </c>
      <c r="N28" s="22">
        <v>790</v>
      </c>
      <c r="P28" s="23">
        <v>43687</v>
      </c>
      <c r="Q28" s="22">
        <v>1190</v>
      </c>
    </row>
    <row r="29" spans="10:17" x14ac:dyDescent="0.2">
      <c r="J29" s="21">
        <v>44422</v>
      </c>
      <c r="K29" s="22" t="s">
        <v>71</v>
      </c>
      <c r="M29" s="23">
        <v>44058</v>
      </c>
      <c r="N29" s="22">
        <v>870</v>
      </c>
      <c r="P29" s="23">
        <v>43694</v>
      </c>
      <c r="Q29" s="22">
        <v>1260</v>
      </c>
    </row>
    <row r="30" spans="10:17" x14ac:dyDescent="0.2">
      <c r="J30" s="21">
        <v>44429</v>
      </c>
      <c r="K30" s="22" t="s">
        <v>71</v>
      </c>
      <c r="M30" s="23">
        <v>44065</v>
      </c>
      <c r="N30" s="22">
        <v>1060</v>
      </c>
      <c r="P30" s="23">
        <v>43701</v>
      </c>
      <c r="Q30" s="22">
        <v>1080</v>
      </c>
    </row>
    <row r="31" spans="10:17" x14ac:dyDescent="0.2">
      <c r="J31" s="21">
        <v>44436</v>
      </c>
      <c r="K31" s="22" t="s">
        <v>71</v>
      </c>
      <c r="M31" s="23">
        <v>44072</v>
      </c>
      <c r="N31" s="22">
        <v>720</v>
      </c>
      <c r="P31" s="23">
        <v>43708</v>
      </c>
      <c r="Q31" s="22">
        <v>1360</v>
      </c>
    </row>
    <row r="32" spans="10:17" x14ac:dyDescent="0.2">
      <c r="J32" s="21">
        <v>44443</v>
      </c>
      <c r="K32" s="22" t="s">
        <v>71</v>
      </c>
      <c r="M32" s="23">
        <v>44079</v>
      </c>
      <c r="N32" s="22">
        <v>950</v>
      </c>
      <c r="P32" s="23">
        <v>43715</v>
      </c>
      <c r="Q32" s="22">
        <v>1190</v>
      </c>
    </row>
    <row r="33" spans="10:17" x14ac:dyDescent="0.2">
      <c r="J33" s="21">
        <v>44450</v>
      </c>
      <c r="K33" s="22" t="s">
        <v>71</v>
      </c>
      <c r="M33" s="23">
        <v>44086</v>
      </c>
      <c r="N33" s="22">
        <v>820</v>
      </c>
      <c r="P33" s="23">
        <v>43722</v>
      </c>
      <c r="Q33" s="22">
        <v>1170</v>
      </c>
    </row>
    <row r="34" spans="10:17" x14ac:dyDescent="0.2">
      <c r="J34" s="21">
        <v>44457</v>
      </c>
      <c r="K34" s="22" t="s">
        <v>71</v>
      </c>
      <c r="M34" s="23">
        <v>44093</v>
      </c>
      <c r="N34" s="22">
        <v>1040</v>
      </c>
      <c r="P34" s="23">
        <v>43729</v>
      </c>
      <c r="Q34" s="22">
        <v>1290</v>
      </c>
    </row>
    <row r="35" spans="10:17" x14ac:dyDescent="0.2">
      <c r="J35" s="21">
        <v>44464</v>
      </c>
      <c r="K35" s="22" t="s">
        <v>71</v>
      </c>
      <c r="M35" s="23">
        <v>44100</v>
      </c>
      <c r="N35" s="22">
        <v>1140</v>
      </c>
      <c r="P35" s="23">
        <v>43736</v>
      </c>
      <c r="Q35" s="22">
        <v>1330</v>
      </c>
    </row>
    <row r="36" spans="10:17" x14ac:dyDescent="0.2">
      <c r="J36" s="21">
        <v>44471</v>
      </c>
      <c r="K36" s="22" t="s">
        <v>71</v>
      </c>
      <c r="M36" s="23">
        <v>44107</v>
      </c>
      <c r="N36" s="22">
        <v>1070</v>
      </c>
      <c r="P36" s="23">
        <v>43743</v>
      </c>
      <c r="Q36" s="22">
        <v>1370</v>
      </c>
    </row>
    <row r="37" spans="10:17" x14ac:dyDescent="0.2">
      <c r="J37" s="21">
        <v>44478</v>
      </c>
      <c r="K37" s="22" t="s">
        <v>71</v>
      </c>
      <c r="M37" s="23">
        <v>44114</v>
      </c>
      <c r="N37" s="22">
        <v>1110</v>
      </c>
      <c r="P37" s="23">
        <v>43750</v>
      </c>
      <c r="Q37" s="22">
        <v>1220</v>
      </c>
    </row>
    <row r="38" spans="10:17" x14ac:dyDescent="0.2">
      <c r="J38" s="21">
        <v>44485</v>
      </c>
      <c r="K38" s="22" t="s">
        <v>71</v>
      </c>
      <c r="M38" s="23">
        <v>44121</v>
      </c>
      <c r="N38" s="22">
        <v>1230</v>
      </c>
      <c r="P38" s="23">
        <v>43757</v>
      </c>
      <c r="Q38" s="22">
        <v>1300</v>
      </c>
    </row>
    <row r="39" spans="10:17" x14ac:dyDescent="0.2">
      <c r="J39" s="21">
        <v>44492</v>
      </c>
      <c r="K39" s="22" t="s">
        <v>71</v>
      </c>
      <c r="M39" s="23">
        <v>44128</v>
      </c>
      <c r="N39" s="22">
        <v>1400</v>
      </c>
      <c r="P39" s="23">
        <v>43764</v>
      </c>
      <c r="Q39" s="22">
        <v>1320</v>
      </c>
    </row>
    <row r="40" spans="10:17" x14ac:dyDescent="0.2">
      <c r="J40" s="21">
        <v>44499</v>
      </c>
      <c r="K40" s="22" t="s">
        <v>71</v>
      </c>
      <c r="M40" s="23">
        <v>44135</v>
      </c>
      <c r="N40" s="22">
        <v>1300</v>
      </c>
      <c r="P40" s="23">
        <v>43771</v>
      </c>
      <c r="Q40" s="22">
        <v>1440</v>
      </c>
    </row>
    <row r="41" spans="10:17" x14ac:dyDescent="0.2">
      <c r="J41" s="21">
        <v>44506</v>
      </c>
      <c r="K41" s="22" t="s">
        <v>71</v>
      </c>
      <c r="M41" s="23">
        <v>44142</v>
      </c>
      <c r="N41" s="22">
        <v>1230</v>
      </c>
      <c r="P41" s="23">
        <v>43778</v>
      </c>
      <c r="Q41" s="22">
        <v>1130</v>
      </c>
    </row>
    <row r="42" spans="10:17" x14ac:dyDescent="0.2">
      <c r="J42" s="21">
        <v>44513</v>
      </c>
      <c r="K42" s="22" t="s">
        <v>71</v>
      </c>
      <c r="M42" s="23">
        <v>44149</v>
      </c>
      <c r="N42" s="22">
        <v>1370</v>
      </c>
      <c r="P42" s="23">
        <v>43785</v>
      </c>
      <c r="Q42" s="22">
        <v>1120</v>
      </c>
    </row>
    <row r="43" spans="10:17" x14ac:dyDescent="0.2">
      <c r="J43" s="21">
        <v>44520</v>
      </c>
      <c r="K43" s="22" t="s">
        <v>71</v>
      </c>
      <c r="M43" s="23">
        <v>44156</v>
      </c>
      <c r="N43" s="22">
        <v>1460</v>
      </c>
      <c r="P43" s="23">
        <v>43792</v>
      </c>
      <c r="Q43" s="22">
        <v>1420</v>
      </c>
    </row>
    <row r="44" spans="10:17" x14ac:dyDescent="0.2">
      <c r="J44" s="21">
        <v>44527</v>
      </c>
      <c r="K44" s="22" t="s">
        <v>71</v>
      </c>
      <c r="M44" s="23">
        <v>44163</v>
      </c>
      <c r="N44" s="22">
        <v>1610</v>
      </c>
      <c r="P44" s="23">
        <v>43799</v>
      </c>
      <c r="Q44" s="22">
        <v>1530</v>
      </c>
    </row>
    <row r="45" spans="10:17" x14ac:dyDescent="0.2">
      <c r="J45" s="21">
        <v>44534</v>
      </c>
      <c r="K45" s="22" t="s">
        <v>71</v>
      </c>
      <c r="M45" s="23">
        <v>44170</v>
      </c>
      <c r="N45" s="22">
        <v>1740</v>
      </c>
      <c r="P45" s="23">
        <v>43806</v>
      </c>
      <c r="Q45" s="22">
        <v>1520</v>
      </c>
    </row>
    <row r="46" spans="10:17" x14ac:dyDescent="0.2">
      <c r="J46" s="21">
        <v>44541</v>
      </c>
      <c r="K46" s="22" t="s">
        <v>71</v>
      </c>
      <c r="M46" s="23">
        <v>44177</v>
      </c>
      <c r="N46" s="22">
        <v>2510</v>
      </c>
      <c r="P46" s="23">
        <v>43813</v>
      </c>
      <c r="Q46" s="22">
        <v>2370</v>
      </c>
    </row>
    <row r="47" spans="10:17" x14ac:dyDescent="0.2">
      <c r="J47" s="21">
        <v>44548</v>
      </c>
      <c r="K47" s="22" t="s">
        <v>71</v>
      </c>
      <c r="M47" s="23">
        <v>44184</v>
      </c>
      <c r="N47" s="22">
        <v>1710</v>
      </c>
      <c r="P47" s="23">
        <v>43820</v>
      </c>
      <c r="Q47" s="22">
        <v>400</v>
      </c>
    </row>
    <row r="48" spans="10:17" x14ac:dyDescent="0.2">
      <c r="J48" s="21">
        <v>44555</v>
      </c>
      <c r="K48" s="22" t="s">
        <v>71</v>
      </c>
      <c r="M48" s="23">
        <v>44191</v>
      </c>
      <c r="N48" s="22">
        <v>180</v>
      </c>
      <c r="P48" s="23">
        <v>43827</v>
      </c>
      <c r="Q48" s="22">
        <v>450</v>
      </c>
    </row>
    <row r="49" spans="2:17" x14ac:dyDescent="0.2">
      <c r="J49" s="21">
        <v>44562</v>
      </c>
      <c r="K49" s="22" t="s">
        <v>71</v>
      </c>
      <c r="M49" s="23">
        <v>44198</v>
      </c>
      <c r="N49" s="22">
        <v>870</v>
      </c>
      <c r="P49" s="23">
        <v>43834</v>
      </c>
      <c r="Q49" s="22">
        <v>910</v>
      </c>
    </row>
    <row r="50" spans="2:17" x14ac:dyDescent="0.2">
      <c r="J50" s="21">
        <v>44569</v>
      </c>
      <c r="K50" s="22" t="s">
        <v>71</v>
      </c>
      <c r="M50" s="23">
        <v>44205</v>
      </c>
      <c r="N50" s="22">
        <v>990</v>
      </c>
      <c r="P50" s="23">
        <v>43841</v>
      </c>
      <c r="Q50" s="22">
        <v>900</v>
      </c>
    </row>
    <row r="51" spans="2:17" x14ac:dyDescent="0.2">
      <c r="J51" s="21">
        <v>44576</v>
      </c>
      <c r="K51" s="22" t="s">
        <v>71</v>
      </c>
      <c r="M51" s="23">
        <v>44212</v>
      </c>
      <c r="N51" s="22">
        <v>940</v>
      </c>
      <c r="P51" s="23">
        <v>43848</v>
      </c>
      <c r="Q51" s="22">
        <v>910</v>
      </c>
    </row>
    <row r="52" spans="2:17" x14ac:dyDescent="0.2">
      <c r="J52" s="21">
        <v>44583</v>
      </c>
      <c r="K52" s="22" t="s">
        <v>71</v>
      </c>
      <c r="M52" s="23">
        <v>44219</v>
      </c>
      <c r="N52" s="22">
        <v>1190</v>
      </c>
      <c r="P52" s="23">
        <v>43855</v>
      </c>
      <c r="Q52" s="22">
        <v>1090</v>
      </c>
    </row>
    <row r="53" spans="2:17" x14ac:dyDescent="0.2">
      <c r="J53" s="21">
        <v>44590</v>
      </c>
      <c r="K53" s="22" t="s">
        <v>71</v>
      </c>
      <c r="M53" s="23">
        <v>44226</v>
      </c>
      <c r="N53" s="22">
        <v>1230</v>
      </c>
      <c r="P53" s="23">
        <v>43862</v>
      </c>
      <c r="Q53" s="22">
        <v>1210</v>
      </c>
    </row>
    <row r="54" spans="2:17" x14ac:dyDescent="0.2">
      <c r="B54" s="24"/>
      <c r="J54" s="21">
        <v>44597</v>
      </c>
      <c r="K54" s="22" t="s">
        <v>71</v>
      </c>
      <c r="M54" s="23">
        <v>44233</v>
      </c>
      <c r="N54" s="22">
        <v>1260</v>
      </c>
      <c r="P54" s="23">
        <v>43869</v>
      </c>
      <c r="Q54" s="22">
        <v>1040</v>
      </c>
    </row>
    <row r="55" spans="2:17" x14ac:dyDescent="0.2">
      <c r="J55" s="21">
        <v>44604</v>
      </c>
      <c r="K55" s="22" t="s">
        <v>71</v>
      </c>
      <c r="M55" s="23">
        <v>44240</v>
      </c>
      <c r="N55" s="22">
        <v>1280</v>
      </c>
      <c r="P55" s="23">
        <v>43876</v>
      </c>
      <c r="Q55" s="22">
        <v>1100</v>
      </c>
    </row>
    <row r="56" spans="2:17" x14ac:dyDescent="0.2">
      <c r="J56" s="21">
        <v>44611</v>
      </c>
      <c r="K56" s="22" t="s">
        <v>71</v>
      </c>
      <c r="M56" s="23">
        <v>44247</v>
      </c>
      <c r="N56" s="22">
        <v>1310</v>
      </c>
      <c r="P56" s="23">
        <v>43883</v>
      </c>
      <c r="Q56" s="22">
        <v>1130</v>
      </c>
    </row>
    <row r="57" spans="2:17" x14ac:dyDescent="0.2">
      <c r="J57" s="21">
        <v>44618</v>
      </c>
      <c r="K57" s="22" t="s">
        <v>71</v>
      </c>
      <c r="M57" s="23">
        <v>44254</v>
      </c>
      <c r="N57" s="22">
        <v>1500</v>
      </c>
      <c r="P57" s="23">
        <v>43890</v>
      </c>
      <c r="Q57" s="22">
        <v>1120</v>
      </c>
    </row>
    <row r="58" spans="2:17" x14ac:dyDescent="0.2">
      <c r="J58" s="21">
        <v>44625</v>
      </c>
      <c r="K58" s="22" t="s">
        <v>71</v>
      </c>
      <c r="M58" s="23">
        <v>44261</v>
      </c>
      <c r="N58" s="22">
        <v>1390</v>
      </c>
      <c r="P58" s="23">
        <v>43897</v>
      </c>
      <c r="Q58" s="22">
        <v>1130</v>
      </c>
    </row>
    <row r="59" spans="2:17" x14ac:dyDescent="0.2">
      <c r="J59" s="21">
        <v>44632</v>
      </c>
      <c r="K59" s="22" t="s">
        <v>71</v>
      </c>
      <c r="M59" s="23">
        <v>44268</v>
      </c>
      <c r="N59" s="22">
        <v>1350</v>
      </c>
      <c r="P59" s="23">
        <v>43904</v>
      </c>
      <c r="Q59" s="22">
        <v>1090</v>
      </c>
    </row>
    <row r="60" spans="2:17" x14ac:dyDescent="0.2">
      <c r="J60" s="21">
        <v>44639</v>
      </c>
      <c r="K60" s="22" t="s">
        <v>71</v>
      </c>
      <c r="M60" s="23">
        <v>44275</v>
      </c>
      <c r="N60" s="22">
        <v>1570</v>
      </c>
      <c r="P60" s="23">
        <v>43911</v>
      </c>
      <c r="Q60" s="22">
        <v>1190</v>
      </c>
    </row>
    <row r="61" spans="2:17" x14ac:dyDescent="0.2">
      <c r="J61" s="25" t="s">
        <v>72</v>
      </c>
      <c r="K61" s="22"/>
      <c r="L61" s="22"/>
      <c r="M61" s="22"/>
      <c r="P61" s="26"/>
      <c r="Q61" s="26"/>
    </row>
    <row r="63" spans="2:17" x14ac:dyDescent="0.2">
      <c r="K63" s="39"/>
    </row>
  </sheetData>
  <mergeCells count="1">
    <mergeCell ref="A1:B1"/>
  </mergeCells>
  <hyperlinks>
    <hyperlink ref="A1:B1" location="ContentsHead" display="ContentsHead" xr:uid="{4245C00A-9C40-4036-8693-6A4262B7526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8A82C-D357-4EEC-AEC1-99D770C75AD9}">
  <sheetPr codeName="Sheet32">
    <pageSetUpPr fitToPage="1"/>
  </sheetPr>
  <dimension ref="A1:CE82"/>
  <sheetViews>
    <sheetView showGridLines="0" zoomScale="94" zoomScaleNormal="94"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4.85546875" style="1" customWidth="1"/>
    <col min="3" max="3" width="1" style="1" customWidth="1"/>
    <col min="4" max="4" width="12" style="1" bestFit="1" customWidth="1"/>
    <col min="5" max="5" width="9.5703125" style="1" customWidth="1"/>
    <col min="6" max="6" width="17.42578125" style="1" customWidth="1"/>
    <col min="7" max="7" width="15.5703125" style="1" bestFit="1" customWidth="1"/>
    <col min="8" max="8" width="2.5703125" style="1" customWidth="1"/>
    <col min="9" max="9" width="13.5703125" style="1" customWidth="1"/>
    <col min="10" max="10" width="21.5703125" style="1" customWidth="1"/>
    <col min="11" max="11" width="16.140625" style="1" bestFit="1" customWidth="1"/>
    <col min="12" max="12" width="17.140625" style="1" customWidth="1"/>
    <col min="13" max="13" width="2.5703125" style="1" customWidth="1"/>
    <col min="14" max="14" width="13.5703125" style="1" bestFit="1" customWidth="1"/>
    <col min="15" max="15" width="10.5703125" style="1" bestFit="1" customWidth="1"/>
    <col min="16" max="16" width="18.140625" style="1" customWidth="1"/>
    <col min="17" max="17" width="17.5703125" style="1" customWidth="1"/>
    <col min="18" max="18" width="2.5703125" style="1" customWidth="1"/>
    <col min="19" max="19" width="28" style="1" customWidth="1"/>
    <col min="20" max="20" width="4" style="1" customWidth="1"/>
    <col min="21" max="21" width="5.140625" style="1" customWidth="1"/>
    <col min="22" max="24" width="13.140625" style="1" customWidth="1"/>
    <col min="25" max="83" width="0" style="1" hidden="1" customWidth="1"/>
    <col min="84" max="16384" width="13.140625" style="1" hidden="1"/>
  </cols>
  <sheetData>
    <row r="1" spans="1:21" s="40" customFormat="1" x14ac:dyDescent="0.25">
      <c r="A1" s="174" t="s">
        <v>61</v>
      </c>
      <c r="B1" s="174"/>
      <c r="C1" s="29"/>
    </row>
    <row r="2" spans="1:21" x14ac:dyDescent="0.2">
      <c r="A2" s="175" t="s">
        <v>114</v>
      </c>
      <c r="B2" s="175"/>
      <c r="C2" s="175"/>
      <c r="D2" s="175"/>
      <c r="E2" s="175"/>
      <c r="F2" s="175"/>
      <c r="G2" s="175"/>
      <c r="H2" s="175"/>
      <c r="I2" s="175"/>
      <c r="J2" s="175"/>
      <c r="K2" s="175"/>
      <c r="L2" s="175"/>
      <c r="M2" s="175"/>
      <c r="N2" s="175"/>
      <c r="O2" s="175"/>
      <c r="P2" s="175"/>
      <c r="Q2" s="175"/>
      <c r="R2" s="175"/>
      <c r="S2" s="175"/>
      <c r="T2" s="9"/>
      <c r="U2" s="9"/>
    </row>
    <row r="4" spans="1:21" ht="17.45" customHeight="1" x14ac:dyDescent="0.35">
      <c r="A4" s="178" t="s">
        <v>47</v>
      </c>
      <c r="B4" s="178"/>
      <c r="C4" s="41"/>
      <c r="D4" s="179" t="s">
        <v>115</v>
      </c>
      <c r="E4" s="179"/>
      <c r="F4" s="179"/>
      <c r="G4" s="179"/>
      <c r="H4" s="42"/>
      <c r="I4" s="179" t="s">
        <v>116</v>
      </c>
      <c r="J4" s="179"/>
      <c r="K4" s="179"/>
      <c r="L4" s="179"/>
      <c r="M4" s="42"/>
      <c r="N4" s="179" t="s">
        <v>117</v>
      </c>
      <c r="O4" s="179"/>
      <c r="P4" s="179"/>
      <c r="Q4" s="179"/>
      <c r="R4" s="179"/>
      <c r="S4" s="179"/>
      <c r="T4" s="43"/>
      <c r="U4" s="43"/>
    </row>
    <row r="5" spans="1:21" ht="18" customHeight="1" x14ac:dyDescent="0.35">
      <c r="A5" s="177"/>
      <c r="B5" s="177"/>
      <c r="C5" s="44"/>
      <c r="D5" s="177" t="s">
        <v>45</v>
      </c>
      <c r="E5" s="45" t="s">
        <v>46</v>
      </c>
      <c r="F5" s="177" t="s">
        <v>118</v>
      </c>
      <c r="G5" s="176" t="s">
        <v>119</v>
      </c>
      <c r="H5" s="44"/>
      <c r="I5" s="177" t="s">
        <v>120</v>
      </c>
      <c r="J5" s="45" t="s">
        <v>46</v>
      </c>
      <c r="K5" s="177" t="s">
        <v>118</v>
      </c>
      <c r="L5" s="176" t="s">
        <v>121</v>
      </c>
      <c r="M5" s="44"/>
      <c r="N5" s="177" t="s">
        <v>45</v>
      </c>
      <c r="O5" s="45" t="s">
        <v>46</v>
      </c>
      <c r="P5" s="177" t="s">
        <v>122</v>
      </c>
      <c r="Q5" s="176" t="s">
        <v>123</v>
      </c>
      <c r="R5" s="44"/>
      <c r="S5" s="177" t="s">
        <v>124</v>
      </c>
      <c r="T5" s="44"/>
      <c r="U5" s="44"/>
    </row>
    <row r="6" spans="1:21" ht="30.75" customHeight="1" x14ac:dyDescent="0.35">
      <c r="A6" s="177"/>
      <c r="B6" s="177"/>
      <c r="C6" s="44"/>
      <c r="D6" s="177"/>
      <c r="E6" s="45" t="s">
        <v>125</v>
      </c>
      <c r="F6" s="177"/>
      <c r="G6" s="176"/>
      <c r="H6" s="44"/>
      <c r="I6" s="177"/>
      <c r="J6" s="45" t="s">
        <v>126</v>
      </c>
      <c r="K6" s="177"/>
      <c r="L6" s="176"/>
      <c r="M6" s="44"/>
      <c r="N6" s="177"/>
      <c r="O6" s="45" t="s">
        <v>125</v>
      </c>
      <c r="P6" s="177"/>
      <c r="Q6" s="176"/>
      <c r="R6" s="44"/>
      <c r="S6" s="177"/>
      <c r="T6" s="44"/>
      <c r="U6" s="44"/>
    </row>
    <row r="7" spans="1:21" x14ac:dyDescent="0.2">
      <c r="A7" s="7" t="s">
        <v>127</v>
      </c>
      <c r="B7" s="7"/>
      <c r="C7" s="7"/>
      <c r="E7" s="46"/>
      <c r="G7" s="47"/>
      <c r="H7" s="48"/>
      <c r="I7" s="49"/>
      <c r="J7" s="50"/>
      <c r="K7" s="49"/>
      <c r="L7" s="51"/>
      <c r="M7" s="48"/>
      <c r="N7" s="48"/>
      <c r="O7" s="52"/>
      <c r="P7" s="48"/>
      <c r="Q7" s="47"/>
      <c r="R7" s="48"/>
    </row>
    <row r="8" spans="1:21" x14ac:dyDescent="0.2">
      <c r="B8" s="32" t="s">
        <v>50</v>
      </c>
      <c r="C8" s="54"/>
      <c r="D8" s="48">
        <v>55730</v>
      </c>
      <c r="E8" s="52">
        <v>12040</v>
      </c>
      <c r="F8" s="48">
        <v>6180</v>
      </c>
      <c r="G8" s="47">
        <v>61910</v>
      </c>
      <c r="H8" s="48"/>
      <c r="I8" s="49">
        <v>147</v>
      </c>
      <c r="J8" s="50">
        <v>52.4</v>
      </c>
      <c r="K8" s="49">
        <v>73.2</v>
      </c>
      <c r="L8" s="51">
        <v>220.2</v>
      </c>
      <c r="M8" s="48"/>
      <c r="N8" s="48">
        <v>9837</v>
      </c>
      <c r="O8" s="52">
        <v>1798</v>
      </c>
      <c r="P8" s="48">
        <v>2637</v>
      </c>
      <c r="Q8" s="47">
        <v>12473</v>
      </c>
      <c r="R8" s="48"/>
      <c r="S8" s="48">
        <v>1297</v>
      </c>
      <c r="T8" s="48"/>
      <c r="U8" s="48"/>
    </row>
    <row r="9" spans="1:21" x14ac:dyDescent="0.2">
      <c r="B9" s="32" t="s">
        <v>44</v>
      </c>
      <c r="C9" s="54"/>
      <c r="D9" s="48">
        <v>55290</v>
      </c>
      <c r="E9" s="52">
        <v>12900</v>
      </c>
      <c r="F9" s="48">
        <v>6160</v>
      </c>
      <c r="G9" s="47">
        <v>61450</v>
      </c>
      <c r="H9" s="55"/>
      <c r="I9" s="49">
        <v>159.69999999999999</v>
      </c>
      <c r="J9" s="50">
        <v>57.8</v>
      </c>
      <c r="K9" s="49">
        <v>68.5</v>
      </c>
      <c r="L9" s="51">
        <v>228.3</v>
      </c>
      <c r="M9" s="48"/>
      <c r="N9" s="48">
        <v>10090</v>
      </c>
      <c r="O9" s="52">
        <v>2038</v>
      </c>
      <c r="P9" s="48">
        <v>2110</v>
      </c>
      <c r="Q9" s="47">
        <v>12200</v>
      </c>
      <c r="R9" s="48"/>
      <c r="S9" s="48">
        <v>1444</v>
      </c>
      <c r="T9" s="48"/>
      <c r="U9" s="48"/>
    </row>
    <row r="10" spans="1:21" x14ac:dyDescent="0.2">
      <c r="B10" s="32" t="s">
        <v>43</v>
      </c>
      <c r="C10" s="54"/>
      <c r="D10" s="48">
        <v>48140</v>
      </c>
      <c r="E10" s="52">
        <v>11860</v>
      </c>
      <c r="F10" s="48">
        <v>5270</v>
      </c>
      <c r="G10" s="47">
        <v>53410</v>
      </c>
      <c r="H10" s="55"/>
      <c r="I10" s="49">
        <v>158.69999999999999</v>
      </c>
      <c r="J10" s="50">
        <v>70.3</v>
      </c>
      <c r="K10" s="49">
        <v>58.1</v>
      </c>
      <c r="L10" s="51">
        <v>216.8</v>
      </c>
      <c r="M10" s="48"/>
      <c r="N10" s="48">
        <v>9723</v>
      </c>
      <c r="O10" s="52">
        <v>2109</v>
      </c>
      <c r="P10" s="48">
        <v>2025</v>
      </c>
      <c r="Q10" s="47">
        <v>11748</v>
      </c>
      <c r="R10" s="48"/>
      <c r="S10" s="48">
        <v>1079</v>
      </c>
      <c r="T10" s="48"/>
      <c r="U10" s="48"/>
    </row>
    <row r="11" spans="1:21" x14ac:dyDescent="0.2">
      <c r="B11" s="32" t="s">
        <v>128</v>
      </c>
      <c r="C11" s="54"/>
      <c r="D11" s="48">
        <v>9680</v>
      </c>
      <c r="E11" s="52">
        <v>2530</v>
      </c>
      <c r="F11" s="48">
        <v>1020</v>
      </c>
      <c r="G11" s="47">
        <v>10690</v>
      </c>
      <c r="H11" s="55"/>
      <c r="I11" s="49">
        <v>36.799999999999997</v>
      </c>
      <c r="J11" s="50">
        <v>18.899999999999999</v>
      </c>
      <c r="K11" s="49">
        <v>24.7</v>
      </c>
      <c r="L11" s="51">
        <v>61.4</v>
      </c>
      <c r="M11" s="48"/>
      <c r="N11" s="48">
        <v>1982</v>
      </c>
      <c r="O11" s="52">
        <v>458</v>
      </c>
      <c r="P11" s="48">
        <v>633</v>
      </c>
      <c r="Q11" s="47">
        <v>2616</v>
      </c>
      <c r="R11" s="48"/>
      <c r="S11" s="48">
        <v>125</v>
      </c>
      <c r="T11" s="48"/>
      <c r="U11" s="48"/>
    </row>
    <row r="12" spans="1:21" ht="26.45" customHeight="1" x14ac:dyDescent="0.2">
      <c r="A12" s="7" t="s">
        <v>129</v>
      </c>
      <c r="B12" s="7"/>
      <c r="C12" s="7"/>
      <c r="E12" s="46"/>
      <c r="G12" s="47"/>
      <c r="H12" s="48"/>
      <c r="I12" s="49"/>
      <c r="J12" s="50"/>
      <c r="K12" s="49"/>
      <c r="L12" s="51"/>
      <c r="M12" s="48"/>
      <c r="N12" s="48"/>
      <c r="O12" s="52"/>
      <c r="P12" s="48"/>
      <c r="Q12" s="47"/>
      <c r="R12" s="48"/>
    </row>
    <row r="13" spans="1:21" x14ac:dyDescent="0.2">
      <c r="B13" s="32" t="s">
        <v>130</v>
      </c>
      <c r="C13" s="54"/>
      <c r="D13" s="48">
        <v>13240</v>
      </c>
      <c r="E13" s="52">
        <v>2920</v>
      </c>
      <c r="F13" s="48">
        <v>1430</v>
      </c>
      <c r="G13" s="47">
        <v>14670</v>
      </c>
      <c r="H13" s="48"/>
      <c r="I13" s="49">
        <v>31.5</v>
      </c>
      <c r="J13" s="50">
        <v>12.1</v>
      </c>
      <c r="K13" s="49">
        <v>15.6</v>
      </c>
      <c r="L13" s="51">
        <v>47.1</v>
      </c>
      <c r="M13" s="48"/>
      <c r="N13" s="48">
        <v>2258</v>
      </c>
      <c r="O13" s="52">
        <v>414</v>
      </c>
      <c r="P13" s="48">
        <v>524</v>
      </c>
      <c r="Q13" s="47">
        <v>2782</v>
      </c>
      <c r="R13" s="48"/>
      <c r="S13" s="48">
        <v>260</v>
      </c>
      <c r="T13" s="48"/>
      <c r="U13" s="48"/>
    </row>
    <row r="14" spans="1:21" x14ac:dyDescent="0.2">
      <c r="B14" s="32" t="s">
        <v>131</v>
      </c>
      <c r="C14" s="54"/>
      <c r="D14" s="48">
        <v>14860</v>
      </c>
      <c r="E14" s="52">
        <v>3060</v>
      </c>
      <c r="F14" s="48">
        <v>1490</v>
      </c>
      <c r="G14" s="47">
        <v>16350</v>
      </c>
      <c r="H14" s="48"/>
      <c r="I14" s="49">
        <v>41</v>
      </c>
      <c r="J14" s="50">
        <v>13.6</v>
      </c>
      <c r="K14" s="49">
        <v>17.7</v>
      </c>
      <c r="L14" s="51">
        <v>58.7</v>
      </c>
      <c r="M14" s="48"/>
      <c r="N14" s="48">
        <v>2689</v>
      </c>
      <c r="O14" s="52">
        <v>466</v>
      </c>
      <c r="P14" s="48">
        <v>692</v>
      </c>
      <c r="Q14" s="47">
        <v>3381</v>
      </c>
      <c r="R14" s="48"/>
      <c r="S14" s="48">
        <v>389</v>
      </c>
      <c r="T14" s="48"/>
      <c r="U14" s="48"/>
    </row>
    <row r="15" spans="1:21" x14ac:dyDescent="0.2">
      <c r="B15" s="32" t="s">
        <v>132</v>
      </c>
      <c r="C15" s="54"/>
      <c r="D15" s="48">
        <v>15770</v>
      </c>
      <c r="E15" s="52">
        <v>3240</v>
      </c>
      <c r="F15" s="48">
        <v>1700</v>
      </c>
      <c r="G15" s="47">
        <v>17470</v>
      </c>
      <c r="H15" s="48"/>
      <c r="I15" s="49">
        <v>43.7</v>
      </c>
      <c r="J15" s="50">
        <v>14.9</v>
      </c>
      <c r="K15" s="49">
        <v>19.600000000000001</v>
      </c>
      <c r="L15" s="51">
        <v>63.3</v>
      </c>
      <c r="M15" s="48"/>
      <c r="N15" s="48">
        <v>2850</v>
      </c>
      <c r="O15" s="52">
        <v>506</v>
      </c>
      <c r="P15" s="48">
        <v>660</v>
      </c>
      <c r="Q15" s="47">
        <v>3510</v>
      </c>
      <c r="R15" s="48"/>
      <c r="S15" s="48">
        <v>321</v>
      </c>
      <c r="T15" s="48"/>
      <c r="U15" s="48"/>
    </row>
    <row r="16" spans="1:21" ht="13.5" customHeight="1" x14ac:dyDescent="0.2">
      <c r="B16" s="32" t="s">
        <v>133</v>
      </c>
      <c r="C16" s="54"/>
      <c r="D16" s="48">
        <v>11860</v>
      </c>
      <c r="E16" s="52">
        <v>2820</v>
      </c>
      <c r="F16" s="48">
        <v>1570</v>
      </c>
      <c r="G16" s="47">
        <v>13430</v>
      </c>
      <c r="H16" s="48"/>
      <c r="I16" s="49">
        <v>30.9</v>
      </c>
      <c r="J16" s="50">
        <v>11.8</v>
      </c>
      <c r="K16" s="49">
        <v>20.3</v>
      </c>
      <c r="L16" s="51">
        <v>51.2</v>
      </c>
      <c r="M16" s="48"/>
      <c r="N16" s="48">
        <v>2039</v>
      </c>
      <c r="O16" s="52">
        <v>412</v>
      </c>
      <c r="P16" s="48">
        <v>761</v>
      </c>
      <c r="Q16" s="47">
        <v>2800</v>
      </c>
      <c r="R16" s="48"/>
      <c r="S16" s="48">
        <v>328</v>
      </c>
      <c r="T16" s="48"/>
      <c r="U16" s="48"/>
    </row>
    <row r="17" spans="1:21" ht="25.5" customHeight="1" x14ac:dyDescent="0.2">
      <c r="B17" s="32" t="s">
        <v>134</v>
      </c>
      <c r="C17" s="54"/>
      <c r="D17" s="48">
        <v>13250</v>
      </c>
      <c r="E17" s="52">
        <v>3000</v>
      </c>
      <c r="F17" s="48">
        <v>1530</v>
      </c>
      <c r="G17" s="47">
        <v>14770</v>
      </c>
      <c r="H17" s="48"/>
      <c r="I17" s="49">
        <v>34.799999999999997</v>
      </c>
      <c r="J17" s="50">
        <v>13</v>
      </c>
      <c r="K17" s="49">
        <v>14.1</v>
      </c>
      <c r="L17" s="51">
        <v>48.9</v>
      </c>
      <c r="M17" s="48"/>
      <c r="N17" s="48">
        <v>2386</v>
      </c>
      <c r="O17" s="52">
        <v>458</v>
      </c>
      <c r="P17" s="48">
        <v>381</v>
      </c>
      <c r="Q17" s="47">
        <v>2767</v>
      </c>
      <c r="R17" s="48"/>
      <c r="S17" s="48">
        <v>378</v>
      </c>
      <c r="T17" s="48"/>
      <c r="U17" s="48"/>
    </row>
    <row r="18" spans="1:21" x14ac:dyDescent="0.2">
      <c r="B18" s="32" t="s">
        <v>135</v>
      </c>
      <c r="C18" s="54"/>
      <c r="D18" s="48">
        <v>14930</v>
      </c>
      <c r="E18" s="52">
        <v>3360</v>
      </c>
      <c r="F18" s="48">
        <v>1570</v>
      </c>
      <c r="G18" s="47">
        <v>16500</v>
      </c>
      <c r="H18" s="48"/>
      <c r="I18" s="49">
        <v>43.5</v>
      </c>
      <c r="J18" s="50">
        <v>15.5</v>
      </c>
      <c r="K18" s="49">
        <v>17.100000000000001</v>
      </c>
      <c r="L18" s="51">
        <v>60.5</v>
      </c>
      <c r="M18" s="48"/>
      <c r="N18" s="48">
        <v>2731</v>
      </c>
      <c r="O18" s="52">
        <v>536</v>
      </c>
      <c r="P18" s="48">
        <v>633</v>
      </c>
      <c r="Q18" s="47">
        <v>3364</v>
      </c>
      <c r="R18" s="48"/>
      <c r="S18" s="48">
        <v>423</v>
      </c>
      <c r="T18" s="48"/>
      <c r="U18" s="48"/>
    </row>
    <row r="19" spans="1:21" x14ac:dyDescent="0.2">
      <c r="B19" s="32" t="s">
        <v>136</v>
      </c>
      <c r="C19" s="54"/>
      <c r="D19" s="48">
        <v>15190</v>
      </c>
      <c r="E19" s="52">
        <v>3410</v>
      </c>
      <c r="F19" s="48">
        <v>1520</v>
      </c>
      <c r="G19" s="47">
        <v>16720</v>
      </c>
      <c r="H19" s="48"/>
      <c r="I19" s="49">
        <v>45.1</v>
      </c>
      <c r="J19" s="50">
        <v>15.6</v>
      </c>
      <c r="K19" s="49">
        <v>20.2</v>
      </c>
      <c r="L19" s="51">
        <v>65.3</v>
      </c>
      <c r="M19" s="48"/>
      <c r="N19" s="48">
        <v>2819</v>
      </c>
      <c r="O19" s="52">
        <v>547</v>
      </c>
      <c r="P19" s="48">
        <v>630</v>
      </c>
      <c r="Q19" s="47">
        <v>3449</v>
      </c>
      <c r="R19" s="48"/>
      <c r="S19" s="48">
        <v>345</v>
      </c>
      <c r="T19" s="48"/>
      <c r="U19" s="48"/>
    </row>
    <row r="20" spans="1:21" x14ac:dyDescent="0.2">
      <c r="B20" s="32" t="s">
        <v>137</v>
      </c>
      <c r="C20" s="54"/>
      <c r="D20" s="48">
        <v>11920</v>
      </c>
      <c r="E20" s="52">
        <v>3140</v>
      </c>
      <c r="F20" s="48">
        <v>1540</v>
      </c>
      <c r="G20" s="47">
        <v>13460</v>
      </c>
      <c r="H20" s="48"/>
      <c r="I20" s="49">
        <v>36.4</v>
      </c>
      <c r="J20" s="50">
        <v>13.7</v>
      </c>
      <c r="K20" s="49">
        <v>17.100000000000001</v>
      </c>
      <c r="L20" s="51">
        <v>53.5</v>
      </c>
      <c r="M20" s="48"/>
      <c r="N20" s="48">
        <v>2154</v>
      </c>
      <c r="O20" s="52">
        <v>498</v>
      </c>
      <c r="P20" s="48">
        <v>466</v>
      </c>
      <c r="Q20" s="47">
        <v>2620</v>
      </c>
      <c r="R20" s="48"/>
      <c r="S20" s="48">
        <v>298</v>
      </c>
      <c r="T20" s="48"/>
      <c r="U20" s="48"/>
    </row>
    <row r="21" spans="1:21" ht="25.5" customHeight="1" x14ac:dyDescent="0.2">
      <c r="B21" s="32" t="s">
        <v>138</v>
      </c>
      <c r="C21" s="54"/>
      <c r="D21" s="48">
        <v>6280</v>
      </c>
      <c r="E21" s="52">
        <v>1470</v>
      </c>
      <c r="F21" s="48">
        <v>990</v>
      </c>
      <c r="G21" s="47">
        <v>7270</v>
      </c>
      <c r="H21" s="48"/>
      <c r="I21" s="49">
        <v>17.3</v>
      </c>
      <c r="J21" s="50">
        <v>6.5</v>
      </c>
      <c r="K21" s="49">
        <v>8.9</v>
      </c>
      <c r="L21" s="51">
        <v>26.3</v>
      </c>
      <c r="M21" s="48"/>
      <c r="N21" s="48">
        <v>1091</v>
      </c>
      <c r="O21" s="52">
        <v>232</v>
      </c>
      <c r="P21" s="48">
        <v>278</v>
      </c>
      <c r="Q21" s="47">
        <v>1369</v>
      </c>
      <c r="R21" s="48"/>
      <c r="S21" s="48">
        <v>123</v>
      </c>
      <c r="T21" s="48"/>
      <c r="U21" s="48"/>
    </row>
    <row r="22" spans="1:21" ht="12.75" customHeight="1" x14ac:dyDescent="0.2">
      <c r="B22" s="32" t="s">
        <v>139</v>
      </c>
      <c r="C22" s="54"/>
      <c r="D22" s="48">
        <v>9970</v>
      </c>
      <c r="E22" s="52">
        <v>2560</v>
      </c>
      <c r="F22" s="48">
        <v>1210</v>
      </c>
      <c r="G22" s="47">
        <v>11180</v>
      </c>
      <c r="H22" s="48"/>
      <c r="I22" s="49">
        <v>28.5</v>
      </c>
      <c r="J22" s="50">
        <v>12.7</v>
      </c>
      <c r="K22" s="49">
        <v>10.199999999999999</v>
      </c>
      <c r="L22" s="51">
        <v>38.799999999999997</v>
      </c>
      <c r="M22" s="48"/>
      <c r="N22" s="48">
        <v>1921</v>
      </c>
      <c r="O22" s="52">
        <v>431</v>
      </c>
      <c r="P22" s="48">
        <v>464</v>
      </c>
      <c r="Q22" s="47">
        <v>2386</v>
      </c>
      <c r="R22" s="48"/>
      <c r="S22" s="48">
        <v>287</v>
      </c>
      <c r="T22" s="48"/>
      <c r="U22" s="48"/>
    </row>
    <row r="23" spans="1:21" ht="12.75" customHeight="1" x14ac:dyDescent="0.2">
      <c r="B23" s="32" t="s">
        <v>140</v>
      </c>
      <c r="C23" s="54"/>
      <c r="D23" s="48">
        <v>16800</v>
      </c>
      <c r="E23" s="52">
        <v>4090</v>
      </c>
      <c r="F23" s="48">
        <v>1540</v>
      </c>
      <c r="G23" s="47">
        <v>18340</v>
      </c>
      <c r="H23" s="48"/>
      <c r="I23" s="49">
        <v>53.8</v>
      </c>
      <c r="J23" s="50">
        <v>23.5</v>
      </c>
      <c r="K23" s="49">
        <v>18.8</v>
      </c>
      <c r="L23" s="51">
        <v>72.599999999999994</v>
      </c>
      <c r="M23" s="48"/>
      <c r="N23" s="48">
        <v>3466</v>
      </c>
      <c r="O23" s="52">
        <v>733</v>
      </c>
      <c r="P23" s="48">
        <v>556</v>
      </c>
      <c r="Q23" s="47">
        <v>4022</v>
      </c>
      <c r="R23" s="48"/>
      <c r="S23" s="48">
        <v>278</v>
      </c>
      <c r="T23" s="48"/>
      <c r="U23" s="48"/>
    </row>
    <row r="24" spans="1:21" ht="12.75" customHeight="1" x14ac:dyDescent="0.2">
      <c r="B24" s="32" t="s">
        <v>141</v>
      </c>
      <c r="C24" s="54"/>
      <c r="D24" s="48">
        <v>15100</v>
      </c>
      <c r="E24" s="52">
        <v>3740</v>
      </c>
      <c r="F24" s="48">
        <v>1530</v>
      </c>
      <c r="G24" s="47">
        <v>16620</v>
      </c>
      <c r="H24" s="48"/>
      <c r="I24" s="49">
        <v>59</v>
      </c>
      <c r="J24" s="50">
        <v>27.6</v>
      </c>
      <c r="K24" s="49">
        <v>20.100000000000001</v>
      </c>
      <c r="L24" s="51">
        <v>79.2</v>
      </c>
      <c r="M24" s="48"/>
      <c r="N24" s="48">
        <v>3245</v>
      </c>
      <c r="O24" s="52">
        <v>712</v>
      </c>
      <c r="P24" s="48">
        <v>726</v>
      </c>
      <c r="Q24" s="47">
        <v>3971</v>
      </c>
      <c r="R24" s="48"/>
      <c r="S24" s="48">
        <v>391</v>
      </c>
      <c r="T24" s="48"/>
      <c r="U24" s="48"/>
    </row>
    <row r="25" spans="1:21" ht="26.45" customHeight="1" x14ac:dyDescent="0.2">
      <c r="A25" s="7" t="s">
        <v>142</v>
      </c>
      <c r="B25" s="7"/>
      <c r="C25" s="7"/>
      <c r="D25" s="48"/>
      <c r="E25" s="52"/>
      <c r="F25" s="48"/>
      <c r="G25" s="47"/>
      <c r="H25" s="48"/>
      <c r="I25" s="56"/>
      <c r="J25" s="56"/>
      <c r="K25" s="49"/>
      <c r="L25" s="51"/>
      <c r="M25" s="48"/>
      <c r="N25" s="48"/>
      <c r="O25" s="52"/>
      <c r="P25" s="48"/>
      <c r="Q25" s="47"/>
      <c r="R25" s="48"/>
    </row>
    <row r="26" spans="1:21" x14ac:dyDescent="0.2">
      <c r="B26" s="53" t="s">
        <v>143</v>
      </c>
      <c r="C26" s="54"/>
      <c r="D26" s="48">
        <v>3900</v>
      </c>
      <c r="E26" s="52">
        <v>910</v>
      </c>
      <c r="F26" s="48">
        <v>490</v>
      </c>
      <c r="G26" s="47">
        <v>4390</v>
      </c>
      <c r="H26" s="48"/>
      <c r="I26" s="49">
        <v>8.8000000000000007</v>
      </c>
      <c r="J26" s="50">
        <v>3.8</v>
      </c>
      <c r="K26" s="49">
        <v>6</v>
      </c>
      <c r="L26" s="51">
        <v>14.8</v>
      </c>
      <c r="M26" s="48"/>
      <c r="N26" s="48">
        <v>639</v>
      </c>
      <c r="O26" s="52">
        <v>130</v>
      </c>
      <c r="P26" s="48">
        <v>217</v>
      </c>
      <c r="Q26" s="47">
        <v>856</v>
      </c>
      <c r="R26" s="48"/>
      <c r="S26" s="48">
        <v>124</v>
      </c>
      <c r="T26" s="48"/>
      <c r="U26" s="48"/>
    </row>
    <row r="27" spans="1:21" x14ac:dyDescent="0.2">
      <c r="B27" s="53" t="s">
        <v>144</v>
      </c>
      <c r="C27" s="54"/>
      <c r="D27" s="48">
        <v>4360</v>
      </c>
      <c r="E27" s="52">
        <v>960</v>
      </c>
      <c r="F27" s="48">
        <v>450</v>
      </c>
      <c r="G27" s="47">
        <v>4810</v>
      </c>
      <c r="H27" s="48"/>
      <c r="I27" s="49">
        <v>9.9</v>
      </c>
      <c r="J27" s="50">
        <v>4</v>
      </c>
      <c r="K27" s="49">
        <v>3.6</v>
      </c>
      <c r="L27" s="51">
        <v>13.5</v>
      </c>
      <c r="M27" s="48"/>
      <c r="N27" s="48">
        <v>722</v>
      </c>
      <c r="O27" s="52">
        <v>136</v>
      </c>
      <c r="P27" s="48">
        <v>125</v>
      </c>
      <c r="Q27" s="47">
        <v>847</v>
      </c>
      <c r="R27" s="48"/>
      <c r="S27" s="48">
        <v>66</v>
      </c>
      <c r="T27" s="48"/>
      <c r="U27" s="48"/>
    </row>
    <row r="28" spans="1:21" x14ac:dyDescent="0.2">
      <c r="B28" s="53" t="s">
        <v>145</v>
      </c>
      <c r="C28" s="54"/>
      <c r="D28" s="48">
        <v>4990</v>
      </c>
      <c r="E28" s="52">
        <v>1060</v>
      </c>
      <c r="F28" s="48">
        <v>480</v>
      </c>
      <c r="G28" s="47">
        <v>5470</v>
      </c>
      <c r="H28" s="48"/>
      <c r="I28" s="49">
        <v>12.7</v>
      </c>
      <c r="J28" s="50">
        <v>4.3</v>
      </c>
      <c r="K28" s="49">
        <v>6</v>
      </c>
      <c r="L28" s="51">
        <v>18.7</v>
      </c>
      <c r="M28" s="48"/>
      <c r="N28" s="48">
        <v>898</v>
      </c>
      <c r="O28" s="52">
        <v>148</v>
      </c>
      <c r="P28" s="48">
        <v>182</v>
      </c>
      <c r="Q28" s="47">
        <v>1080</v>
      </c>
      <c r="R28" s="48"/>
      <c r="S28" s="48">
        <v>71</v>
      </c>
      <c r="T28" s="48"/>
      <c r="U28" s="48"/>
    </row>
    <row r="29" spans="1:21" x14ac:dyDescent="0.2">
      <c r="B29" s="53" t="s">
        <v>146</v>
      </c>
      <c r="C29" s="54"/>
      <c r="D29" s="48">
        <v>4860</v>
      </c>
      <c r="E29" s="52">
        <v>1060</v>
      </c>
      <c r="F29" s="48">
        <v>490</v>
      </c>
      <c r="G29" s="47">
        <v>5350</v>
      </c>
      <c r="H29" s="48"/>
      <c r="I29" s="49">
        <v>13</v>
      </c>
      <c r="J29" s="50">
        <v>4.7</v>
      </c>
      <c r="K29" s="49">
        <v>8</v>
      </c>
      <c r="L29" s="51">
        <v>21</v>
      </c>
      <c r="M29" s="48"/>
      <c r="N29" s="48">
        <v>863</v>
      </c>
      <c r="O29" s="52">
        <v>163</v>
      </c>
      <c r="P29" s="48">
        <v>332</v>
      </c>
      <c r="Q29" s="47">
        <v>1195</v>
      </c>
      <c r="R29" s="48"/>
      <c r="S29" s="48">
        <v>99</v>
      </c>
      <c r="T29" s="48"/>
      <c r="U29" s="48"/>
    </row>
    <row r="30" spans="1:21" x14ac:dyDescent="0.2">
      <c r="B30" s="53" t="s">
        <v>147</v>
      </c>
      <c r="C30" s="54"/>
      <c r="D30" s="48">
        <v>5460</v>
      </c>
      <c r="E30" s="52">
        <v>1100</v>
      </c>
      <c r="F30" s="48">
        <v>530</v>
      </c>
      <c r="G30" s="47">
        <v>5990</v>
      </c>
      <c r="H30" s="48"/>
      <c r="I30" s="49">
        <v>14.8</v>
      </c>
      <c r="J30" s="50">
        <v>4.8</v>
      </c>
      <c r="K30" s="49">
        <v>3.8</v>
      </c>
      <c r="L30" s="51">
        <v>18.600000000000001</v>
      </c>
      <c r="M30" s="48"/>
      <c r="N30" s="48">
        <v>992</v>
      </c>
      <c r="O30" s="52">
        <v>162</v>
      </c>
      <c r="P30" s="48">
        <v>191</v>
      </c>
      <c r="Q30" s="47">
        <v>1182</v>
      </c>
      <c r="R30" s="48"/>
      <c r="S30" s="48">
        <v>59</v>
      </c>
      <c r="T30" s="48"/>
      <c r="U30" s="48"/>
    </row>
    <row r="31" spans="1:21" x14ac:dyDescent="0.2">
      <c r="B31" s="53" t="s">
        <v>148</v>
      </c>
      <c r="C31" s="54"/>
      <c r="D31" s="48">
        <v>4540</v>
      </c>
      <c r="E31" s="52">
        <v>900</v>
      </c>
      <c r="F31" s="48">
        <v>470</v>
      </c>
      <c r="G31" s="47">
        <v>5010</v>
      </c>
      <c r="H31" s="48"/>
      <c r="I31" s="49">
        <v>13.1</v>
      </c>
      <c r="J31" s="50">
        <v>4.0999999999999996</v>
      </c>
      <c r="K31" s="49">
        <v>5.9</v>
      </c>
      <c r="L31" s="51">
        <v>19</v>
      </c>
      <c r="M31" s="48"/>
      <c r="N31" s="48">
        <v>834</v>
      </c>
      <c r="O31" s="52">
        <v>141</v>
      </c>
      <c r="P31" s="48">
        <v>170</v>
      </c>
      <c r="Q31" s="47">
        <v>1004</v>
      </c>
      <c r="R31" s="48"/>
      <c r="S31" s="48">
        <v>231</v>
      </c>
      <c r="T31" s="48"/>
      <c r="U31" s="48"/>
    </row>
    <row r="32" spans="1:21" x14ac:dyDescent="0.2">
      <c r="B32" s="53" t="s">
        <v>149</v>
      </c>
      <c r="C32" s="54"/>
      <c r="D32" s="48">
        <v>5050</v>
      </c>
      <c r="E32" s="52">
        <v>1080</v>
      </c>
      <c r="F32" s="48">
        <v>610</v>
      </c>
      <c r="G32" s="47">
        <v>5660</v>
      </c>
      <c r="H32" s="48"/>
      <c r="I32" s="49">
        <v>14.2</v>
      </c>
      <c r="J32" s="50">
        <v>4.9000000000000004</v>
      </c>
      <c r="K32" s="49">
        <v>6.6</v>
      </c>
      <c r="L32" s="51">
        <v>20.8</v>
      </c>
      <c r="M32" s="48"/>
      <c r="N32" s="48">
        <v>908</v>
      </c>
      <c r="O32" s="52">
        <v>166</v>
      </c>
      <c r="P32" s="48">
        <v>221</v>
      </c>
      <c r="Q32" s="47">
        <v>1129</v>
      </c>
      <c r="R32" s="48"/>
      <c r="S32" s="48">
        <v>112</v>
      </c>
      <c r="T32" s="48"/>
      <c r="U32" s="48"/>
    </row>
    <row r="33" spans="2:21" x14ac:dyDescent="0.2">
      <c r="B33" s="53" t="s">
        <v>150</v>
      </c>
      <c r="C33" s="54"/>
      <c r="D33" s="48">
        <v>5790</v>
      </c>
      <c r="E33" s="52">
        <v>1190</v>
      </c>
      <c r="F33" s="48">
        <v>560</v>
      </c>
      <c r="G33" s="47">
        <v>6350</v>
      </c>
      <c r="H33" s="48"/>
      <c r="I33" s="49">
        <v>16.399999999999999</v>
      </c>
      <c r="J33" s="50">
        <v>5.6</v>
      </c>
      <c r="K33" s="49">
        <v>5.6</v>
      </c>
      <c r="L33" s="51">
        <v>22</v>
      </c>
      <c r="M33" s="48"/>
      <c r="N33" s="48">
        <v>1051</v>
      </c>
      <c r="O33" s="52">
        <v>190</v>
      </c>
      <c r="P33" s="48">
        <v>177</v>
      </c>
      <c r="Q33" s="47">
        <v>1229</v>
      </c>
      <c r="R33" s="48"/>
      <c r="S33" s="48">
        <v>114</v>
      </c>
      <c r="T33" s="48"/>
      <c r="U33" s="48"/>
    </row>
    <row r="34" spans="2:21" x14ac:dyDescent="0.2">
      <c r="B34" s="53" t="s">
        <v>151</v>
      </c>
      <c r="C34" s="54"/>
      <c r="D34" s="48">
        <v>4930</v>
      </c>
      <c r="E34" s="52">
        <v>970</v>
      </c>
      <c r="F34" s="48">
        <v>530</v>
      </c>
      <c r="G34" s="47">
        <v>5470</v>
      </c>
      <c r="H34" s="48"/>
      <c r="I34" s="49">
        <v>13</v>
      </c>
      <c r="J34" s="50">
        <v>4.4000000000000004</v>
      </c>
      <c r="K34" s="49">
        <v>7.5</v>
      </c>
      <c r="L34" s="51">
        <v>20.5</v>
      </c>
      <c r="M34" s="48"/>
      <c r="N34" s="48">
        <v>891</v>
      </c>
      <c r="O34" s="52">
        <v>149</v>
      </c>
      <c r="P34" s="48">
        <v>261</v>
      </c>
      <c r="Q34" s="47">
        <v>1152</v>
      </c>
      <c r="R34" s="48"/>
      <c r="S34" s="48">
        <v>94</v>
      </c>
      <c r="T34" s="48"/>
      <c r="U34" s="48"/>
    </row>
    <row r="35" spans="2:21" x14ac:dyDescent="0.2">
      <c r="B35" s="53" t="s">
        <v>152</v>
      </c>
      <c r="C35" s="54"/>
      <c r="D35" s="48">
        <v>3590</v>
      </c>
      <c r="E35" s="52">
        <v>860</v>
      </c>
      <c r="F35" s="48">
        <v>440</v>
      </c>
      <c r="G35" s="47">
        <v>4030</v>
      </c>
      <c r="H35" s="48"/>
      <c r="I35" s="49">
        <v>10</v>
      </c>
      <c r="J35" s="50">
        <v>3.7</v>
      </c>
      <c r="K35" s="49">
        <v>6.9</v>
      </c>
      <c r="L35" s="51">
        <v>16.899999999999999</v>
      </c>
      <c r="M35" s="48"/>
      <c r="N35" s="48">
        <v>625</v>
      </c>
      <c r="O35" s="52">
        <v>127</v>
      </c>
      <c r="P35" s="48">
        <v>209</v>
      </c>
      <c r="Q35" s="47">
        <v>834</v>
      </c>
      <c r="R35" s="48"/>
      <c r="S35" s="48">
        <v>50</v>
      </c>
      <c r="T35" s="48"/>
      <c r="U35" s="48"/>
    </row>
    <row r="36" spans="2:21" x14ac:dyDescent="0.2">
      <c r="B36" s="53" t="s">
        <v>153</v>
      </c>
      <c r="C36" s="54"/>
      <c r="D36" s="48">
        <v>3870</v>
      </c>
      <c r="E36" s="52">
        <v>900</v>
      </c>
      <c r="F36" s="48">
        <v>460</v>
      </c>
      <c r="G36" s="47">
        <v>4320</v>
      </c>
      <c r="H36" s="48"/>
      <c r="I36" s="49">
        <v>9.6999999999999993</v>
      </c>
      <c r="J36" s="50">
        <v>3.7</v>
      </c>
      <c r="K36" s="49">
        <v>5.4</v>
      </c>
      <c r="L36" s="51">
        <v>15</v>
      </c>
      <c r="M36" s="48"/>
      <c r="N36" s="48">
        <v>659</v>
      </c>
      <c r="O36" s="52">
        <v>128</v>
      </c>
      <c r="P36" s="48">
        <v>161</v>
      </c>
      <c r="Q36" s="47">
        <v>820</v>
      </c>
      <c r="R36" s="48"/>
      <c r="S36" s="48">
        <v>127</v>
      </c>
      <c r="T36" s="48"/>
      <c r="U36" s="48"/>
    </row>
    <row r="37" spans="2:21" x14ac:dyDescent="0.2">
      <c r="B37" s="53" t="s">
        <v>154</v>
      </c>
      <c r="C37" s="54"/>
      <c r="D37" s="48">
        <v>4410</v>
      </c>
      <c r="E37" s="52">
        <v>1060</v>
      </c>
      <c r="F37" s="48">
        <v>670</v>
      </c>
      <c r="G37" s="47">
        <v>5080</v>
      </c>
      <c r="H37" s="48"/>
      <c r="I37" s="49">
        <v>11.2</v>
      </c>
      <c r="J37" s="50">
        <v>4.4000000000000004</v>
      </c>
      <c r="K37" s="49">
        <v>8.1</v>
      </c>
      <c r="L37" s="51">
        <v>19.3</v>
      </c>
      <c r="M37" s="48"/>
      <c r="N37" s="48">
        <v>755</v>
      </c>
      <c r="O37" s="52">
        <v>157</v>
      </c>
      <c r="P37" s="48">
        <v>391</v>
      </c>
      <c r="Q37" s="47">
        <v>1146</v>
      </c>
      <c r="R37" s="48"/>
      <c r="S37" s="48">
        <v>151</v>
      </c>
      <c r="T37" s="48"/>
      <c r="U37" s="48"/>
    </row>
    <row r="38" spans="2:21" ht="26.45" customHeight="1" x14ac:dyDescent="0.2">
      <c r="B38" s="53" t="s">
        <v>155</v>
      </c>
      <c r="C38" s="54"/>
      <c r="D38" s="48">
        <v>4020</v>
      </c>
      <c r="E38" s="52">
        <v>930</v>
      </c>
      <c r="F38" s="48">
        <v>530</v>
      </c>
      <c r="G38" s="47">
        <v>4550</v>
      </c>
      <c r="H38" s="48"/>
      <c r="I38" s="49">
        <v>10.199999999999999</v>
      </c>
      <c r="J38" s="50">
        <v>3.8</v>
      </c>
      <c r="K38" s="49">
        <v>2.9</v>
      </c>
      <c r="L38" s="51">
        <v>13.1</v>
      </c>
      <c r="M38" s="48"/>
      <c r="N38" s="48">
        <v>739</v>
      </c>
      <c r="O38" s="52">
        <v>135</v>
      </c>
      <c r="P38" s="48">
        <v>133</v>
      </c>
      <c r="Q38" s="47">
        <v>872</v>
      </c>
      <c r="R38" s="48"/>
      <c r="S38" s="48">
        <v>63</v>
      </c>
      <c r="T38" s="48"/>
      <c r="U38" s="55"/>
    </row>
    <row r="39" spans="2:21" x14ac:dyDescent="0.2">
      <c r="B39" s="53" t="s">
        <v>156</v>
      </c>
      <c r="C39" s="54"/>
      <c r="D39" s="48">
        <v>4560</v>
      </c>
      <c r="E39" s="52">
        <v>1040</v>
      </c>
      <c r="F39" s="48">
        <v>530</v>
      </c>
      <c r="G39" s="47">
        <v>5090</v>
      </c>
      <c r="H39" s="48"/>
      <c r="I39" s="49">
        <v>11.8</v>
      </c>
      <c r="J39" s="50">
        <v>4.5</v>
      </c>
      <c r="K39" s="49">
        <v>7.7</v>
      </c>
      <c r="L39" s="51">
        <v>19.600000000000001</v>
      </c>
      <c r="M39" s="48"/>
      <c r="N39" s="48">
        <v>796</v>
      </c>
      <c r="O39" s="52">
        <v>158</v>
      </c>
      <c r="P39" s="48">
        <v>126</v>
      </c>
      <c r="Q39" s="47">
        <v>922</v>
      </c>
      <c r="R39" s="48"/>
      <c r="S39" s="48">
        <v>272</v>
      </c>
      <c r="T39" s="48"/>
      <c r="U39" s="48"/>
    </row>
    <row r="40" spans="2:21" x14ac:dyDescent="0.2">
      <c r="B40" s="53" t="s">
        <v>157</v>
      </c>
      <c r="C40" s="54"/>
      <c r="D40" s="48">
        <v>4670</v>
      </c>
      <c r="E40" s="52">
        <v>1020</v>
      </c>
      <c r="F40" s="48">
        <v>470</v>
      </c>
      <c r="G40" s="47">
        <v>5130</v>
      </c>
      <c r="H40" s="48"/>
      <c r="I40" s="49">
        <v>12.8</v>
      </c>
      <c r="J40" s="50">
        <v>4.7</v>
      </c>
      <c r="K40" s="49">
        <v>3.5</v>
      </c>
      <c r="L40" s="51">
        <v>16.3</v>
      </c>
      <c r="M40" s="48"/>
      <c r="N40" s="48">
        <v>851</v>
      </c>
      <c r="O40" s="52">
        <v>165</v>
      </c>
      <c r="P40" s="48">
        <v>121</v>
      </c>
      <c r="Q40" s="47">
        <v>973</v>
      </c>
      <c r="R40" s="48"/>
      <c r="S40" s="48">
        <v>43</v>
      </c>
      <c r="T40" s="48"/>
      <c r="U40" s="56"/>
    </row>
    <row r="41" spans="2:21" x14ac:dyDescent="0.2">
      <c r="B41" s="53" t="s">
        <v>158</v>
      </c>
      <c r="C41" s="54"/>
      <c r="D41" s="48">
        <v>5020</v>
      </c>
      <c r="E41" s="52">
        <v>1150</v>
      </c>
      <c r="F41" s="48">
        <v>590</v>
      </c>
      <c r="G41" s="47">
        <v>5610</v>
      </c>
      <c r="H41" s="48"/>
      <c r="I41" s="49">
        <v>13.9</v>
      </c>
      <c r="J41" s="50">
        <v>5.2</v>
      </c>
      <c r="K41" s="49">
        <v>5</v>
      </c>
      <c r="L41" s="51">
        <v>18.899999999999999</v>
      </c>
      <c r="M41" s="48"/>
      <c r="N41" s="48">
        <v>904</v>
      </c>
      <c r="O41" s="52">
        <v>180</v>
      </c>
      <c r="P41" s="48">
        <v>194</v>
      </c>
      <c r="Q41" s="47">
        <v>1098</v>
      </c>
      <c r="R41" s="48"/>
      <c r="S41" s="48">
        <v>140</v>
      </c>
      <c r="T41" s="48"/>
      <c r="U41" s="48"/>
    </row>
    <row r="42" spans="2:21" x14ac:dyDescent="0.2">
      <c r="B42" s="53" t="s">
        <v>159</v>
      </c>
      <c r="C42" s="54"/>
      <c r="D42" s="48">
        <v>5270</v>
      </c>
      <c r="E42" s="52">
        <v>1140</v>
      </c>
      <c r="F42" s="48">
        <v>480</v>
      </c>
      <c r="G42" s="47">
        <v>5750</v>
      </c>
      <c r="H42" s="48"/>
      <c r="I42" s="49">
        <v>16.399999999999999</v>
      </c>
      <c r="J42" s="50">
        <v>5.5</v>
      </c>
      <c r="K42" s="49">
        <v>3.7</v>
      </c>
      <c r="L42" s="51">
        <v>20.100000000000001</v>
      </c>
      <c r="M42" s="48"/>
      <c r="N42" s="48">
        <v>992</v>
      </c>
      <c r="O42" s="52">
        <v>188</v>
      </c>
      <c r="P42" s="48">
        <v>177</v>
      </c>
      <c r="Q42" s="47">
        <v>1169</v>
      </c>
      <c r="R42" s="48"/>
      <c r="S42" s="48">
        <v>80</v>
      </c>
      <c r="T42" s="48"/>
      <c r="U42" s="48"/>
    </row>
    <row r="43" spans="2:21" x14ac:dyDescent="0.2">
      <c r="B43" s="53" t="s">
        <v>160</v>
      </c>
      <c r="C43" s="54"/>
      <c r="D43" s="48">
        <v>4640</v>
      </c>
      <c r="E43" s="52">
        <v>1060</v>
      </c>
      <c r="F43" s="48">
        <v>500</v>
      </c>
      <c r="G43" s="47">
        <v>5140</v>
      </c>
      <c r="H43" s="48"/>
      <c r="I43" s="49">
        <v>13.1</v>
      </c>
      <c r="J43" s="50">
        <v>4.8</v>
      </c>
      <c r="K43" s="49">
        <v>8.4</v>
      </c>
      <c r="L43" s="51">
        <v>21.5</v>
      </c>
      <c r="M43" s="48"/>
      <c r="N43" s="48">
        <v>835</v>
      </c>
      <c r="O43" s="52">
        <v>167</v>
      </c>
      <c r="P43" s="48">
        <v>263</v>
      </c>
      <c r="Q43" s="47">
        <v>1097</v>
      </c>
      <c r="R43" s="48"/>
      <c r="S43" s="48">
        <v>203</v>
      </c>
      <c r="T43" s="48"/>
      <c r="U43" s="48"/>
    </row>
    <row r="44" spans="2:21" x14ac:dyDescent="0.2">
      <c r="B44" s="53" t="s">
        <v>161</v>
      </c>
      <c r="C44" s="54"/>
      <c r="D44" s="48">
        <v>5060</v>
      </c>
      <c r="E44" s="52">
        <v>1160</v>
      </c>
      <c r="F44" s="48">
        <v>530</v>
      </c>
      <c r="G44" s="47">
        <v>5590</v>
      </c>
      <c r="H44" s="48"/>
      <c r="I44" s="49">
        <v>14.8</v>
      </c>
      <c r="J44" s="50">
        <v>5.2</v>
      </c>
      <c r="K44" s="49">
        <v>4.5</v>
      </c>
      <c r="L44" s="51">
        <v>19.2</v>
      </c>
      <c r="M44" s="48"/>
      <c r="N44" s="48">
        <v>927</v>
      </c>
      <c r="O44" s="52">
        <v>183</v>
      </c>
      <c r="P44" s="48">
        <v>159</v>
      </c>
      <c r="Q44" s="47">
        <v>1086</v>
      </c>
      <c r="R44" s="48"/>
      <c r="S44" s="48">
        <v>126</v>
      </c>
      <c r="T44" s="48"/>
      <c r="U44" s="48"/>
    </row>
    <row r="45" spans="2:21" x14ac:dyDescent="0.2">
      <c r="B45" s="53" t="s">
        <v>162</v>
      </c>
      <c r="C45" s="54"/>
      <c r="D45" s="48">
        <v>5230</v>
      </c>
      <c r="E45" s="52">
        <v>1100</v>
      </c>
      <c r="F45" s="48">
        <v>470</v>
      </c>
      <c r="G45" s="47">
        <v>5700</v>
      </c>
      <c r="H45" s="48"/>
      <c r="I45" s="49">
        <v>16</v>
      </c>
      <c r="J45" s="50">
        <v>5.2</v>
      </c>
      <c r="K45" s="49">
        <v>6.4</v>
      </c>
      <c r="L45" s="51">
        <v>22.4</v>
      </c>
      <c r="M45" s="48"/>
      <c r="N45" s="48">
        <v>987</v>
      </c>
      <c r="O45" s="52">
        <v>180</v>
      </c>
      <c r="P45" s="48">
        <v>234</v>
      </c>
      <c r="Q45" s="47">
        <v>1221</v>
      </c>
      <c r="R45" s="48"/>
      <c r="S45" s="48">
        <v>66</v>
      </c>
      <c r="T45" s="48"/>
      <c r="U45" s="48"/>
    </row>
    <row r="46" spans="2:21" x14ac:dyDescent="0.2">
      <c r="B46" s="53" t="s">
        <v>163</v>
      </c>
      <c r="C46" s="54"/>
      <c r="D46" s="48">
        <v>4900</v>
      </c>
      <c r="E46" s="52">
        <v>1150</v>
      </c>
      <c r="F46" s="48">
        <v>520</v>
      </c>
      <c r="G46" s="47">
        <v>5420</v>
      </c>
      <c r="H46" s="48"/>
      <c r="I46" s="49">
        <v>14.3</v>
      </c>
      <c r="J46" s="50">
        <v>5.2</v>
      </c>
      <c r="K46" s="49">
        <v>9.4</v>
      </c>
      <c r="L46" s="51">
        <v>23.7</v>
      </c>
      <c r="M46" s="48"/>
      <c r="N46" s="48">
        <v>905</v>
      </c>
      <c r="O46" s="52">
        <v>183</v>
      </c>
      <c r="P46" s="48">
        <v>236</v>
      </c>
      <c r="Q46" s="47">
        <v>1142</v>
      </c>
      <c r="R46" s="48"/>
      <c r="S46" s="48">
        <v>153</v>
      </c>
      <c r="T46" s="48"/>
      <c r="U46" s="48"/>
    </row>
    <row r="47" spans="2:21" x14ac:dyDescent="0.2">
      <c r="B47" s="53" t="s">
        <v>164</v>
      </c>
      <c r="C47" s="54"/>
      <c r="D47" s="48">
        <v>3860</v>
      </c>
      <c r="E47" s="52">
        <v>1070</v>
      </c>
      <c r="F47" s="48">
        <v>540</v>
      </c>
      <c r="G47" s="47">
        <v>4390</v>
      </c>
      <c r="H47" s="48"/>
      <c r="I47" s="49">
        <v>12.1</v>
      </c>
      <c r="J47" s="50">
        <v>4.7</v>
      </c>
      <c r="K47" s="49">
        <v>7.7</v>
      </c>
      <c r="L47" s="51">
        <v>19.8</v>
      </c>
      <c r="M47" s="48"/>
      <c r="N47" s="48">
        <v>688</v>
      </c>
      <c r="O47" s="52">
        <v>166</v>
      </c>
      <c r="P47" s="48">
        <v>190</v>
      </c>
      <c r="Q47" s="47">
        <v>878</v>
      </c>
      <c r="R47" s="48"/>
      <c r="S47" s="48">
        <v>111</v>
      </c>
      <c r="T47" s="48"/>
      <c r="U47" s="48"/>
    </row>
    <row r="48" spans="2:21" x14ac:dyDescent="0.2">
      <c r="B48" s="53" t="s">
        <v>165</v>
      </c>
      <c r="C48" s="54"/>
      <c r="D48" s="48">
        <v>3940</v>
      </c>
      <c r="E48" s="52">
        <v>1050</v>
      </c>
      <c r="F48" s="48">
        <v>440</v>
      </c>
      <c r="G48" s="47">
        <v>4380</v>
      </c>
      <c r="H48" s="48"/>
      <c r="I48" s="49">
        <v>11.9</v>
      </c>
      <c r="J48" s="50">
        <v>4.5999999999999996</v>
      </c>
      <c r="K48" s="49">
        <v>4</v>
      </c>
      <c r="L48" s="51">
        <v>15.9</v>
      </c>
      <c r="M48" s="48"/>
      <c r="N48" s="48">
        <v>706</v>
      </c>
      <c r="O48" s="52">
        <v>165</v>
      </c>
      <c r="P48" s="48">
        <v>128</v>
      </c>
      <c r="Q48" s="47">
        <v>834</v>
      </c>
      <c r="R48" s="48"/>
      <c r="S48" s="48">
        <v>78</v>
      </c>
      <c r="T48" s="48"/>
      <c r="U48" s="48"/>
    </row>
    <row r="49" spans="1:21" x14ac:dyDescent="0.2">
      <c r="B49" s="53" t="s">
        <v>166</v>
      </c>
      <c r="C49" s="54"/>
      <c r="D49" s="48">
        <v>4120</v>
      </c>
      <c r="E49" s="52">
        <v>1020</v>
      </c>
      <c r="F49" s="48">
        <v>570</v>
      </c>
      <c r="G49" s="47">
        <v>4680</v>
      </c>
      <c r="H49" s="48"/>
      <c r="I49" s="49">
        <v>12.4</v>
      </c>
      <c r="J49" s="50">
        <v>4.4000000000000004</v>
      </c>
      <c r="K49" s="49">
        <v>5.4</v>
      </c>
      <c r="L49" s="51">
        <v>17.899999999999999</v>
      </c>
      <c r="M49" s="48"/>
      <c r="N49" s="48">
        <v>760</v>
      </c>
      <c r="O49" s="52">
        <v>167</v>
      </c>
      <c r="P49" s="48">
        <v>148</v>
      </c>
      <c r="Q49" s="47">
        <v>908</v>
      </c>
      <c r="R49" s="48"/>
      <c r="S49" s="48">
        <v>108</v>
      </c>
      <c r="T49" s="48"/>
      <c r="U49" s="48"/>
    </row>
    <row r="50" spans="1:21" ht="26.25" customHeight="1" x14ac:dyDescent="0.2">
      <c r="B50" s="53" t="s">
        <v>167</v>
      </c>
      <c r="C50" s="54"/>
      <c r="D50" s="48">
        <v>1760</v>
      </c>
      <c r="E50" s="52">
        <v>440</v>
      </c>
      <c r="F50" s="48">
        <v>370</v>
      </c>
      <c r="G50" s="47">
        <v>2130</v>
      </c>
      <c r="H50" s="48"/>
      <c r="I50" s="49">
        <v>4.7</v>
      </c>
      <c r="J50" s="50">
        <v>2</v>
      </c>
      <c r="K50" s="49">
        <v>5.2</v>
      </c>
      <c r="L50" s="51">
        <v>9.9</v>
      </c>
      <c r="M50" s="48"/>
      <c r="N50" s="48">
        <v>290</v>
      </c>
      <c r="O50" s="52">
        <v>71</v>
      </c>
      <c r="P50" s="48">
        <v>135</v>
      </c>
      <c r="Q50" s="47">
        <v>424</v>
      </c>
      <c r="R50" s="48"/>
      <c r="S50" s="48">
        <v>34</v>
      </c>
      <c r="T50" s="48"/>
      <c r="U50" s="48"/>
    </row>
    <row r="51" spans="1:21" ht="12.75" customHeight="1" x14ac:dyDescent="0.2">
      <c r="B51" s="53" t="s">
        <v>168</v>
      </c>
      <c r="C51" s="54"/>
      <c r="D51" s="48">
        <v>1940</v>
      </c>
      <c r="E51" s="52">
        <v>440</v>
      </c>
      <c r="F51" s="48">
        <v>270</v>
      </c>
      <c r="G51" s="47">
        <v>2210</v>
      </c>
      <c r="H51" s="48"/>
      <c r="I51" s="49">
        <v>5.2</v>
      </c>
      <c r="J51" s="50">
        <v>2</v>
      </c>
      <c r="K51" s="49">
        <v>1.5</v>
      </c>
      <c r="L51" s="51">
        <v>6.7</v>
      </c>
      <c r="M51" s="48"/>
      <c r="N51" s="48">
        <v>331</v>
      </c>
      <c r="O51" s="52">
        <v>70</v>
      </c>
      <c r="P51" s="48">
        <v>68</v>
      </c>
      <c r="Q51" s="47">
        <v>400</v>
      </c>
      <c r="R51" s="48"/>
      <c r="S51" s="48">
        <v>24</v>
      </c>
      <c r="T51" s="48"/>
      <c r="U51" s="48"/>
    </row>
    <row r="52" spans="1:21" ht="12.75" customHeight="1" x14ac:dyDescent="0.2">
      <c r="B52" s="53" t="s">
        <v>169</v>
      </c>
      <c r="C52" s="54"/>
      <c r="D52" s="48">
        <v>2580</v>
      </c>
      <c r="E52" s="52">
        <v>600</v>
      </c>
      <c r="F52" s="48">
        <v>350</v>
      </c>
      <c r="G52" s="47">
        <v>2930</v>
      </c>
      <c r="H52" s="48"/>
      <c r="I52" s="49">
        <v>7.4</v>
      </c>
      <c r="J52" s="50">
        <v>2.5</v>
      </c>
      <c r="K52" s="49">
        <v>2.2999999999999998</v>
      </c>
      <c r="L52" s="51">
        <v>9.6999999999999993</v>
      </c>
      <c r="M52" s="48"/>
      <c r="N52" s="48">
        <v>470</v>
      </c>
      <c r="O52" s="52">
        <v>92</v>
      </c>
      <c r="P52" s="48">
        <v>75</v>
      </c>
      <c r="Q52" s="47">
        <v>545</v>
      </c>
      <c r="R52" s="48"/>
      <c r="S52" s="48">
        <v>66</v>
      </c>
      <c r="T52" s="48"/>
      <c r="U52" s="48"/>
    </row>
    <row r="53" spans="1:21" ht="12.75" customHeight="1" x14ac:dyDescent="0.2">
      <c r="B53" s="53" t="s">
        <v>170</v>
      </c>
      <c r="C53" s="54"/>
      <c r="D53" s="48">
        <v>3030</v>
      </c>
      <c r="E53" s="52">
        <v>810</v>
      </c>
      <c r="F53" s="48">
        <v>440</v>
      </c>
      <c r="G53" s="47">
        <v>3480</v>
      </c>
      <c r="H53" s="48"/>
      <c r="I53" s="49">
        <v>9.1999999999999993</v>
      </c>
      <c r="J53" s="50">
        <v>3.7</v>
      </c>
      <c r="K53" s="49">
        <v>3.4</v>
      </c>
      <c r="L53" s="51">
        <v>12.7</v>
      </c>
      <c r="M53" s="48"/>
      <c r="N53" s="48">
        <v>582</v>
      </c>
      <c r="O53" s="52">
        <v>136</v>
      </c>
      <c r="P53" s="48">
        <v>153</v>
      </c>
      <c r="Q53" s="47">
        <v>735</v>
      </c>
      <c r="R53" s="48"/>
      <c r="S53" s="48">
        <v>124</v>
      </c>
      <c r="T53" s="48"/>
      <c r="U53" s="57"/>
    </row>
    <row r="54" spans="1:21" ht="12.75" customHeight="1" x14ac:dyDescent="0.2">
      <c r="B54" s="53" t="s">
        <v>171</v>
      </c>
      <c r="C54" s="54"/>
      <c r="D54" s="48">
        <v>3230</v>
      </c>
      <c r="E54" s="52">
        <v>820</v>
      </c>
      <c r="F54" s="48">
        <v>340</v>
      </c>
      <c r="G54" s="47">
        <v>3570</v>
      </c>
      <c r="H54" s="48"/>
      <c r="I54" s="49">
        <v>9.3000000000000007</v>
      </c>
      <c r="J54" s="50">
        <v>4.2</v>
      </c>
      <c r="K54" s="49">
        <v>4.3</v>
      </c>
      <c r="L54" s="51">
        <v>13.5</v>
      </c>
      <c r="M54" s="48"/>
      <c r="N54" s="48">
        <v>634</v>
      </c>
      <c r="O54" s="52">
        <v>144</v>
      </c>
      <c r="P54" s="48">
        <v>201</v>
      </c>
      <c r="Q54" s="47">
        <v>835</v>
      </c>
      <c r="R54" s="48"/>
      <c r="S54" s="48">
        <v>108</v>
      </c>
      <c r="T54" s="48"/>
      <c r="U54" s="57"/>
    </row>
    <row r="55" spans="1:21" ht="12.75" customHeight="1" x14ac:dyDescent="0.2">
      <c r="B55" s="53" t="s">
        <v>172</v>
      </c>
      <c r="C55" s="54"/>
      <c r="D55" s="48">
        <v>3700</v>
      </c>
      <c r="E55" s="52">
        <v>930</v>
      </c>
      <c r="F55" s="48">
        <v>430</v>
      </c>
      <c r="G55" s="47">
        <v>4130</v>
      </c>
      <c r="H55" s="48"/>
      <c r="I55" s="49">
        <v>10</v>
      </c>
      <c r="J55" s="50">
        <v>4.7</v>
      </c>
      <c r="K55" s="49">
        <v>2.5</v>
      </c>
      <c r="L55" s="51">
        <v>12.6</v>
      </c>
      <c r="M55" s="48"/>
      <c r="N55" s="48">
        <v>706</v>
      </c>
      <c r="O55" s="52">
        <v>151</v>
      </c>
      <c r="P55" s="48">
        <v>110</v>
      </c>
      <c r="Q55" s="47">
        <v>816</v>
      </c>
      <c r="R55" s="48"/>
      <c r="S55" s="48">
        <v>55</v>
      </c>
      <c r="T55" s="48"/>
      <c r="U55" s="57"/>
    </row>
    <row r="56" spans="1:21" ht="12.75" customHeight="1" x14ac:dyDescent="0.2">
      <c r="B56" s="53" t="s">
        <v>173</v>
      </c>
      <c r="C56" s="54"/>
      <c r="D56" s="48">
        <v>5300</v>
      </c>
      <c r="E56" s="52">
        <v>1350</v>
      </c>
      <c r="F56" s="48">
        <v>530</v>
      </c>
      <c r="G56" s="47">
        <v>5840</v>
      </c>
      <c r="H56" s="48"/>
      <c r="I56" s="49">
        <v>16</v>
      </c>
      <c r="J56" s="50">
        <v>7.2</v>
      </c>
      <c r="K56" s="49">
        <v>5.8</v>
      </c>
      <c r="L56" s="51">
        <v>21.9</v>
      </c>
      <c r="M56" s="48"/>
      <c r="N56" s="48">
        <v>1062</v>
      </c>
      <c r="O56" s="52">
        <v>228</v>
      </c>
      <c r="P56" s="48">
        <v>177</v>
      </c>
      <c r="Q56" s="47">
        <v>1239</v>
      </c>
      <c r="R56" s="48"/>
      <c r="S56" s="48">
        <v>76</v>
      </c>
      <c r="T56" s="48"/>
      <c r="U56" s="57"/>
    </row>
    <row r="57" spans="1:21" ht="12.75" customHeight="1" x14ac:dyDescent="0.2">
      <c r="B57" s="53" t="s">
        <v>174</v>
      </c>
      <c r="C57" s="54"/>
      <c r="D57" s="48">
        <v>5300</v>
      </c>
      <c r="E57" s="52">
        <v>1250</v>
      </c>
      <c r="F57" s="48">
        <v>430</v>
      </c>
      <c r="G57" s="47">
        <v>5740</v>
      </c>
      <c r="H57" s="48"/>
      <c r="I57" s="49">
        <v>16.899999999999999</v>
      </c>
      <c r="J57" s="50">
        <v>7</v>
      </c>
      <c r="K57" s="49">
        <v>4.7</v>
      </c>
      <c r="L57" s="51">
        <v>21.6</v>
      </c>
      <c r="M57" s="48"/>
      <c r="N57" s="48">
        <v>1091</v>
      </c>
      <c r="O57" s="52">
        <v>220</v>
      </c>
      <c r="P57" s="48">
        <v>140</v>
      </c>
      <c r="Q57" s="47">
        <v>1231</v>
      </c>
      <c r="R57" s="48"/>
      <c r="S57" s="48">
        <v>56</v>
      </c>
      <c r="T57" s="48"/>
      <c r="U57" s="57"/>
    </row>
    <row r="58" spans="1:21" ht="12.75" customHeight="1" x14ac:dyDescent="0.2">
      <c r="B58" s="53" t="s">
        <v>175</v>
      </c>
      <c r="C58" s="54"/>
      <c r="D58" s="48">
        <v>6200</v>
      </c>
      <c r="E58" s="52">
        <v>1490</v>
      </c>
      <c r="F58" s="48">
        <v>580</v>
      </c>
      <c r="G58" s="47">
        <v>6770</v>
      </c>
      <c r="H58" s="48"/>
      <c r="I58" s="49">
        <v>20.8</v>
      </c>
      <c r="J58" s="50">
        <v>9.3000000000000007</v>
      </c>
      <c r="K58" s="49">
        <v>8.3000000000000007</v>
      </c>
      <c r="L58" s="51">
        <v>29</v>
      </c>
      <c r="M58" s="48"/>
      <c r="N58" s="48">
        <v>1313</v>
      </c>
      <c r="O58" s="52">
        <v>286</v>
      </c>
      <c r="P58" s="48">
        <v>239</v>
      </c>
      <c r="Q58" s="47">
        <v>1552</v>
      </c>
      <c r="R58" s="48"/>
      <c r="S58" s="48">
        <v>145</v>
      </c>
      <c r="T58" s="48"/>
      <c r="U58" s="57"/>
    </row>
    <row r="59" spans="1:21" ht="12.75" customHeight="1" x14ac:dyDescent="0.2">
      <c r="B59" s="53" t="s">
        <v>176</v>
      </c>
      <c r="C59" s="54"/>
      <c r="D59" s="48">
        <v>3900</v>
      </c>
      <c r="E59" s="52">
        <v>930</v>
      </c>
      <c r="F59" s="48">
        <v>380</v>
      </c>
      <c r="G59" s="47">
        <v>4290</v>
      </c>
      <c r="H59" s="48"/>
      <c r="I59" s="49">
        <v>14.5</v>
      </c>
      <c r="J59" s="50">
        <v>6.6</v>
      </c>
      <c r="K59" s="49">
        <v>3.2</v>
      </c>
      <c r="L59" s="51">
        <v>17.8</v>
      </c>
      <c r="M59" s="48"/>
      <c r="N59" s="48">
        <v>815</v>
      </c>
      <c r="O59" s="52">
        <v>162</v>
      </c>
      <c r="P59" s="48">
        <v>202</v>
      </c>
      <c r="Q59" s="47">
        <v>1017</v>
      </c>
      <c r="R59" s="48"/>
      <c r="S59" s="48">
        <v>104</v>
      </c>
      <c r="T59" s="48"/>
      <c r="U59" s="57"/>
    </row>
    <row r="60" spans="1:21" ht="12.75" customHeight="1" x14ac:dyDescent="0.2">
      <c r="B60" s="53" t="s">
        <v>177</v>
      </c>
      <c r="C60" s="54"/>
      <c r="D60" s="48">
        <v>4770</v>
      </c>
      <c r="E60" s="52">
        <v>1220</v>
      </c>
      <c r="F60" s="48">
        <v>470</v>
      </c>
      <c r="G60" s="47">
        <v>5240</v>
      </c>
      <c r="H60" s="48"/>
      <c r="I60" s="49">
        <v>17.399999999999999</v>
      </c>
      <c r="J60" s="50">
        <v>8.6</v>
      </c>
      <c r="K60" s="49">
        <v>6.6</v>
      </c>
      <c r="L60" s="51">
        <v>24</v>
      </c>
      <c r="M60" s="48"/>
      <c r="N60" s="48">
        <v>979</v>
      </c>
      <c r="O60" s="52">
        <v>209</v>
      </c>
      <c r="P60" s="48">
        <v>230</v>
      </c>
      <c r="Q60" s="47">
        <v>1209</v>
      </c>
      <c r="R60" s="48"/>
      <c r="S60" s="48">
        <v>217</v>
      </c>
      <c r="T60" s="48"/>
      <c r="U60" s="57"/>
    </row>
    <row r="61" spans="1:21" ht="12.75" customHeight="1" x14ac:dyDescent="0.2">
      <c r="B61" s="53" t="s">
        <v>178</v>
      </c>
      <c r="C61" s="54"/>
      <c r="D61" s="48">
        <v>6430</v>
      </c>
      <c r="E61" s="52">
        <v>1590</v>
      </c>
      <c r="F61" s="48">
        <v>670</v>
      </c>
      <c r="G61" s="47">
        <v>7100</v>
      </c>
      <c r="H61" s="48"/>
      <c r="I61" s="49">
        <v>27.1</v>
      </c>
      <c r="J61" s="50">
        <v>12.4</v>
      </c>
      <c r="K61" s="49">
        <v>10.4</v>
      </c>
      <c r="L61" s="51">
        <v>37.5</v>
      </c>
      <c r="M61" s="48"/>
      <c r="N61" s="48">
        <v>1451</v>
      </c>
      <c r="O61" s="52">
        <v>342</v>
      </c>
      <c r="P61" s="48">
        <v>294</v>
      </c>
      <c r="Q61" s="47">
        <v>1745</v>
      </c>
      <c r="R61" s="48"/>
      <c r="S61" s="48">
        <v>70</v>
      </c>
      <c r="T61" s="48"/>
      <c r="U61" s="57"/>
    </row>
    <row r="62" spans="1:21" ht="25.5" customHeight="1" x14ac:dyDescent="0.2">
      <c r="B62" s="53" t="s">
        <v>179</v>
      </c>
      <c r="C62" s="54"/>
      <c r="D62" s="48">
        <v>5070</v>
      </c>
      <c r="E62" s="52">
        <v>1340</v>
      </c>
      <c r="F62" s="48">
        <v>560</v>
      </c>
      <c r="G62" s="47">
        <v>5640</v>
      </c>
      <c r="H62" s="48"/>
      <c r="I62" s="49">
        <v>18.899999999999999</v>
      </c>
      <c r="J62" s="50">
        <v>9.9</v>
      </c>
      <c r="K62" s="49">
        <v>19.899999999999999</v>
      </c>
      <c r="L62" s="51">
        <v>38.799999999999997</v>
      </c>
      <c r="M62" s="48"/>
      <c r="N62" s="48">
        <v>1034</v>
      </c>
      <c r="O62" s="52">
        <v>238</v>
      </c>
      <c r="P62" s="48">
        <v>482</v>
      </c>
      <c r="Q62" s="47">
        <v>1515</v>
      </c>
      <c r="R62" s="48"/>
      <c r="S62" s="48">
        <v>63</v>
      </c>
      <c r="T62" s="48"/>
      <c r="U62" s="57"/>
    </row>
    <row r="63" spans="1:21" ht="12.75" customHeight="1" x14ac:dyDescent="0.2">
      <c r="B63" s="53" t="s">
        <v>180</v>
      </c>
      <c r="C63" s="54"/>
      <c r="D63" s="48">
        <v>4600</v>
      </c>
      <c r="E63" s="52">
        <v>1190</v>
      </c>
      <c r="F63" s="48">
        <v>450</v>
      </c>
      <c r="G63" s="47">
        <v>5060</v>
      </c>
      <c r="H63" s="48"/>
      <c r="I63" s="49">
        <v>17.899999999999999</v>
      </c>
      <c r="J63" s="50">
        <v>9</v>
      </c>
      <c r="K63" s="49">
        <v>4.8</v>
      </c>
      <c r="L63" s="51">
        <v>22.7</v>
      </c>
      <c r="M63" s="48"/>
      <c r="N63" s="48">
        <v>948</v>
      </c>
      <c r="O63" s="52">
        <v>220</v>
      </c>
      <c r="P63" s="48">
        <v>152</v>
      </c>
      <c r="Q63" s="47">
        <v>1100</v>
      </c>
      <c r="R63" s="48"/>
      <c r="S63" s="48">
        <v>62</v>
      </c>
      <c r="T63" s="48"/>
      <c r="U63" s="57"/>
    </row>
    <row r="64" spans="1:21" ht="25.5" customHeight="1" x14ac:dyDescent="0.2">
      <c r="A64" s="53" t="s">
        <v>181</v>
      </c>
      <c r="B64" s="53"/>
      <c r="C64" s="54"/>
      <c r="D64" s="58"/>
      <c r="E64" s="52"/>
      <c r="F64" s="58"/>
      <c r="G64" s="59"/>
      <c r="H64" s="48"/>
      <c r="I64" s="56"/>
      <c r="J64" s="56"/>
      <c r="K64" s="58"/>
      <c r="L64" s="51"/>
      <c r="M64" s="48"/>
      <c r="N64" s="48"/>
      <c r="O64" s="52"/>
      <c r="P64" s="48"/>
      <c r="Q64" s="47"/>
      <c r="R64" s="48"/>
      <c r="S64" s="55"/>
      <c r="T64" s="48"/>
      <c r="U64" s="48"/>
    </row>
    <row r="65" spans="1:21" ht="12.75" customHeight="1" x14ac:dyDescent="0.2">
      <c r="B65" s="1" t="s">
        <v>182</v>
      </c>
      <c r="C65" s="54"/>
      <c r="D65" s="48" t="s">
        <v>41</v>
      </c>
      <c r="E65" s="48" t="s">
        <v>41</v>
      </c>
      <c r="F65" s="48" t="s">
        <v>41</v>
      </c>
      <c r="G65" s="47" t="s">
        <v>41</v>
      </c>
      <c r="H65" s="48"/>
      <c r="I65" s="49" t="s">
        <v>41</v>
      </c>
      <c r="J65" s="48" t="s">
        <v>41</v>
      </c>
      <c r="K65" s="49" t="s">
        <v>41</v>
      </c>
      <c r="L65" s="60" t="s">
        <v>41</v>
      </c>
      <c r="M65" s="48"/>
      <c r="N65" s="48" t="s">
        <v>41</v>
      </c>
      <c r="O65" s="48" t="s">
        <v>41</v>
      </c>
      <c r="P65" s="48" t="s">
        <v>41</v>
      </c>
      <c r="Q65" s="47" t="s">
        <v>41</v>
      </c>
      <c r="R65" s="48"/>
      <c r="S65" s="48" t="s">
        <v>41</v>
      </c>
      <c r="T65" s="48"/>
      <c r="U65" s="48"/>
    </row>
    <row r="66" spans="1:21" ht="13.5" customHeight="1" x14ac:dyDescent="0.2">
      <c r="B66" s="1" t="s">
        <v>48</v>
      </c>
      <c r="C66" s="54"/>
      <c r="D66" s="48" t="s">
        <v>41</v>
      </c>
      <c r="E66" s="48" t="s">
        <v>41</v>
      </c>
      <c r="F66" s="48" t="s">
        <v>113</v>
      </c>
      <c r="G66" s="47" t="s">
        <v>113</v>
      </c>
      <c r="H66" s="48"/>
      <c r="I66" s="49" t="s">
        <v>41</v>
      </c>
      <c r="J66" s="48" t="s">
        <v>41</v>
      </c>
      <c r="K66" s="49">
        <v>28.2</v>
      </c>
      <c r="L66" s="60">
        <v>28.2</v>
      </c>
      <c r="M66" s="48"/>
      <c r="N66" s="48" t="s">
        <v>41</v>
      </c>
      <c r="O66" s="48" t="s">
        <v>41</v>
      </c>
      <c r="P66" s="48" t="s">
        <v>113</v>
      </c>
      <c r="Q66" s="47" t="s">
        <v>113</v>
      </c>
      <c r="R66" s="48"/>
      <c r="S66" s="48" t="s">
        <v>113</v>
      </c>
      <c r="T66" s="48"/>
      <c r="U66" s="48"/>
    </row>
    <row r="67" spans="1:21" ht="25.5" customHeight="1" x14ac:dyDescent="0.2">
      <c r="A67" s="53" t="s">
        <v>184</v>
      </c>
      <c r="C67" s="54"/>
      <c r="D67" s="48"/>
      <c r="E67" s="52"/>
      <c r="F67" s="48"/>
      <c r="G67" s="47"/>
      <c r="H67" s="48"/>
      <c r="I67" s="49"/>
      <c r="J67" s="50"/>
      <c r="K67" s="49"/>
      <c r="L67" s="51"/>
      <c r="M67" s="48"/>
      <c r="N67" s="48"/>
      <c r="O67" s="52"/>
      <c r="P67" s="48"/>
      <c r="Q67" s="47"/>
      <c r="R67" s="48"/>
      <c r="S67" s="48"/>
      <c r="T67" s="48"/>
      <c r="U67" s="48"/>
    </row>
    <row r="68" spans="1:21" x14ac:dyDescent="0.2">
      <c r="A68" s="53"/>
      <c r="B68" s="1" t="s">
        <v>182</v>
      </c>
      <c r="C68" s="54"/>
      <c r="D68" s="48" t="s">
        <v>41</v>
      </c>
      <c r="E68" s="48" t="s">
        <v>41</v>
      </c>
      <c r="F68" s="48" t="s">
        <v>41</v>
      </c>
      <c r="G68" s="47" t="s">
        <v>41</v>
      </c>
      <c r="H68" s="48"/>
      <c r="I68" s="61" t="s">
        <v>41</v>
      </c>
      <c r="J68" s="61" t="s">
        <v>41</v>
      </c>
      <c r="K68" s="61" t="s">
        <v>41</v>
      </c>
      <c r="L68" s="62" t="s">
        <v>41</v>
      </c>
      <c r="M68" s="48"/>
      <c r="N68" s="48" t="s">
        <v>41</v>
      </c>
      <c r="O68" s="48" t="s">
        <v>41</v>
      </c>
      <c r="P68" s="48" t="s">
        <v>41</v>
      </c>
      <c r="Q68" s="47" t="s">
        <v>41</v>
      </c>
      <c r="R68" s="48"/>
      <c r="S68" s="48" t="s">
        <v>41</v>
      </c>
      <c r="T68" s="48"/>
      <c r="U68" s="48"/>
    </row>
    <row r="69" spans="1:21" x14ac:dyDescent="0.2">
      <c r="B69" s="1" t="s">
        <v>48</v>
      </c>
      <c r="C69" s="54"/>
      <c r="D69" s="48" t="s">
        <v>113</v>
      </c>
      <c r="E69" s="48" t="s">
        <v>113</v>
      </c>
      <c r="F69" s="48" t="s">
        <v>113</v>
      </c>
      <c r="G69" s="47" t="s">
        <v>113</v>
      </c>
      <c r="H69" s="48"/>
      <c r="I69" s="61" t="s">
        <v>113</v>
      </c>
      <c r="J69" s="61" t="s">
        <v>113</v>
      </c>
      <c r="K69" s="61" t="s">
        <v>113</v>
      </c>
      <c r="L69" s="62">
        <v>2</v>
      </c>
      <c r="M69" s="48"/>
      <c r="N69" s="48" t="s">
        <v>113</v>
      </c>
      <c r="O69" s="48" t="s">
        <v>113</v>
      </c>
      <c r="P69" s="48" t="s">
        <v>113</v>
      </c>
      <c r="Q69" s="47" t="s">
        <v>113</v>
      </c>
      <c r="R69" s="48"/>
      <c r="S69" s="48" t="s">
        <v>113</v>
      </c>
      <c r="T69" s="48"/>
      <c r="U69" s="48"/>
    </row>
    <row r="70" spans="1:21" ht="2.25" customHeight="1" x14ac:dyDescent="0.2">
      <c r="A70" s="63"/>
      <c r="B70" s="63"/>
      <c r="C70" s="63"/>
      <c r="D70" s="64"/>
      <c r="E70" s="64"/>
      <c r="F70" s="64"/>
      <c r="G70" s="65"/>
      <c r="H70" s="64"/>
      <c r="I70" s="66"/>
      <c r="J70" s="63"/>
      <c r="K70" s="66"/>
      <c r="L70" s="65"/>
      <c r="M70" s="64"/>
      <c r="N70" s="64"/>
      <c r="O70" s="64"/>
      <c r="P70" s="64"/>
      <c r="Q70" s="65"/>
      <c r="R70" s="64"/>
      <c r="S70" s="64"/>
      <c r="T70" s="64"/>
      <c r="U70" s="48"/>
    </row>
    <row r="71" spans="1:21" x14ac:dyDescent="0.2">
      <c r="D71" s="48"/>
      <c r="E71" s="48"/>
      <c r="F71" s="48"/>
      <c r="G71" s="48"/>
      <c r="H71" s="48"/>
      <c r="I71" s="49"/>
      <c r="K71" s="49"/>
      <c r="L71" s="49"/>
      <c r="M71" s="48"/>
      <c r="N71" s="48"/>
      <c r="O71" s="48"/>
      <c r="P71" s="48"/>
      <c r="Q71" s="48"/>
      <c r="R71" s="48"/>
      <c r="S71" s="48"/>
      <c r="T71" s="48"/>
      <c r="U71" s="48"/>
    </row>
    <row r="72" spans="1:21" ht="14.25" x14ac:dyDescent="0.2">
      <c r="A72" s="67">
        <v>1</v>
      </c>
      <c r="B72" s="1" t="s">
        <v>185</v>
      </c>
    </row>
    <row r="73" spans="1:21" ht="14.25" x14ac:dyDescent="0.2">
      <c r="A73" s="67">
        <v>2</v>
      </c>
      <c r="B73" s="1" t="s">
        <v>186</v>
      </c>
      <c r="I73" s="49"/>
    </row>
    <row r="74" spans="1:21" ht="39.75" customHeight="1" x14ac:dyDescent="0.2">
      <c r="A74" s="68">
        <v>3</v>
      </c>
      <c r="B74" s="172" t="s">
        <v>187</v>
      </c>
      <c r="C74" s="172"/>
      <c r="D74" s="172"/>
      <c r="E74" s="172"/>
      <c r="F74" s="172"/>
      <c r="G74" s="172"/>
      <c r="H74" s="172"/>
      <c r="I74" s="172"/>
      <c r="J74" s="172"/>
      <c r="K74" s="172"/>
      <c r="L74" s="172"/>
      <c r="M74" s="172"/>
      <c r="N74" s="172"/>
      <c r="O74" s="172"/>
      <c r="P74" s="172"/>
      <c r="Q74" s="172"/>
      <c r="R74" s="172"/>
      <c r="S74" s="172"/>
      <c r="T74" s="4"/>
      <c r="U74" s="4"/>
    </row>
    <row r="75" spans="1:21" ht="14.25" x14ac:dyDescent="0.2">
      <c r="A75" s="67">
        <v>4</v>
      </c>
      <c r="B75" s="1" t="s">
        <v>188</v>
      </c>
    </row>
    <row r="76" spans="1:21" ht="14.25" x14ac:dyDescent="0.2">
      <c r="A76" s="67">
        <v>5</v>
      </c>
      <c r="B76" s="1" t="s">
        <v>189</v>
      </c>
    </row>
    <row r="77" spans="1:21" ht="14.25" x14ac:dyDescent="0.2">
      <c r="A77" s="67">
        <v>6</v>
      </c>
      <c r="B77" s="1" t="s">
        <v>190</v>
      </c>
    </row>
    <row r="78" spans="1:21" ht="27" customHeight="1" x14ac:dyDescent="0.2">
      <c r="A78" s="69">
        <v>7</v>
      </c>
      <c r="B78" s="172" t="s">
        <v>191</v>
      </c>
      <c r="C78" s="172"/>
      <c r="D78" s="172"/>
      <c r="E78" s="172"/>
      <c r="F78" s="172"/>
      <c r="G78" s="172"/>
      <c r="H78" s="172"/>
      <c r="I78" s="172"/>
      <c r="J78" s="172"/>
      <c r="K78" s="172"/>
      <c r="L78" s="172"/>
      <c r="M78" s="172"/>
      <c r="N78" s="172"/>
      <c r="O78" s="172"/>
      <c r="P78" s="172"/>
      <c r="Q78" s="172"/>
      <c r="R78" s="172"/>
      <c r="S78" s="172"/>
    </row>
    <row r="79" spans="1:21" x14ac:dyDescent="0.2">
      <c r="A79" s="5" t="s">
        <v>51</v>
      </c>
      <c r="B79" s="1" t="s">
        <v>192</v>
      </c>
    </row>
    <row r="80" spans="1:21" x14ac:dyDescent="0.2">
      <c r="A80" s="5" t="s">
        <v>49</v>
      </c>
      <c r="B80" s="1" t="s">
        <v>193</v>
      </c>
    </row>
    <row r="81" spans="1:2" x14ac:dyDescent="0.2">
      <c r="A81" s="1" t="s">
        <v>113</v>
      </c>
      <c r="B81" s="1" t="s">
        <v>194</v>
      </c>
    </row>
    <row r="82" spans="1:2" x14ac:dyDescent="0.2">
      <c r="A82" s="1" t="s">
        <v>41</v>
      </c>
      <c r="B82" s="1" t="s">
        <v>195</v>
      </c>
    </row>
  </sheetData>
  <mergeCells count="18">
    <mergeCell ref="I5:I6"/>
    <mergeCell ref="K5:K6"/>
    <mergeCell ref="A1:B1"/>
    <mergeCell ref="A2:S2"/>
    <mergeCell ref="B78:S78"/>
    <mergeCell ref="B74:S74"/>
    <mergeCell ref="L5:L6"/>
    <mergeCell ref="N5:N6"/>
    <mergeCell ref="P5:P6"/>
    <mergeCell ref="Q5:Q6"/>
    <mergeCell ref="S5:S6"/>
    <mergeCell ref="A4:B6"/>
    <mergeCell ref="D4:G4"/>
    <mergeCell ref="I4:L4"/>
    <mergeCell ref="N4:S4"/>
    <mergeCell ref="D5:D6"/>
    <mergeCell ref="F5:F6"/>
    <mergeCell ref="G5:G6"/>
  </mergeCells>
  <hyperlinks>
    <hyperlink ref="A1:B1" location="ContentsHead" display="ContentsHead" xr:uid="{A3CDA282-1445-4C7D-8AEB-E850696C07C1}"/>
  </hyperlinks>
  <pageMargins left="0.7" right="0.7" top="0.75" bottom="0.75" header="0.3" footer="0.3"/>
  <pageSetup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5539-7897-46D5-AC4A-0F8C59AB7A26}">
  <sheetPr codeName="Sheet5">
    <pageSetUpPr fitToPage="1"/>
  </sheetPr>
  <dimension ref="A1:L69"/>
  <sheetViews>
    <sheetView zoomScaleNormal="100" workbookViewId="0">
      <pane xSplit="2" ySplit="5" topLeftCell="C33" activePane="bottomRight" state="frozen"/>
      <selection sqref="A1:B1048576"/>
      <selection pane="topRight" sqref="A1:B1048576"/>
      <selection pane="bottomLeft" sqref="A1:B1048576"/>
      <selection pane="bottomRight" sqref="A1:B1"/>
    </sheetView>
  </sheetViews>
  <sheetFormatPr defaultColWidth="14.5703125" defaultRowHeight="12.75" x14ac:dyDescent="0.2"/>
  <cols>
    <col min="1" max="1" width="2.5703125" style="1" customWidth="1"/>
    <col min="2" max="2" width="24" style="1" customWidth="1"/>
    <col min="3" max="3" width="12.5703125" style="1" customWidth="1"/>
    <col min="4" max="4" width="18.140625" style="1" customWidth="1"/>
    <col min="5" max="5" width="12.42578125" style="1" customWidth="1"/>
    <col min="6" max="6" width="14.140625" style="1" customWidth="1"/>
    <col min="7" max="7" width="11.140625" style="1" bestFit="1" customWidth="1"/>
    <col min="8" max="8" width="4.5703125" style="1" customWidth="1"/>
    <col min="9" max="12" width="14.5703125" style="1"/>
    <col min="13" max="209" width="14.5703125" style="1" customWidth="1"/>
    <col min="210" max="16384" width="14.5703125" style="1"/>
  </cols>
  <sheetData>
    <row r="1" spans="1:7" x14ac:dyDescent="0.2">
      <c r="A1" s="174" t="s">
        <v>61</v>
      </c>
      <c r="B1" s="174"/>
    </row>
    <row r="2" spans="1:7" x14ac:dyDescent="0.2">
      <c r="A2" s="175" t="s">
        <v>198</v>
      </c>
      <c r="B2" s="175"/>
      <c r="C2" s="175"/>
      <c r="D2" s="175"/>
      <c r="E2" s="175"/>
      <c r="F2" s="175"/>
      <c r="G2" s="175"/>
    </row>
    <row r="4" spans="1:7" ht="30" x14ac:dyDescent="0.35">
      <c r="A4" s="178" t="s">
        <v>47</v>
      </c>
      <c r="B4" s="178"/>
      <c r="C4" s="178" t="s">
        <v>199</v>
      </c>
      <c r="D4" s="178"/>
      <c r="E4" s="41" t="s">
        <v>74</v>
      </c>
      <c r="F4" s="41" t="s">
        <v>200</v>
      </c>
      <c r="G4" s="70" t="s">
        <v>201</v>
      </c>
    </row>
    <row r="5" spans="1:7" ht="30" x14ac:dyDescent="0.35">
      <c r="A5" s="177"/>
      <c r="B5" s="177"/>
      <c r="C5" s="44" t="s">
        <v>196</v>
      </c>
      <c r="D5" s="44" t="s">
        <v>202</v>
      </c>
      <c r="E5" s="44" t="s">
        <v>196</v>
      </c>
      <c r="F5" s="44" t="s">
        <v>196</v>
      </c>
      <c r="G5" s="71" t="s">
        <v>196</v>
      </c>
    </row>
    <row r="6" spans="1:7" x14ac:dyDescent="0.2">
      <c r="A6" s="7" t="s">
        <v>127</v>
      </c>
      <c r="B6" s="7"/>
      <c r="C6" s="48"/>
      <c r="D6" s="48"/>
      <c r="E6" s="48"/>
      <c r="F6" s="48"/>
      <c r="G6" s="47"/>
    </row>
    <row r="7" spans="1:7" x14ac:dyDescent="0.2">
      <c r="B7" s="32" t="s">
        <v>50</v>
      </c>
      <c r="C7" s="48">
        <v>56570</v>
      </c>
      <c r="D7" s="48">
        <v>11647</v>
      </c>
      <c r="E7" s="48">
        <v>2640</v>
      </c>
      <c r="F7" s="48">
        <v>2700</v>
      </c>
      <c r="G7" s="47">
        <v>61910</v>
      </c>
    </row>
    <row r="8" spans="1:7" x14ac:dyDescent="0.2">
      <c r="B8" s="32" t="s">
        <v>44</v>
      </c>
      <c r="C8" s="48">
        <v>55990</v>
      </c>
      <c r="D8" s="48">
        <v>11621</v>
      </c>
      <c r="E8" s="48">
        <v>2930</v>
      </c>
      <c r="F8" s="48">
        <v>2520</v>
      </c>
      <c r="G8" s="47">
        <v>61450</v>
      </c>
    </row>
    <row r="9" spans="1:7" x14ac:dyDescent="0.2">
      <c r="B9" s="32" t="s">
        <v>183</v>
      </c>
      <c r="C9" s="48">
        <v>49190</v>
      </c>
      <c r="D9" s="48">
        <v>11250</v>
      </c>
      <c r="E9" s="48">
        <v>2220</v>
      </c>
      <c r="F9" s="48">
        <v>2000</v>
      </c>
      <c r="G9" s="47">
        <v>53410</v>
      </c>
    </row>
    <row r="10" spans="1:7" x14ac:dyDescent="0.2">
      <c r="B10" s="32" t="s">
        <v>128</v>
      </c>
      <c r="C10" s="48">
        <v>9890</v>
      </c>
      <c r="D10" s="48">
        <v>2509</v>
      </c>
      <c r="E10" s="48">
        <v>360</v>
      </c>
      <c r="F10" s="48">
        <v>440</v>
      </c>
      <c r="G10" s="47">
        <v>10690</v>
      </c>
    </row>
    <row r="11" spans="1:7" ht="26.25" customHeight="1" x14ac:dyDescent="0.2">
      <c r="A11" s="7" t="s">
        <v>129</v>
      </c>
      <c r="B11" s="7"/>
      <c r="C11" s="48"/>
      <c r="D11" s="48"/>
      <c r="E11" s="48"/>
      <c r="F11" s="48"/>
      <c r="G11" s="47"/>
    </row>
    <row r="12" spans="1:7" s="7" customFormat="1" x14ac:dyDescent="0.2">
      <c r="A12" s="1"/>
      <c r="B12" s="32" t="s">
        <v>130</v>
      </c>
      <c r="C12" s="48">
        <v>13320</v>
      </c>
      <c r="D12" s="48">
        <v>2608</v>
      </c>
      <c r="E12" s="48">
        <v>660</v>
      </c>
      <c r="F12" s="48">
        <v>690</v>
      </c>
      <c r="G12" s="47">
        <v>14670</v>
      </c>
    </row>
    <row r="13" spans="1:7" s="155" customFormat="1" x14ac:dyDescent="0.2">
      <c r="B13" s="166" t="s">
        <v>131</v>
      </c>
      <c r="C13" s="167">
        <v>15040</v>
      </c>
      <c r="D13" s="167">
        <v>3162</v>
      </c>
      <c r="E13" s="167">
        <v>610</v>
      </c>
      <c r="F13" s="167">
        <v>700</v>
      </c>
      <c r="G13" s="47">
        <v>16350</v>
      </c>
    </row>
    <row r="14" spans="1:7" s="155" customFormat="1" x14ac:dyDescent="0.2">
      <c r="B14" s="166" t="s">
        <v>132</v>
      </c>
      <c r="C14" s="167">
        <v>16040</v>
      </c>
      <c r="D14" s="167">
        <v>3274</v>
      </c>
      <c r="E14" s="167">
        <v>720</v>
      </c>
      <c r="F14" s="167">
        <v>710</v>
      </c>
      <c r="G14" s="47">
        <v>17470</v>
      </c>
    </row>
    <row r="15" spans="1:7" s="155" customFormat="1" ht="13.5" customHeight="1" x14ac:dyDescent="0.2">
      <c r="B15" s="166" t="s">
        <v>133</v>
      </c>
      <c r="C15" s="167">
        <v>12180</v>
      </c>
      <c r="D15" s="167">
        <v>2602</v>
      </c>
      <c r="E15" s="167">
        <v>660</v>
      </c>
      <c r="F15" s="167">
        <v>590</v>
      </c>
      <c r="G15" s="47">
        <v>13430</v>
      </c>
    </row>
    <row r="16" spans="1:7" s="155" customFormat="1" ht="26.45" customHeight="1" x14ac:dyDescent="0.2">
      <c r="B16" s="166" t="s">
        <v>134</v>
      </c>
      <c r="C16" s="167">
        <v>13490</v>
      </c>
      <c r="D16" s="167">
        <v>2603</v>
      </c>
      <c r="E16" s="167">
        <v>690</v>
      </c>
      <c r="F16" s="167">
        <v>600</v>
      </c>
      <c r="G16" s="47">
        <v>14770</v>
      </c>
    </row>
    <row r="17" spans="1:7" s="155" customFormat="1" x14ac:dyDescent="0.2">
      <c r="B17" s="166" t="s">
        <v>135</v>
      </c>
      <c r="C17" s="167">
        <v>15070</v>
      </c>
      <c r="D17" s="167">
        <v>3217</v>
      </c>
      <c r="E17" s="167">
        <v>800</v>
      </c>
      <c r="F17" s="167">
        <v>640</v>
      </c>
      <c r="G17" s="47">
        <v>16500</v>
      </c>
    </row>
    <row r="18" spans="1:7" s="155" customFormat="1" x14ac:dyDescent="0.2">
      <c r="B18" s="166" t="s">
        <v>136</v>
      </c>
      <c r="C18" s="167">
        <v>15380</v>
      </c>
      <c r="D18" s="167">
        <v>3313</v>
      </c>
      <c r="E18" s="167">
        <v>680</v>
      </c>
      <c r="F18" s="167">
        <v>660</v>
      </c>
      <c r="G18" s="47">
        <v>16720</v>
      </c>
    </row>
    <row r="19" spans="1:7" s="155" customFormat="1" x14ac:dyDescent="0.2">
      <c r="B19" s="166" t="s">
        <v>137</v>
      </c>
      <c r="C19" s="167">
        <v>12060</v>
      </c>
      <c r="D19" s="167">
        <v>2488</v>
      </c>
      <c r="E19" s="167">
        <v>770</v>
      </c>
      <c r="F19" s="167">
        <v>630</v>
      </c>
      <c r="G19" s="47">
        <v>13460</v>
      </c>
    </row>
    <row r="20" spans="1:7" s="155" customFormat="1" ht="25.5" customHeight="1" x14ac:dyDescent="0.2">
      <c r="B20" s="166" t="s">
        <v>203</v>
      </c>
      <c r="C20" s="167">
        <v>6590</v>
      </c>
      <c r="D20" s="167">
        <v>1293</v>
      </c>
      <c r="E20" s="167">
        <v>390</v>
      </c>
      <c r="F20" s="167">
        <v>290</v>
      </c>
      <c r="G20" s="47">
        <v>7270</v>
      </c>
    </row>
    <row r="21" spans="1:7" s="155" customFormat="1" ht="12.75" customHeight="1" x14ac:dyDescent="0.2">
      <c r="B21" s="166" t="s">
        <v>204</v>
      </c>
      <c r="C21" s="167">
        <v>10270</v>
      </c>
      <c r="D21" s="167">
        <v>2285</v>
      </c>
      <c r="E21" s="167">
        <v>500</v>
      </c>
      <c r="F21" s="167">
        <v>410</v>
      </c>
      <c r="G21" s="47">
        <v>11180</v>
      </c>
    </row>
    <row r="22" spans="1:7" s="155" customFormat="1" ht="12.75" customHeight="1" x14ac:dyDescent="0.2">
      <c r="B22" s="166" t="s">
        <v>205</v>
      </c>
      <c r="C22" s="167">
        <v>16940</v>
      </c>
      <c r="D22" s="167">
        <v>3846</v>
      </c>
      <c r="E22" s="167">
        <v>750</v>
      </c>
      <c r="F22" s="167">
        <v>660</v>
      </c>
      <c r="G22" s="47">
        <v>18340</v>
      </c>
    </row>
    <row r="23" spans="1:7" s="155" customFormat="1" ht="12.75" customHeight="1" x14ac:dyDescent="0.2">
      <c r="B23" s="166" t="s">
        <v>206</v>
      </c>
      <c r="C23" s="167">
        <v>15400</v>
      </c>
      <c r="D23" s="167">
        <v>3827</v>
      </c>
      <c r="E23" s="167">
        <v>580</v>
      </c>
      <c r="F23" s="167">
        <v>650</v>
      </c>
      <c r="G23" s="47">
        <v>16620</v>
      </c>
    </row>
    <row r="24" spans="1:7" s="155" customFormat="1" ht="26.45" customHeight="1" x14ac:dyDescent="0.2">
      <c r="A24" s="168" t="s">
        <v>142</v>
      </c>
      <c r="B24" s="168"/>
      <c r="C24" s="167"/>
      <c r="D24" s="167"/>
      <c r="E24" s="167"/>
      <c r="F24" s="167"/>
      <c r="G24" s="47"/>
    </row>
    <row r="25" spans="1:7" s="155" customFormat="1" x14ac:dyDescent="0.2">
      <c r="B25" s="169" t="s">
        <v>143</v>
      </c>
      <c r="C25" s="167">
        <v>3960</v>
      </c>
      <c r="D25" s="167">
        <v>784</v>
      </c>
      <c r="E25" s="167">
        <v>220</v>
      </c>
      <c r="F25" s="167">
        <v>210</v>
      </c>
      <c r="G25" s="47">
        <v>4390</v>
      </c>
    </row>
    <row r="26" spans="1:7" s="155" customFormat="1" x14ac:dyDescent="0.2">
      <c r="B26" s="169" t="s">
        <v>144</v>
      </c>
      <c r="C26" s="167">
        <v>4380</v>
      </c>
      <c r="D26" s="167">
        <v>804</v>
      </c>
      <c r="E26" s="167">
        <v>200</v>
      </c>
      <c r="F26" s="167">
        <v>230</v>
      </c>
      <c r="G26" s="47">
        <v>4810</v>
      </c>
    </row>
    <row r="27" spans="1:7" s="155" customFormat="1" x14ac:dyDescent="0.2">
      <c r="B27" s="169" t="s">
        <v>145</v>
      </c>
      <c r="C27" s="167">
        <v>4970</v>
      </c>
      <c r="D27" s="167">
        <v>1020</v>
      </c>
      <c r="E27" s="167">
        <v>240</v>
      </c>
      <c r="F27" s="167">
        <v>260</v>
      </c>
      <c r="G27" s="47">
        <v>5470</v>
      </c>
    </row>
    <row r="28" spans="1:7" s="155" customFormat="1" x14ac:dyDescent="0.2">
      <c r="B28" s="169" t="s">
        <v>146</v>
      </c>
      <c r="C28" s="167">
        <v>4930</v>
      </c>
      <c r="D28" s="167">
        <v>1122</v>
      </c>
      <c r="E28" s="167">
        <v>190</v>
      </c>
      <c r="F28" s="167">
        <v>240</v>
      </c>
      <c r="G28" s="47">
        <v>5350</v>
      </c>
    </row>
    <row r="29" spans="1:7" s="168" customFormat="1" ht="12.75" customHeight="1" x14ac:dyDescent="0.2">
      <c r="A29" s="155"/>
      <c r="B29" s="169" t="s">
        <v>147</v>
      </c>
      <c r="C29" s="167">
        <v>5510</v>
      </c>
      <c r="D29" s="167">
        <v>1124</v>
      </c>
      <c r="E29" s="167">
        <v>210</v>
      </c>
      <c r="F29" s="167">
        <v>270</v>
      </c>
      <c r="G29" s="47">
        <v>5990</v>
      </c>
    </row>
    <row r="30" spans="1:7" x14ac:dyDescent="0.2">
      <c r="B30" s="53" t="s">
        <v>148</v>
      </c>
      <c r="C30" s="48">
        <v>4600</v>
      </c>
      <c r="D30" s="48">
        <v>916</v>
      </c>
      <c r="E30" s="48">
        <v>220</v>
      </c>
      <c r="F30" s="48">
        <v>190</v>
      </c>
      <c r="G30" s="47">
        <v>5010</v>
      </c>
    </row>
    <row r="31" spans="1:7" x14ac:dyDescent="0.2">
      <c r="B31" s="53" t="s">
        <v>149</v>
      </c>
      <c r="C31" s="48">
        <v>5180</v>
      </c>
      <c r="D31" s="48">
        <v>1073</v>
      </c>
      <c r="E31" s="48">
        <v>250</v>
      </c>
      <c r="F31" s="48">
        <v>230</v>
      </c>
      <c r="G31" s="47">
        <v>5660</v>
      </c>
    </row>
    <row r="32" spans="1:7" x14ac:dyDescent="0.2">
      <c r="B32" s="53" t="s">
        <v>150</v>
      </c>
      <c r="C32" s="48">
        <v>5850</v>
      </c>
      <c r="D32" s="48">
        <v>1167</v>
      </c>
      <c r="E32" s="48">
        <v>250</v>
      </c>
      <c r="F32" s="48">
        <v>250</v>
      </c>
      <c r="G32" s="47">
        <v>6350</v>
      </c>
    </row>
    <row r="33" spans="2:7" x14ac:dyDescent="0.2">
      <c r="B33" s="53" t="s">
        <v>151</v>
      </c>
      <c r="C33" s="48">
        <v>5010</v>
      </c>
      <c r="D33" s="48">
        <v>1035</v>
      </c>
      <c r="E33" s="48">
        <v>230</v>
      </c>
      <c r="F33" s="48">
        <v>230</v>
      </c>
      <c r="G33" s="47">
        <v>5470</v>
      </c>
    </row>
    <row r="34" spans="2:7" x14ac:dyDescent="0.2">
      <c r="B34" s="53" t="s">
        <v>152</v>
      </c>
      <c r="C34" s="48">
        <v>3670</v>
      </c>
      <c r="D34" s="48">
        <v>751</v>
      </c>
      <c r="E34" s="48">
        <v>180</v>
      </c>
      <c r="F34" s="48">
        <v>190</v>
      </c>
      <c r="G34" s="47">
        <v>4030</v>
      </c>
    </row>
    <row r="35" spans="2:7" x14ac:dyDescent="0.2">
      <c r="B35" s="53" t="s">
        <v>153</v>
      </c>
      <c r="C35" s="48">
        <v>3930</v>
      </c>
      <c r="D35" s="48">
        <v>765</v>
      </c>
      <c r="E35" s="48">
        <v>200</v>
      </c>
      <c r="F35" s="48">
        <v>200</v>
      </c>
      <c r="G35" s="47">
        <v>4320</v>
      </c>
    </row>
    <row r="36" spans="2:7" x14ac:dyDescent="0.2">
      <c r="B36" s="53" t="s">
        <v>154</v>
      </c>
      <c r="C36" s="48">
        <v>4590</v>
      </c>
      <c r="D36" s="48">
        <v>1086</v>
      </c>
      <c r="E36" s="48">
        <v>280</v>
      </c>
      <c r="F36" s="48">
        <v>210</v>
      </c>
      <c r="G36" s="47">
        <v>5080</v>
      </c>
    </row>
    <row r="37" spans="2:7" ht="26.45" customHeight="1" x14ac:dyDescent="0.2">
      <c r="B37" s="53" t="s">
        <v>155</v>
      </c>
      <c r="C37" s="48">
        <v>4170</v>
      </c>
      <c r="D37" s="48">
        <v>817</v>
      </c>
      <c r="E37" s="48">
        <v>200</v>
      </c>
      <c r="F37" s="48">
        <v>180</v>
      </c>
      <c r="G37" s="47">
        <v>4550</v>
      </c>
    </row>
    <row r="38" spans="2:7" x14ac:dyDescent="0.2">
      <c r="B38" s="53" t="s">
        <v>156</v>
      </c>
      <c r="C38" s="48">
        <v>4600</v>
      </c>
      <c r="D38" s="48">
        <v>859</v>
      </c>
      <c r="E38" s="48">
        <v>280</v>
      </c>
      <c r="F38" s="48">
        <v>210</v>
      </c>
      <c r="G38" s="47">
        <v>5090</v>
      </c>
    </row>
    <row r="39" spans="2:7" x14ac:dyDescent="0.2">
      <c r="B39" s="53" t="s">
        <v>157</v>
      </c>
      <c r="C39" s="48">
        <v>4720</v>
      </c>
      <c r="D39" s="48">
        <v>927</v>
      </c>
      <c r="E39" s="48">
        <v>210</v>
      </c>
      <c r="F39" s="48">
        <v>200</v>
      </c>
      <c r="G39" s="47">
        <v>5130</v>
      </c>
    </row>
    <row r="40" spans="2:7" x14ac:dyDescent="0.2">
      <c r="B40" s="53" t="s">
        <v>158</v>
      </c>
      <c r="C40" s="48">
        <v>5090</v>
      </c>
      <c r="D40" s="48">
        <v>1047</v>
      </c>
      <c r="E40" s="48">
        <v>290</v>
      </c>
      <c r="F40" s="48">
        <v>230</v>
      </c>
      <c r="G40" s="47">
        <v>5610</v>
      </c>
    </row>
    <row r="41" spans="2:7" x14ac:dyDescent="0.2">
      <c r="B41" s="53" t="s">
        <v>159</v>
      </c>
      <c r="C41" s="48">
        <v>5310</v>
      </c>
      <c r="D41" s="48">
        <v>1128</v>
      </c>
      <c r="E41" s="48">
        <v>240</v>
      </c>
      <c r="F41" s="48">
        <v>200</v>
      </c>
      <c r="G41" s="47">
        <v>5750</v>
      </c>
    </row>
    <row r="42" spans="2:7" x14ac:dyDescent="0.2">
      <c r="B42" s="53" t="s">
        <v>160</v>
      </c>
      <c r="C42" s="48">
        <v>4670</v>
      </c>
      <c r="D42" s="48">
        <v>1042</v>
      </c>
      <c r="E42" s="48">
        <v>270</v>
      </c>
      <c r="F42" s="48">
        <v>210</v>
      </c>
      <c r="G42" s="47">
        <v>5140</v>
      </c>
    </row>
    <row r="43" spans="2:7" x14ac:dyDescent="0.2">
      <c r="B43" s="53" t="s">
        <v>161</v>
      </c>
      <c r="C43" s="48">
        <v>5120</v>
      </c>
      <c r="D43" s="48">
        <v>1032</v>
      </c>
      <c r="E43" s="48">
        <v>240</v>
      </c>
      <c r="F43" s="48">
        <v>240</v>
      </c>
      <c r="G43" s="47">
        <v>5590</v>
      </c>
    </row>
    <row r="44" spans="2:7" x14ac:dyDescent="0.2">
      <c r="B44" s="53" t="s">
        <v>162</v>
      </c>
      <c r="C44" s="48">
        <v>5290</v>
      </c>
      <c r="D44" s="48">
        <v>1181</v>
      </c>
      <c r="E44" s="48">
        <v>190</v>
      </c>
      <c r="F44" s="48">
        <v>220</v>
      </c>
      <c r="G44" s="47">
        <v>5700</v>
      </c>
    </row>
    <row r="45" spans="2:7" s="155" customFormat="1" x14ac:dyDescent="0.2">
      <c r="B45" s="169" t="s">
        <v>163</v>
      </c>
      <c r="C45" s="167">
        <v>4960</v>
      </c>
      <c r="D45" s="167">
        <v>1099</v>
      </c>
      <c r="E45" s="167">
        <v>250</v>
      </c>
      <c r="F45" s="167">
        <v>210</v>
      </c>
      <c r="G45" s="47">
        <v>5420</v>
      </c>
    </row>
    <row r="46" spans="2:7" s="155" customFormat="1" x14ac:dyDescent="0.2">
      <c r="B46" s="169" t="s">
        <v>164</v>
      </c>
      <c r="C46" s="167">
        <v>3900</v>
      </c>
      <c r="D46" s="167">
        <v>829</v>
      </c>
      <c r="E46" s="167">
        <v>280</v>
      </c>
      <c r="F46" s="167">
        <v>220</v>
      </c>
      <c r="G46" s="47">
        <v>4390</v>
      </c>
    </row>
    <row r="47" spans="2:7" s="155" customFormat="1" x14ac:dyDescent="0.2">
      <c r="B47" s="169" t="s">
        <v>165</v>
      </c>
      <c r="C47" s="167">
        <v>3950</v>
      </c>
      <c r="D47" s="167">
        <v>797</v>
      </c>
      <c r="E47" s="167">
        <v>210</v>
      </c>
      <c r="F47" s="167">
        <v>220</v>
      </c>
      <c r="G47" s="47">
        <v>4380</v>
      </c>
    </row>
    <row r="48" spans="2:7" s="155" customFormat="1" x14ac:dyDescent="0.2">
      <c r="B48" s="169" t="s">
        <v>166</v>
      </c>
      <c r="C48" s="167">
        <v>4210</v>
      </c>
      <c r="D48" s="167">
        <v>863</v>
      </c>
      <c r="E48" s="167">
        <v>290</v>
      </c>
      <c r="F48" s="167">
        <v>190</v>
      </c>
      <c r="G48" s="47">
        <v>4680</v>
      </c>
    </row>
    <row r="49" spans="1:12" s="155" customFormat="1" ht="26.25" customHeight="1" x14ac:dyDescent="0.2">
      <c r="B49" s="169" t="s">
        <v>207</v>
      </c>
      <c r="C49" s="167">
        <v>1890</v>
      </c>
      <c r="D49" s="167">
        <v>398</v>
      </c>
      <c r="E49" s="167">
        <v>160</v>
      </c>
      <c r="F49" s="167">
        <v>80</v>
      </c>
      <c r="G49" s="47">
        <v>2130</v>
      </c>
    </row>
    <row r="50" spans="1:12" s="155" customFormat="1" x14ac:dyDescent="0.2">
      <c r="B50" s="169" t="s">
        <v>208</v>
      </c>
      <c r="C50" s="167">
        <v>2030</v>
      </c>
      <c r="D50" s="167">
        <v>376</v>
      </c>
      <c r="E50" s="167">
        <v>90</v>
      </c>
      <c r="F50" s="167">
        <v>90</v>
      </c>
      <c r="G50" s="47">
        <v>2210</v>
      </c>
    </row>
    <row r="51" spans="1:12" s="155" customFormat="1" x14ac:dyDescent="0.2">
      <c r="B51" s="169" t="s">
        <v>209</v>
      </c>
      <c r="C51" s="167">
        <v>2670</v>
      </c>
      <c r="D51" s="167">
        <v>519</v>
      </c>
      <c r="E51" s="167">
        <v>140</v>
      </c>
      <c r="F51" s="167">
        <v>120</v>
      </c>
      <c r="G51" s="47">
        <v>2930</v>
      </c>
    </row>
    <row r="52" spans="1:12" s="155" customFormat="1" x14ac:dyDescent="0.2">
      <c r="B52" s="169" t="s">
        <v>210</v>
      </c>
      <c r="C52" s="167">
        <v>3130</v>
      </c>
      <c r="D52" s="167">
        <v>696</v>
      </c>
      <c r="E52" s="167">
        <v>210</v>
      </c>
      <c r="F52" s="167">
        <v>140</v>
      </c>
      <c r="G52" s="47">
        <v>3480</v>
      </c>
    </row>
    <row r="53" spans="1:12" s="155" customFormat="1" x14ac:dyDescent="0.2">
      <c r="B53" s="169" t="s">
        <v>211</v>
      </c>
      <c r="C53" s="167">
        <v>3300</v>
      </c>
      <c r="D53" s="167">
        <v>798</v>
      </c>
      <c r="E53" s="167">
        <v>130</v>
      </c>
      <c r="F53" s="167">
        <v>140</v>
      </c>
      <c r="G53" s="47">
        <v>3570</v>
      </c>
    </row>
    <row r="54" spans="1:12" s="155" customFormat="1" x14ac:dyDescent="0.2">
      <c r="B54" s="169" t="s">
        <v>212</v>
      </c>
      <c r="C54" s="167">
        <v>3830</v>
      </c>
      <c r="D54" s="167">
        <v>791</v>
      </c>
      <c r="E54" s="167">
        <v>170</v>
      </c>
      <c r="F54" s="167">
        <v>130</v>
      </c>
      <c r="G54" s="47">
        <v>4130</v>
      </c>
    </row>
    <row r="55" spans="1:12" s="155" customFormat="1" x14ac:dyDescent="0.2">
      <c r="B55" s="169" t="s">
        <v>213</v>
      </c>
      <c r="C55" s="167">
        <v>5370</v>
      </c>
      <c r="D55" s="167">
        <v>1190</v>
      </c>
      <c r="E55" s="167">
        <v>280</v>
      </c>
      <c r="F55" s="167">
        <v>190</v>
      </c>
      <c r="G55" s="47">
        <v>5840</v>
      </c>
    </row>
    <row r="56" spans="1:12" s="155" customFormat="1" x14ac:dyDescent="0.2">
      <c r="B56" s="169" t="s">
        <v>214</v>
      </c>
      <c r="C56" s="167">
        <v>5280</v>
      </c>
      <c r="D56" s="167">
        <v>1182</v>
      </c>
      <c r="E56" s="167">
        <v>230</v>
      </c>
      <c r="F56" s="167">
        <v>230</v>
      </c>
      <c r="G56" s="47">
        <v>5740</v>
      </c>
    </row>
    <row r="57" spans="1:12" s="155" customFormat="1" x14ac:dyDescent="0.2">
      <c r="B57" s="169" t="s">
        <v>215</v>
      </c>
      <c r="C57" s="167">
        <v>6290</v>
      </c>
      <c r="D57" s="167">
        <v>1474</v>
      </c>
      <c r="E57" s="167">
        <v>240</v>
      </c>
      <c r="F57" s="167">
        <v>240</v>
      </c>
      <c r="G57" s="47">
        <v>6770</v>
      </c>
    </row>
    <row r="58" spans="1:12" s="155" customFormat="1" x14ac:dyDescent="0.2">
      <c r="B58" s="169" t="s">
        <v>216</v>
      </c>
      <c r="C58" s="167">
        <v>3970</v>
      </c>
      <c r="D58" s="167">
        <v>982</v>
      </c>
      <c r="E58" s="167">
        <v>140</v>
      </c>
      <c r="F58" s="167">
        <v>180</v>
      </c>
      <c r="G58" s="47">
        <v>4290</v>
      </c>
    </row>
    <row r="59" spans="1:12" s="155" customFormat="1" x14ac:dyDescent="0.2">
      <c r="B59" s="169" t="s">
        <v>217</v>
      </c>
      <c r="C59" s="167">
        <v>4860</v>
      </c>
      <c r="D59" s="167">
        <v>1167</v>
      </c>
      <c r="E59" s="167">
        <v>190</v>
      </c>
      <c r="F59" s="167">
        <v>190</v>
      </c>
      <c r="G59" s="47">
        <v>5240</v>
      </c>
    </row>
    <row r="60" spans="1:12" s="155" customFormat="1" x14ac:dyDescent="0.2">
      <c r="B60" s="169" t="s">
        <v>218</v>
      </c>
      <c r="C60" s="167">
        <v>6560</v>
      </c>
      <c r="D60" s="167">
        <v>1679</v>
      </c>
      <c r="E60" s="167">
        <v>250</v>
      </c>
      <c r="F60" s="167">
        <v>280</v>
      </c>
      <c r="G60" s="47">
        <v>7100</v>
      </c>
    </row>
    <row r="61" spans="1:12" s="155" customFormat="1" ht="25.5" customHeight="1" x14ac:dyDescent="0.2">
      <c r="B61" s="169" t="s">
        <v>219</v>
      </c>
      <c r="C61" s="167">
        <v>5200</v>
      </c>
      <c r="D61" s="167">
        <v>1453</v>
      </c>
      <c r="E61" s="167">
        <v>200</v>
      </c>
      <c r="F61" s="167">
        <v>240</v>
      </c>
      <c r="G61" s="47">
        <v>5640</v>
      </c>
    </row>
    <row r="62" spans="1:12" ht="12.75" customHeight="1" x14ac:dyDescent="0.2">
      <c r="B62" s="53" t="s">
        <v>220</v>
      </c>
      <c r="C62" s="48">
        <v>4700</v>
      </c>
      <c r="D62" s="48">
        <v>1056</v>
      </c>
      <c r="E62" s="48">
        <v>160</v>
      </c>
      <c r="F62" s="48">
        <v>200</v>
      </c>
      <c r="G62" s="47">
        <v>5060</v>
      </c>
    </row>
    <row r="63" spans="1:12" ht="3" customHeight="1" x14ac:dyDescent="0.2">
      <c r="A63" s="63"/>
      <c r="B63" s="63"/>
      <c r="C63" s="63"/>
      <c r="D63" s="64"/>
      <c r="E63" s="64"/>
      <c r="F63" s="64"/>
      <c r="G63" s="65"/>
      <c r="H63" s="48"/>
      <c r="I63" s="48"/>
      <c r="J63" s="48"/>
      <c r="K63" s="48"/>
      <c r="L63" s="49"/>
    </row>
    <row r="64" spans="1:12" x14ac:dyDescent="0.2">
      <c r="D64" s="48"/>
      <c r="E64" s="48"/>
      <c r="F64" s="48"/>
      <c r="G64" s="48"/>
      <c r="H64" s="48"/>
      <c r="I64" s="48"/>
      <c r="J64" s="48"/>
      <c r="K64" s="48"/>
      <c r="L64" s="49"/>
    </row>
    <row r="65" spans="1:7" ht="14.25" x14ac:dyDescent="0.2">
      <c r="A65" s="67">
        <v>1</v>
      </c>
      <c r="B65" s="172" t="s">
        <v>221</v>
      </c>
      <c r="C65" s="172"/>
      <c r="D65" s="172"/>
      <c r="E65" s="172"/>
      <c r="F65" s="172"/>
      <c r="G65" s="172"/>
    </row>
    <row r="66" spans="1:7" ht="26.25" customHeight="1" x14ac:dyDescent="0.2">
      <c r="A66" s="69">
        <v>2</v>
      </c>
      <c r="B66" s="172" t="s">
        <v>222</v>
      </c>
      <c r="C66" s="172"/>
      <c r="D66" s="172"/>
      <c r="E66" s="172"/>
      <c r="F66" s="172"/>
      <c r="G66" s="172"/>
    </row>
    <row r="67" spans="1:7" ht="54.75" customHeight="1" x14ac:dyDescent="0.2">
      <c r="A67" s="69">
        <v>2</v>
      </c>
      <c r="B67" s="172" t="s">
        <v>191</v>
      </c>
      <c r="C67" s="172"/>
      <c r="D67" s="172"/>
      <c r="E67" s="172"/>
      <c r="F67" s="172"/>
      <c r="G67" s="172"/>
    </row>
    <row r="68" spans="1:7" ht="25.5" customHeight="1" x14ac:dyDescent="0.2">
      <c r="A68" s="72" t="s">
        <v>58</v>
      </c>
      <c r="B68" s="172" t="s">
        <v>192</v>
      </c>
      <c r="C68" s="172"/>
      <c r="D68" s="172"/>
      <c r="E68" s="172"/>
      <c r="F68" s="172"/>
      <c r="G68" s="172"/>
    </row>
    <row r="69" spans="1:7" x14ac:dyDescent="0.2">
      <c r="A69" s="1" t="s">
        <v>49</v>
      </c>
      <c r="B69" s="1" t="s">
        <v>193</v>
      </c>
    </row>
  </sheetData>
  <mergeCells count="8">
    <mergeCell ref="B66:G66"/>
    <mergeCell ref="B67:G67"/>
    <mergeCell ref="B68:G68"/>
    <mergeCell ref="A1:B1"/>
    <mergeCell ref="A2:G2"/>
    <mergeCell ref="A4:B5"/>
    <mergeCell ref="C4:D4"/>
    <mergeCell ref="B65:G65"/>
  </mergeCells>
  <hyperlinks>
    <hyperlink ref="A1:B1" location="ContentsHead" display="ContentsHead" xr:uid="{6362F0F4-B14F-4511-945B-68B407570F60}"/>
  </hyperlinks>
  <pageMargins left="0.7" right="0.7" top="0.75" bottom="0.75" header="0.3" footer="0.3"/>
  <pageSetup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0B0B-25C3-4AD9-906F-4B7FEDD59FEB}">
  <sheetPr codeName="Sheet16">
    <pageSetUpPr fitToPage="1"/>
  </sheetPr>
  <dimension ref="A1:X76"/>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0.42578125" defaultRowHeight="12.75" x14ac:dyDescent="0.25"/>
  <cols>
    <col min="1" max="1" width="2.5703125" style="40" customWidth="1"/>
    <col min="2" max="2" width="24.42578125" style="40" customWidth="1"/>
    <col min="3" max="3" width="12.140625" style="40" bestFit="1" customWidth="1"/>
    <col min="4" max="7" width="9" style="40" customWidth="1"/>
    <col min="8" max="8" width="9" style="40" bestFit="1" customWidth="1"/>
    <col min="9" max="9" width="11.42578125" style="40" customWidth="1"/>
    <col min="10" max="10" width="12.140625" style="40" bestFit="1" customWidth="1"/>
    <col min="11" max="13" width="10.7109375" style="40" bestFit="1" customWidth="1"/>
    <col min="14" max="14" width="11.140625" style="40" bestFit="1" customWidth="1"/>
    <col min="15" max="15" width="9.7109375" style="40" bestFit="1" customWidth="1"/>
    <col min="16" max="16" width="13" style="40" customWidth="1"/>
    <col min="17" max="19" width="13" style="40" bestFit="1" customWidth="1"/>
    <col min="20" max="22" width="9.5703125" style="40" customWidth="1"/>
    <col min="23" max="23" width="13.140625" style="40" customWidth="1"/>
    <col min="24" max="16384" width="10.42578125" style="40"/>
  </cols>
  <sheetData>
    <row r="1" spans="1:24" x14ac:dyDescent="0.25">
      <c r="A1" s="174" t="s">
        <v>61</v>
      </c>
      <c r="B1" s="174"/>
    </row>
    <row r="2" spans="1:24" s="1" customFormat="1" x14ac:dyDescent="0.2">
      <c r="A2" s="175" t="s">
        <v>224</v>
      </c>
      <c r="B2" s="175"/>
      <c r="C2" s="175"/>
      <c r="D2" s="175"/>
      <c r="E2" s="175"/>
      <c r="F2" s="175"/>
      <c r="G2" s="175"/>
      <c r="H2" s="175"/>
      <c r="I2" s="175"/>
      <c r="J2" s="175"/>
      <c r="K2" s="175"/>
      <c r="L2" s="175"/>
      <c r="M2" s="175"/>
      <c r="N2" s="175"/>
      <c r="O2" s="175"/>
      <c r="P2" s="175"/>
      <c r="Q2" s="175"/>
      <c r="R2" s="175"/>
      <c r="S2" s="175"/>
      <c r="T2" s="175"/>
      <c r="U2" s="175"/>
      <c r="V2" s="175"/>
      <c r="W2" s="175"/>
    </row>
    <row r="3" spans="1:24" s="1" customFormat="1" x14ac:dyDescent="0.2">
      <c r="Q3" s="31"/>
      <c r="R3" s="31"/>
      <c r="S3" s="31"/>
      <c r="T3" s="31"/>
      <c r="U3" s="31"/>
      <c r="V3" s="31"/>
    </row>
    <row r="4" spans="1:24" s="1" customFormat="1" ht="15" x14ac:dyDescent="0.35">
      <c r="A4" s="178" t="s">
        <v>47</v>
      </c>
      <c r="B4" s="178"/>
      <c r="C4" s="179" t="s">
        <v>225</v>
      </c>
      <c r="D4" s="179"/>
      <c r="E4" s="179"/>
      <c r="F4" s="179"/>
      <c r="G4" s="179"/>
      <c r="H4" s="179"/>
      <c r="I4" s="179"/>
      <c r="J4" s="179" t="s">
        <v>226</v>
      </c>
      <c r="K4" s="179"/>
      <c r="L4" s="179"/>
      <c r="M4" s="179"/>
      <c r="N4" s="179"/>
      <c r="O4" s="179"/>
      <c r="P4" s="179"/>
      <c r="Q4" s="179" t="s">
        <v>117</v>
      </c>
      <c r="R4" s="179"/>
      <c r="S4" s="179"/>
      <c r="T4" s="179"/>
      <c r="U4" s="179"/>
      <c r="V4" s="179"/>
      <c r="W4" s="179"/>
      <c r="X4" s="43"/>
    </row>
    <row r="5" spans="1:24" s="1" customFormat="1" ht="50.45" customHeight="1" x14ac:dyDescent="0.35">
      <c r="A5" s="177"/>
      <c r="B5" s="177"/>
      <c r="C5" s="75" t="s">
        <v>52</v>
      </c>
      <c r="D5" s="44" t="s">
        <v>53</v>
      </c>
      <c r="E5" s="44" t="s">
        <v>54</v>
      </c>
      <c r="F5" s="44" t="s">
        <v>55</v>
      </c>
      <c r="G5" s="44" t="s">
        <v>56</v>
      </c>
      <c r="H5" s="75" t="s">
        <v>57</v>
      </c>
      <c r="I5" s="71" t="s">
        <v>227</v>
      </c>
      <c r="J5" s="75" t="s">
        <v>52</v>
      </c>
      <c r="K5" s="44" t="s">
        <v>53</v>
      </c>
      <c r="L5" s="44" t="s">
        <v>54</v>
      </c>
      <c r="M5" s="44" t="s">
        <v>55</v>
      </c>
      <c r="N5" s="44" t="s">
        <v>56</v>
      </c>
      <c r="O5" s="75" t="s">
        <v>57</v>
      </c>
      <c r="P5" s="71" t="s">
        <v>227</v>
      </c>
      <c r="Q5" s="75" t="s">
        <v>52</v>
      </c>
      <c r="R5" s="44" t="s">
        <v>53</v>
      </c>
      <c r="S5" s="44" t="s">
        <v>54</v>
      </c>
      <c r="T5" s="44" t="s">
        <v>55</v>
      </c>
      <c r="U5" s="44" t="s">
        <v>56</v>
      </c>
      <c r="V5" s="75" t="s">
        <v>57</v>
      </c>
      <c r="W5" s="71" t="s">
        <v>227</v>
      </c>
    </row>
    <row r="6" spans="1:24" s="76" customFormat="1" ht="14.25" customHeight="1" x14ac:dyDescent="0.2">
      <c r="A6" s="7" t="s">
        <v>127</v>
      </c>
      <c r="B6" s="7"/>
      <c r="C6" s="77"/>
      <c r="D6" s="77"/>
      <c r="E6" s="77"/>
      <c r="F6" s="77"/>
      <c r="G6" s="77"/>
      <c r="H6" s="77"/>
      <c r="I6" s="78"/>
      <c r="J6" s="79"/>
      <c r="K6" s="79"/>
      <c r="L6" s="79"/>
      <c r="M6" s="79"/>
      <c r="N6" s="79"/>
      <c r="O6" s="79"/>
      <c r="P6" s="80"/>
      <c r="W6" s="80"/>
    </row>
    <row r="7" spans="1:24" s="76" customFormat="1" ht="12.75" customHeight="1" x14ac:dyDescent="0.2">
      <c r="A7" s="1"/>
      <c r="B7" s="32" t="s">
        <v>50</v>
      </c>
      <c r="C7" s="31">
        <v>35600</v>
      </c>
      <c r="D7" s="31">
        <v>10170</v>
      </c>
      <c r="E7" s="31">
        <v>7690</v>
      </c>
      <c r="F7" s="31">
        <v>2090</v>
      </c>
      <c r="G7" s="31">
        <v>160</v>
      </c>
      <c r="H7" s="31">
        <v>10</v>
      </c>
      <c r="I7" s="81">
        <v>55730</v>
      </c>
      <c r="J7" s="37">
        <v>27.4</v>
      </c>
      <c r="K7" s="37">
        <v>21.1</v>
      </c>
      <c r="L7" s="37">
        <v>50.8</v>
      </c>
      <c r="M7" s="37">
        <v>39</v>
      </c>
      <c r="N7" s="37">
        <v>7.6</v>
      </c>
      <c r="O7" s="37">
        <v>1.1000000000000001</v>
      </c>
      <c r="P7" s="82">
        <v>147</v>
      </c>
      <c r="Q7" s="31">
        <v>4067</v>
      </c>
      <c r="R7" s="31">
        <v>2173</v>
      </c>
      <c r="S7" s="31">
        <v>2377</v>
      </c>
      <c r="T7" s="31">
        <v>1043</v>
      </c>
      <c r="U7" s="31">
        <v>143</v>
      </c>
      <c r="V7" s="31">
        <v>33</v>
      </c>
      <c r="W7" s="81">
        <v>9837</v>
      </c>
    </row>
    <row r="8" spans="1:24" s="76" customFormat="1" ht="12.75" customHeight="1" x14ac:dyDescent="0.2">
      <c r="A8" s="1"/>
      <c r="B8" s="32" t="s">
        <v>44</v>
      </c>
      <c r="C8" s="31">
        <v>34040</v>
      </c>
      <c r="D8" s="31">
        <v>10500</v>
      </c>
      <c r="E8" s="31">
        <v>8290</v>
      </c>
      <c r="F8" s="31">
        <v>2260</v>
      </c>
      <c r="G8" s="31">
        <v>190</v>
      </c>
      <c r="H8" s="31">
        <v>20</v>
      </c>
      <c r="I8" s="81">
        <v>55290</v>
      </c>
      <c r="J8" s="37">
        <v>27.7</v>
      </c>
      <c r="K8" s="37">
        <v>23</v>
      </c>
      <c r="L8" s="37">
        <v>54.7</v>
      </c>
      <c r="M8" s="37">
        <v>43.8</v>
      </c>
      <c r="N8" s="37">
        <v>9.5</v>
      </c>
      <c r="O8" s="37">
        <v>1</v>
      </c>
      <c r="P8" s="82">
        <v>159.69999999999999</v>
      </c>
      <c r="Q8" s="31">
        <v>3924</v>
      </c>
      <c r="R8" s="31">
        <v>2238</v>
      </c>
      <c r="S8" s="31">
        <v>2558</v>
      </c>
      <c r="T8" s="31">
        <v>1133</v>
      </c>
      <c r="U8" s="31">
        <v>172</v>
      </c>
      <c r="V8" s="31">
        <v>66</v>
      </c>
      <c r="W8" s="81">
        <v>10090</v>
      </c>
    </row>
    <row r="9" spans="1:24" s="76" customFormat="1" ht="12.75" customHeight="1" x14ac:dyDescent="0.2">
      <c r="A9" s="1"/>
      <c r="B9" s="32" t="s">
        <v>183</v>
      </c>
      <c r="C9" s="31">
        <v>26410</v>
      </c>
      <c r="D9" s="31">
        <v>9750</v>
      </c>
      <c r="E9" s="31">
        <v>8830</v>
      </c>
      <c r="F9" s="31">
        <v>2840</v>
      </c>
      <c r="G9" s="31">
        <v>290</v>
      </c>
      <c r="H9" s="31">
        <v>20</v>
      </c>
      <c r="I9" s="81">
        <v>48140</v>
      </c>
      <c r="J9" s="37">
        <v>26.3</v>
      </c>
      <c r="K9" s="37">
        <v>14.3</v>
      </c>
      <c r="L9" s="37">
        <v>45.6</v>
      </c>
      <c r="M9" s="37">
        <v>54.5</v>
      </c>
      <c r="N9" s="37">
        <v>16</v>
      </c>
      <c r="O9" s="37">
        <v>2</v>
      </c>
      <c r="P9" s="82">
        <v>158.69999999999999</v>
      </c>
      <c r="Q9" s="31">
        <v>3071</v>
      </c>
      <c r="R9" s="31">
        <v>2094</v>
      </c>
      <c r="S9" s="31">
        <v>2743</v>
      </c>
      <c r="T9" s="31">
        <v>1456</v>
      </c>
      <c r="U9" s="31">
        <v>276</v>
      </c>
      <c r="V9" s="31">
        <v>83</v>
      </c>
      <c r="W9" s="81">
        <v>9723</v>
      </c>
    </row>
    <row r="10" spans="1:24" s="76" customFormat="1" ht="12.75" customHeight="1" x14ac:dyDescent="0.2">
      <c r="A10" s="1"/>
      <c r="B10" s="32" t="s">
        <v>128</v>
      </c>
      <c r="C10" s="31">
        <v>5250</v>
      </c>
      <c r="D10" s="31">
        <v>1900</v>
      </c>
      <c r="E10" s="31">
        <v>1850</v>
      </c>
      <c r="F10" s="31">
        <v>610</v>
      </c>
      <c r="G10" s="31">
        <v>60</v>
      </c>
      <c r="H10" s="31">
        <v>10</v>
      </c>
      <c r="I10" s="81">
        <v>9680</v>
      </c>
      <c r="J10" s="37">
        <v>7.1</v>
      </c>
      <c r="K10" s="37">
        <v>3.4</v>
      </c>
      <c r="L10" s="37">
        <v>10</v>
      </c>
      <c r="M10" s="37">
        <v>11.9</v>
      </c>
      <c r="N10" s="37">
        <v>3.4</v>
      </c>
      <c r="O10" s="37">
        <v>1</v>
      </c>
      <c r="P10" s="82">
        <v>36.799999999999997</v>
      </c>
      <c r="Q10" s="31">
        <v>623</v>
      </c>
      <c r="R10" s="31">
        <v>409</v>
      </c>
      <c r="S10" s="31">
        <v>573</v>
      </c>
      <c r="T10" s="31">
        <v>309</v>
      </c>
      <c r="U10" s="31">
        <v>55</v>
      </c>
      <c r="V10" s="31">
        <v>13</v>
      </c>
      <c r="W10" s="81">
        <v>1982</v>
      </c>
    </row>
    <row r="11" spans="1:24" ht="26.45" customHeight="1" x14ac:dyDescent="0.2">
      <c r="A11" s="7" t="s">
        <v>129</v>
      </c>
      <c r="B11" s="7"/>
      <c r="C11" s="83"/>
      <c r="D11" s="83"/>
      <c r="E11" s="83"/>
      <c r="F11" s="83"/>
      <c r="G11" s="83"/>
      <c r="H11" s="83"/>
      <c r="I11" s="78"/>
      <c r="J11" s="83"/>
      <c r="K11" s="83"/>
      <c r="L11" s="83"/>
      <c r="M11" s="83"/>
      <c r="N11" s="83"/>
      <c r="O11" s="83"/>
      <c r="P11" s="78"/>
      <c r="W11" s="81"/>
    </row>
    <row r="12" spans="1:24" ht="12.75" customHeight="1" x14ac:dyDescent="0.2">
      <c r="A12" s="1"/>
      <c r="B12" s="32" t="s">
        <v>130</v>
      </c>
      <c r="C12" s="31">
        <v>8750</v>
      </c>
      <c r="D12" s="31">
        <v>2370</v>
      </c>
      <c r="E12" s="31">
        <v>1680</v>
      </c>
      <c r="F12" s="31">
        <v>420</v>
      </c>
      <c r="G12" s="31">
        <v>20</v>
      </c>
      <c r="H12" s="31" t="s">
        <v>228</v>
      </c>
      <c r="I12" s="81">
        <v>13240</v>
      </c>
      <c r="J12" s="37">
        <v>7</v>
      </c>
      <c r="K12" s="37">
        <v>4.9000000000000004</v>
      </c>
      <c r="L12" s="37">
        <v>10.8</v>
      </c>
      <c r="M12" s="37">
        <v>7.6</v>
      </c>
      <c r="N12" s="37">
        <v>0.9</v>
      </c>
      <c r="O12" s="37" t="s">
        <v>228</v>
      </c>
      <c r="P12" s="82">
        <v>31.5</v>
      </c>
      <c r="Q12" s="31">
        <v>996</v>
      </c>
      <c r="R12" s="31">
        <v>504</v>
      </c>
      <c r="S12" s="31">
        <v>517</v>
      </c>
      <c r="T12" s="31">
        <v>208</v>
      </c>
      <c r="U12" s="31">
        <v>20</v>
      </c>
      <c r="V12" s="31" t="s">
        <v>228</v>
      </c>
      <c r="W12" s="81">
        <v>2258</v>
      </c>
    </row>
    <row r="13" spans="1:24" s="76" customFormat="1" ht="12.75" customHeight="1" x14ac:dyDescent="0.2">
      <c r="A13" s="1"/>
      <c r="B13" s="32" t="s">
        <v>131</v>
      </c>
      <c r="C13" s="31">
        <v>9210</v>
      </c>
      <c r="D13" s="31">
        <v>2800</v>
      </c>
      <c r="E13" s="31">
        <v>2170</v>
      </c>
      <c r="F13" s="31">
        <v>630</v>
      </c>
      <c r="G13" s="31">
        <v>40</v>
      </c>
      <c r="H13" s="31" t="s">
        <v>228</v>
      </c>
      <c r="I13" s="81">
        <v>14860</v>
      </c>
      <c r="J13" s="37">
        <v>6.9</v>
      </c>
      <c r="K13" s="37">
        <v>5.8</v>
      </c>
      <c r="L13" s="37">
        <v>14.3</v>
      </c>
      <c r="M13" s="37">
        <v>11.8</v>
      </c>
      <c r="N13" s="37">
        <v>2.2000000000000002</v>
      </c>
      <c r="O13" s="37" t="s">
        <v>228</v>
      </c>
      <c r="P13" s="82">
        <v>41</v>
      </c>
      <c r="Q13" s="31">
        <v>1059</v>
      </c>
      <c r="R13" s="31">
        <v>598</v>
      </c>
      <c r="S13" s="31">
        <v>671</v>
      </c>
      <c r="T13" s="31">
        <v>318</v>
      </c>
      <c r="U13" s="31">
        <v>39</v>
      </c>
      <c r="V13" s="31" t="s">
        <v>228</v>
      </c>
      <c r="W13" s="81">
        <v>2689</v>
      </c>
    </row>
    <row r="14" spans="1:24" s="76" customFormat="1" ht="12.75" customHeight="1" x14ac:dyDescent="0.2">
      <c r="A14" s="1"/>
      <c r="B14" s="32" t="s">
        <v>132</v>
      </c>
      <c r="C14" s="31">
        <v>9860</v>
      </c>
      <c r="D14" s="31">
        <v>2960</v>
      </c>
      <c r="E14" s="31">
        <v>2280</v>
      </c>
      <c r="F14" s="31">
        <v>620</v>
      </c>
      <c r="G14" s="31">
        <v>60</v>
      </c>
      <c r="H14" s="31">
        <v>10</v>
      </c>
      <c r="I14" s="81">
        <v>15770</v>
      </c>
      <c r="J14" s="37">
        <v>7.3</v>
      </c>
      <c r="K14" s="37">
        <v>6</v>
      </c>
      <c r="L14" s="37">
        <v>15.1</v>
      </c>
      <c r="M14" s="37">
        <v>11.8</v>
      </c>
      <c r="N14" s="37">
        <v>2.7</v>
      </c>
      <c r="O14" s="37">
        <v>0.7</v>
      </c>
      <c r="P14" s="82">
        <v>43.7</v>
      </c>
      <c r="Q14" s="31">
        <v>1142</v>
      </c>
      <c r="R14" s="31">
        <v>633</v>
      </c>
      <c r="S14" s="31">
        <v>704</v>
      </c>
      <c r="T14" s="31">
        <v>306</v>
      </c>
      <c r="U14" s="31">
        <v>50</v>
      </c>
      <c r="V14" s="31">
        <v>14</v>
      </c>
      <c r="W14" s="81">
        <v>2850</v>
      </c>
    </row>
    <row r="15" spans="1:24" s="76" customFormat="1" ht="12.75" customHeight="1" x14ac:dyDescent="0.2">
      <c r="A15" s="1"/>
      <c r="B15" s="32" t="s">
        <v>133</v>
      </c>
      <c r="C15" s="31">
        <v>7790</v>
      </c>
      <c r="D15" s="31">
        <v>2050</v>
      </c>
      <c r="E15" s="31">
        <v>1570</v>
      </c>
      <c r="F15" s="31">
        <v>420</v>
      </c>
      <c r="G15" s="31">
        <v>40</v>
      </c>
      <c r="H15" s="31" t="s">
        <v>228</v>
      </c>
      <c r="I15" s="81">
        <v>11860</v>
      </c>
      <c r="J15" s="37">
        <v>6.3</v>
      </c>
      <c r="K15" s="37">
        <v>4.4000000000000004</v>
      </c>
      <c r="L15" s="37">
        <v>10.6</v>
      </c>
      <c r="M15" s="37">
        <v>7.7</v>
      </c>
      <c r="N15" s="37">
        <v>1.8</v>
      </c>
      <c r="O15" s="37" t="s">
        <v>228</v>
      </c>
      <c r="P15" s="82">
        <v>30.9</v>
      </c>
      <c r="Q15" s="31">
        <v>870</v>
      </c>
      <c r="R15" s="31">
        <v>438</v>
      </c>
      <c r="S15" s="31">
        <v>485</v>
      </c>
      <c r="T15" s="31">
        <v>210</v>
      </c>
      <c r="U15" s="31">
        <v>34</v>
      </c>
      <c r="V15" s="31" t="s">
        <v>228</v>
      </c>
      <c r="W15" s="81">
        <v>2039</v>
      </c>
    </row>
    <row r="16" spans="1:24" s="76" customFormat="1" ht="25.5" customHeight="1" x14ac:dyDescent="0.2">
      <c r="A16" s="1"/>
      <c r="B16" s="32" t="s">
        <v>134</v>
      </c>
      <c r="C16" s="31">
        <v>8350</v>
      </c>
      <c r="D16" s="31">
        <v>2440</v>
      </c>
      <c r="E16" s="31">
        <v>1950</v>
      </c>
      <c r="F16" s="31">
        <v>460</v>
      </c>
      <c r="G16" s="31">
        <v>30</v>
      </c>
      <c r="H16" s="31">
        <v>10</v>
      </c>
      <c r="I16" s="81">
        <v>13250</v>
      </c>
      <c r="J16" s="37">
        <v>6.7</v>
      </c>
      <c r="K16" s="37">
        <v>5.0999999999999996</v>
      </c>
      <c r="L16" s="37">
        <v>12.6</v>
      </c>
      <c r="M16" s="37">
        <v>8.6</v>
      </c>
      <c r="N16" s="37">
        <v>1.7</v>
      </c>
      <c r="O16" s="37" t="s">
        <v>228</v>
      </c>
      <c r="P16" s="82">
        <v>34.799999999999997</v>
      </c>
      <c r="Q16" s="31">
        <v>959</v>
      </c>
      <c r="R16" s="31">
        <v>521</v>
      </c>
      <c r="S16" s="31">
        <v>600</v>
      </c>
      <c r="T16" s="31">
        <v>231</v>
      </c>
      <c r="U16" s="31">
        <v>33</v>
      </c>
      <c r="V16" s="31">
        <v>43</v>
      </c>
      <c r="W16" s="81">
        <v>2386</v>
      </c>
    </row>
    <row r="17" spans="1:23" s="76" customFormat="1" ht="12.75" customHeight="1" x14ac:dyDescent="0.2">
      <c r="A17" s="1"/>
      <c r="B17" s="32" t="s">
        <v>135</v>
      </c>
      <c r="C17" s="31">
        <v>9170</v>
      </c>
      <c r="D17" s="31">
        <v>2900</v>
      </c>
      <c r="E17" s="31">
        <v>2190</v>
      </c>
      <c r="F17" s="31">
        <v>630</v>
      </c>
      <c r="G17" s="31">
        <v>50</v>
      </c>
      <c r="H17" s="31" t="s">
        <v>228</v>
      </c>
      <c r="I17" s="81">
        <v>14930</v>
      </c>
      <c r="J17" s="37">
        <v>7.3</v>
      </c>
      <c r="K17" s="37">
        <v>6.3</v>
      </c>
      <c r="L17" s="37">
        <v>14.6</v>
      </c>
      <c r="M17" s="37">
        <v>12.4</v>
      </c>
      <c r="N17" s="37">
        <v>2.6</v>
      </c>
      <c r="O17" s="37" t="s">
        <v>228</v>
      </c>
      <c r="P17" s="82">
        <v>43.5</v>
      </c>
      <c r="Q17" s="31">
        <v>1072</v>
      </c>
      <c r="R17" s="31">
        <v>616</v>
      </c>
      <c r="S17" s="31">
        <v>677</v>
      </c>
      <c r="T17" s="31">
        <v>317</v>
      </c>
      <c r="U17" s="31">
        <v>46</v>
      </c>
      <c r="V17" s="31" t="s">
        <v>228</v>
      </c>
      <c r="W17" s="81">
        <v>2731</v>
      </c>
    </row>
    <row r="18" spans="1:23" s="76" customFormat="1" ht="12.75" customHeight="1" x14ac:dyDescent="0.2">
      <c r="A18" s="1"/>
      <c r="B18" s="32" t="s">
        <v>136</v>
      </c>
      <c r="C18" s="31">
        <v>9080</v>
      </c>
      <c r="D18" s="31">
        <v>2990</v>
      </c>
      <c r="E18" s="31">
        <v>2430</v>
      </c>
      <c r="F18" s="31">
        <v>640</v>
      </c>
      <c r="G18" s="31">
        <v>50</v>
      </c>
      <c r="H18" s="31" t="s">
        <v>228</v>
      </c>
      <c r="I18" s="81">
        <v>15190</v>
      </c>
      <c r="J18" s="37">
        <v>7.2</v>
      </c>
      <c r="K18" s="37">
        <v>6.5</v>
      </c>
      <c r="L18" s="37">
        <v>15.9</v>
      </c>
      <c r="M18" s="37">
        <v>12.4</v>
      </c>
      <c r="N18" s="37">
        <v>2.7</v>
      </c>
      <c r="O18" s="37" t="s">
        <v>228</v>
      </c>
      <c r="P18" s="82">
        <v>45.1</v>
      </c>
      <c r="Q18" s="31">
        <v>1054</v>
      </c>
      <c r="R18" s="31">
        <v>638</v>
      </c>
      <c r="S18" s="31">
        <v>749</v>
      </c>
      <c r="T18" s="31">
        <v>322</v>
      </c>
      <c r="U18" s="31">
        <v>48</v>
      </c>
      <c r="V18" s="31" t="s">
        <v>228</v>
      </c>
      <c r="W18" s="81">
        <v>2819</v>
      </c>
    </row>
    <row r="19" spans="1:23" s="76" customFormat="1" ht="12.75" customHeight="1" x14ac:dyDescent="0.2">
      <c r="A19" s="1"/>
      <c r="B19" s="32" t="s">
        <v>137</v>
      </c>
      <c r="C19" s="31">
        <v>7450</v>
      </c>
      <c r="D19" s="31">
        <v>2170</v>
      </c>
      <c r="E19" s="31">
        <v>1720</v>
      </c>
      <c r="F19" s="31">
        <v>520</v>
      </c>
      <c r="G19" s="31">
        <v>50</v>
      </c>
      <c r="H19" s="31">
        <v>10</v>
      </c>
      <c r="I19" s="81">
        <v>11920</v>
      </c>
      <c r="J19" s="37">
        <v>6.5</v>
      </c>
      <c r="K19" s="37">
        <v>5</v>
      </c>
      <c r="L19" s="37">
        <v>11.6</v>
      </c>
      <c r="M19" s="37">
        <v>10.4</v>
      </c>
      <c r="N19" s="37">
        <v>2.5</v>
      </c>
      <c r="O19" s="37">
        <v>0.4</v>
      </c>
      <c r="P19" s="82">
        <v>36.4</v>
      </c>
      <c r="Q19" s="31">
        <v>840</v>
      </c>
      <c r="R19" s="31">
        <v>464</v>
      </c>
      <c r="S19" s="31">
        <v>531</v>
      </c>
      <c r="T19" s="31">
        <v>263</v>
      </c>
      <c r="U19" s="31">
        <v>45</v>
      </c>
      <c r="V19" s="31">
        <v>12</v>
      </c>
      <c r="W19" s="81">
        <v>2154</v>
      </c>
    </row>
    <row r="20" spans="1:23" s="76" customFormat="1" ht="25.5" customHeight="1" x14ac:dyDescent="0.2">
      <c r="A20" s="1"/>
      <c r="B20" s="32" t="s">
        <v>229</v>
      </c>
      <c r="C20" s="31">
        <v>4020</v>
      </c>
      <c r="D20" s="31">
        <v>1210</v>
      </c>
      <c r="E20" s="31">
        <v>790</v>
      </c>
      <c r="F20" s="31">
        <v>230</v>
      </c>
      <c r="G20" s="31">
        <v>30</v>
      </c>
      <c r="H20" s="31" t="s">
        <v>228</v>
      </c>
      <c r="I20" s="81">
        <v>6280</v>
      </c>
      <c r="J20" s="37">
        <v>3.1</v>
      </c>
      <c r="K20" s="37">
        <v>2.6</v>
      </c>
      <c r="L20" s="37">
        <v>5.2</v>
      </c>
      <c r="M20" s="37">
        <v>4.3</v>
      </c>
      <c r="N20" s="37">
        <v>1.7</v>
      </c>
      <c r="O20" s="37" t="s">
        <v>228</v>
      </c>
      <c r="P20" s="82">
        <v>17.3</v>
      </c>
      <c r="Q20" s="31">
        <v>445</v>
      </c>
      <c r="R20" s="31">
        <v>258</v>
      </c>
      <c r="S20" s="31">
        <v>242</v>
      </c>
      <c r="T20" s="31">
        <v>114</v>
      </c>
      <c r="U20" s="31">
        <v>26</v>
      </c>
      <c r="V20" s="31" t="s">
        <v>228</v>
      </c>
      <c r="W20" s="81">
        <v>1091</v>
      </c>
    </row>
    <row r="21" spans="1:23" s="76" customFormat="1" ht="12.75" customHeight="1" x14ac:dyDescent="0.2">
      <c r="A21" s="1"/>
      <c r="B21" s="32" t="s">
        <v>230</v>
      </c>
      <c r="C21" s="31">
        <v>5780</v>
      </c>
      <c r="D21" s="31">
        <v>1970</v>
      </c>
      <c r="E21" s="31">
        <v>1680</v>
      </c>
      <c r="F21" s="31">
        <v>490</v>
      </c>
      <c r="G21" s="31">
        <v>50</v>
      </c>
      <c r="H21" s="31" t="s">
        <v>228</v>
      </c>
      <c r="I21" s="81">
        <v>9970</v>
      </c>
      <c r="J21" s="37">
        <v>5.2</v>
      </c>
      <c r="K21" s="37">
        <v>2.7</v>
      </c>
      <c r="L21" s="37">
        <v>8.5</v>
      </c>
      <c r="M21" s="37">
        <v>9.3000000000000007</v>
      </c>
      <c r="N21" s="37">
        <v>2.6</v>
      </c>
      <c r="O21" s="37" t="s">
        <v>228</v>
      </c>
      <c r="P21" s="82">
        <v>28.5</v>
      </c>
      <c r="Q21" s="31">
        <v>671</v>
      </c>
      <c r="R21" s="31">
        <v>422</v>
      </c>
      <c r="S21" s="31">
        <v>520</v>
      </c>
      <c r="T21" s="31">
        <v>254</v>
      </c>
      <c r="U21" s="31">
        <v>44</v>
      </c>
      <c r="V21" s="31" t="s">
        <v>228</v>
      </c>
      <c r="W21" s="81">
        <v>1921</v>
      </c>
    </row>
    <row r="22" spans="1:23" s="76" customFormat="1" ht="12.75" customHeight="1" x14ac:dyDescent="0.2">
      <c r="A22" s="1"/>
      <c r="B22" s="32" t="s">
        <v>231</v>
      </c>
      <c r="C22" s="31">
        <v>8870</v>
      </c>
      <c r="D22" s="31">
        <v>3530</v>
      </c>
      <c r="E22" s="31">
        <v>3280</v>
      </c>
      <c r="F22" s="31">
        <v>1020</v>
      </c>
      <c r="G22" s="31">
        <v>110</v>
      </c>
      <c r="H22" s="31">
        <v>10</v>
      </c>
      <c r="I22" s="81">
        <v>16800</v>
      </c>
      <c r="J22" s="37">
        <v>8.1</v>
      </c>
      <c r="K22" s="37">
        <v>4.0999999999999996</v>
      </c>
      <c r="L22" s="37">
        <v>16.100000000000001</v>
      </c>
      <c r="M22" s="37">
        <v>18.899999999999999</v>
      </c>
      <c r="N22" s="37">
        <v>5.8</v>
      </c>
      <c r="O22" s="37">
        <v>0.8</v>
      </c>
      <c r="P22" s="82">
        <v>53.8</v>
      </c>
      <c r="Q22" s="31">
        <v>1046</v>
      </c>
      <c r="R22" s="31">
        <v>759</v>
      </c>
      <c r="S22" s="31">
        <v>1020</v>
      </c>
      <c r="T22" s="31">
        <v>518</v>
      </c>
      <c r="U22" s="31">
        <v>99</v>
      </c>
      <c r="V22" s="31">
        <v>23</v>
      </c>
      <c r="W22" s="81">
        <v>3466</v>
      </c>
    </row>
    <row r="23" spans="1:23" s="76" customFormat="1" ht="12.75" customHeight="1" x14ac:dyDescent="0.2">
      <c r="A23" s="1"/>
      <c r="B23" s="32" t="s">
        <v>232</v>
      </c>
      <c r="C23" s="31">
        <v>7750</v>
      </c>
      <c r="D23" s="31">
        <v>3040</v>
      </c>
      <c r="E23" s="31">
        <v>3080</v>
      </c>
      <c r="F23" s="31">
        <v>1110</v>
      </c>
      <c r="G23" s="31">
        <v>120</v>
      </c>
      <c r="H23" s="31">
        <v>10</v>
      </c>
      <c r="I23" s="81">
        <v>15100</v>
      </c>
      <c r="J23" s="37">
        <v>9.9</v>
      </c>
      <c r="K23" s="37">
        <v>5</v>
      </c>
      <c r="L23" s="37">
        <v>15.8</v>
      </c>
      <c r="M23" s="37">
        <v>22</v>
      </c>
      <c r="N23" s="37">
        <v>5.9</v>
      </c>
      <c r="O23" s="37">
        <v>0.5</v>
      </c>
      <c r="P23" s="82">
        <v>59</v>
      </c>
      <c r="Q23" s="31">
        <v>909</v>
      </c>
      <c r="R23" s="31">
        <v>655</v>
      </c>
      <c r="S23" s="31">
        <v>961</v>
      </c>
      <c r="T23" s="31">
        <v>569</v>
      </c>
      <c r="U23" s="31">
        <v>107</v>
      </c>
      <c r="V23" s="31">
        <v>44</v>
      </c>
      <c r="W23" s="81">
        <v>3245</v>
      </c>
    </row>
    <row r="24" spans="1:23" s="76" customFormat="1" ht="26.45" customHeight="1" x14ac:dyDescent="0.2">
      <c r="A24" s="7" t="s">
        <v>142</v>
      </c>
      <c r="B24" s="7"/>
      <c r="C24" s="77"/>
      <c r="D24" s="77"/>
      <c r="E24" s="77"/>
      <c r="F24" s="77"/>
      <c r="G24" s="77"/>
      <c r="H24" s="77"/>
      <c r="I24" s="78"/>
      <c r="J24" s="79"/>
      <c r="K24" s="79"/>
      <c r="L24" s="79"/>
      <c r="M24" s="79"/>
      <c r="N24" s="79"/>
      <c r="O24" s="79"/>
      <c r="P24" s="80"/>
      <c r="Q24" s="77"/>
      <c r="R24" s="77"/>
      <c r="S24" s="77"/>
      <c r="T24" s="77"/>
      <c r="U24" s="77"/>
      <c r="V24" s="77"/>
      <c r="W24" s="78"/>
    </row>
    <row r="25" spans="1:23" s="76" customFormat="1" x14ac:dyDescent="0.2">
      <c r="A25" s="1"/>
      <c r="B25" s="53" t="s">
        <v>143</v>
      </c>
      <c r="C25" s="31">
        <v>2690</v>
      </c>
      <c r="D25" s="31">
        <v>660</v>
      </c>
      <c r="E25" s="31">
        <v>440</v>
      </c>
      <c r="F25" s="31">
        <v>100</v>
      </c>
      <c r="G25" s="31" t="s">
        <v>228</v>
      </c>
      <c r="H25" s="31" t="s">
        <v>228</v>
      </c>
      <c r="I25" s="81">
        <v>3900</v>
      </c>
      <c r="J25" s="37">
        <v>2.2999999999999998</v>
      </c>
      <c r="K25" s="37">
        <v>1.4</v>
      </c>
      <c r="L25" s="37">
        <v>3</v>
      </c>
      <c r="M25" s="37">
        <v>1.9</v>
      </c>
      <c r="N25" s="37" t="s">
        <v>228</v>
      </c>
      <c r="O25" s="37" t="s">
        <v>228</v>
      </c>
      <c r="P25" s="82">
        <v>8.8000000000000007</v>
      </c>
      <c r="Q25" s="31">
        <v>307</v>
      </c>
      <c r="R25" s="31">
        <v>139</v>
      </c>
      <c r="S25" s="31">
        <v>137</v>
      </c>
      <c r="T25" s="31">
        <v>51</v>
      </c>
      <c r="U25" s="31" t="s">
        <v>228</v>
      </c>
      <c r="V25" s="31" t="s">
        <v>228</v>
      </c>
      <c r="W25" s="81">
        <v>639</v>
      </c>
    </row>
    <row r="26" spans="1:23" x14ac:dyDescent="0.2">
      <c r="A26" s="1"/>
      <c r="B26" s="53" t="s">
        <v>144</v>
      </c>
      <c r="C26" s="31">
        <v>2970</v>
      </c>
      <c r="D26" s="31">
        <v>710</v>
      </c>
      <c r="E26" s="31">
        <v>540</v>
      </c>
      <c r="F26" s="31">
        <v>130</v>
      </c>
      <c r="G26" s="31">
        <v>10</v>
      </c>
      <c r="H26" s="31" t="s">
        <v>228</v>
      </c>
      <c r="I26" s="81">
        <v>4360</v>
      </c>
      <c r="J26" s="37">
        <v>2.2999999999999998</v>
      </c>
      <c r="K26" s="37">
        <v>1.5</v>
      </c>
      <c r="L26" s="37">
        <v>3.5</v>
      </c>
      <c r="M26" s="37">
        <v>2.4</v>
      </c>
      <c r="N26" s="37">
        <v>0.3</v>
      </c>
      <c r="O26" s="37" t="s">
        <v>228</v>
      </c>
      <c r="P26" s="82">
        <v>9.9</v>
      </c>
      <c r="Q26" s="31">
        <v>335</v>
      </c>
      <c r="R26" s="31">
        <v>150</v>
      </c>
      <c r="S26" s="31">
        <v>165</v>
      </c>
      <c r="T26" s="31">
        <v>63</v>
      </c>
      <c r="U26" s="31">
        <v>8</v>
      </c>
      <c r="V26" s="31" t="s">
        <v>228</v>
      </c>
      <c r="W26" s="81">
        <v>722</v>
      </c>
    </row>
    <row r="27" spans="1:23" x14ac:dyDescent="0.2">
      <c r="A27" s="1"/>
      <c r="B27" s="53" t="s">
        <v>145</v>
      </c>
      <c r="C27" s="31">
        <v>3090</v>
      </c>
      <c r="D27" s="31">
        <v>1000</v>
      </c>
      <c r="E27" s="31">
        <v>690</v>
      </c>
      <c r="F27" s="31">
        <v>190</v>
      </c>
      <c r="G27" s="31">
        <v>10</v>
      </c>
      <c r="H27" s="31" t="s">
        <v>228</v>
      </c>
      <c r="I27" s="81">
        <v>4990</v>
      </c>
      <c r="J27" s="37">
        <v>2.4</v>
      </c>
      <c r="K27" s="37">
        <v>2</v>
      </c>
      <c r="L27" s="37">
        <v>4.4000000000000004</v>
      </c>
      <c r="M27" s="37">
        <v>3.3</v>
      </c>
      <c r="N27" s="37">
        <v>0.3</v>
      </c>
      <c r="O27" s="37" t="s">
        <v>228</v>
      </c>
      <c r="P27" s="82">
        <v>12.7</v>
      </c>
      <c r="Q27" s="31">
        <v>353</v>
      </c>
      <c r="R27" s="31">
        <v>214</v>
      </c>
      <c r="S27" s="31">
        <v>214</v>
      </c>
      <c r="T27" s="31">
        <v>94</v>
      </c>
      <c r="U27" s="31">
        <v>8</v>
      </c>
      <c r="V27" s="31" t="s">
        <v>228</v>
      </c>
      <c r="W27" s="81">
        <v>898</v>
      </c>
    </row>
    <row r="28" spans="1:23" x14ac:dyDescent="0.2">
      <c r="A28" s="1"/>
      <c r="B28" s="53" t="s">
        <v>146</v>
      </c>
      <c r="C28" s="31">
        <v>3080</v>
      </c>
      <c r="D28" s="31">
        <v>880</v>
      </c>
      <c r="E28" s="31">
        <v>710</v>
      </c>
      <c r="F28" s="31">
        <v>180</v>
      </c>
      <c r="G28" s="31">
        <v>10</v>
      </c>
      <c r="H28" s="31" t="s">
        <v>228</v>
      </c>
      <c r="I28" s="81">
        <v>4860</v>
      </c>
      <c r="J28" s="37">
        <v>2.4</v>
      </c>
      <c r="K28" s="37">
        <v>1.9</v>
      </c>
      <c r="L28" s="37">
        <v>4.7</v>
      </c>
      <c r="M28" s="37">
        <v>3.4</v>
      </c>
      <c r="N28" s="37">
        <v>0.6</v>
      </c>
      <c r="O28" s="37" t="s">
        <v>228</v>
      </c>
      <c r="P28" s="82">
        <v>13</v>
      </c>
      <c r="Q28" s="31">
        <v>353</v>
      </c>
      <c r="R28" s="31">
        <v>187</v>
      </c>
      <c r="S28" s="31">
        <v>219</v>
      </c>
      <c r="T28" s="31">
        <v>91</v>
      </c>
      <c r="U28" s="31">
        <v>12</v>
      </c>
      <c r="V28" s="31" t="s">
        <v>228</v>
      </c>
      <c r="W28" s="81">
        <v>863</v>
      </c>
    </row>
    <row r="29" spans="1:23" s="76" customFormat="1" x14ac:dyDescent="0.2">
      <c r="A29" s="1"/>
      <c r="B29" s="53" t="s">
        <v>147</v>
      </c>
      <c r="C29" s="31">
        <v>3380</v>
      </c>
      <c r="D29" s="31">
        <v>1040</v>
      </c>
      <c r="E29" s="31">
        <v>780</v>
      </c>
      <c r="F29" s="31">
        <v>250</v>
      </c>
      <c r="G29" s="31">
        <v>10</v>
      </c>
      <c r="H29" s="31" t="s">
        <v>228</v>
      </c>
      <c r="I29" s="81">
        <v>5460</v>
      </c>
      <c r="J29" s="37">
        <v>2.5</v>
      </c>
      <c r="K29" s="37">
        <v>2.1</v>
      </c>
      <c r="L29" s="37">
        <v>5.0999999999999996</v>
      </c>
      <c r="M29" s="37">
        <v>4.7</v>
      </c>
      <c r="N29" s="37">
        <v>0.5</v>
      </c>
      <c r="O29" s="37" t="s">
        <v>228</v>
      </c>
      <c r="P29" s="82">
        <v>14.8</v>
      </c>
      <c r="Q29" s="31">
        <v>393</v>
      </c>
      <c r="R29" s="31">
        <v>221</v>
      </c>
      <c r="S29" s="31">
        <v>243</v>
      </c>
      <c r="T29" s="31">
        <v>124</v>
      </c>
      <c r="U29" s="31">
        <v>10</v>
      </c>
      <c r="V29" s="31" t="s">
        <v>228</v>
      </c>
      <c r="W29" s="81">
        <v>992</v>
      </c>
    </row>
    <row r="30" spans="1:23" x14ac:dyDescent="0.2">
      <c r="A30" s="1"/>
      <c r="B30" s="53" t="s">
        <v>148</v>
      </c>
      <c r="C30" s="31">
        <v>2750</v>
      </c>
      <c r="D30" s="31">
        <v>890</v>
      </c>
      <c r="E30" s="31">
        <v>680</v>
      </c>
      <c r="F30" s="31">
        <v>200</v>
      </c>
      <c r="G30" s="31">
        <v>20</v>
      </c>
      <c r="H30" s="31" t="s">
        <v>228</v>
      </c>
      <c r="I30" s="81">
        <v>4540</v>
      </c>
      <c r="J30" s="37">
        <v>2</v>
      </c>
      <c r="K30" s="37">
        <v>1.9</v>
      </c>
      <c r="L30" s="37">
        <v>4.5</v>
      </c>
      <c r="M30" s="37">
        <v>3.7</v>
      </c>
      <c r="N30" s="37">
        <v>1.1000000000000001</v>
      </c>
      <c r="O30" s="37" t="s">
        <v>228</v>
      </c>
      <c r="P30" s="82">
        <v>13.1</v>
      </c>
      <c r="Q30" s="31">
        <v>314</v>
      </c>
      <c r="R30" s="31">
        <v>190</v>
      </c>
      <c r="S30" s="31">
        <v>210</v>
      </c>
      <c r="T30" s="31">
        <v>103</v>
      </c>
      <c r="U30" s="31">
        <v>18</v>
      </c>
      <c r="V30" s="31" t="s">
        <v>228</v>
      </c>
      <c r="W30" s="81">
        <v>834</v>
      </c>
    </row>
    <row r="31" spans="1:23" s="1" customFormat="1" x14ac:dyDescent="0.2">
      <c r="B31" s="53" t="s">
        <v>149</v>
      </c>
      <c r="C31" s="31">
        <v>3180</v>
      </c>
      <c r="D31" s="31">
        <v>950</v>
      </c>
      <c r="E31" s="31">
        <v>700</v>
      </c>
      <c r="F31" s="31">
        <v>200</v>
      </c>
      <c r="G31" s="31">
        <v>20</v>
      </c>
      <c r="H31" s="31" t="s">
        <v>228</v>
      </c>
      <c r="I31" s="81">
        <v>5050</v>
      </c>
      <c r="J31" s="37">
        <v>2.5</v>
      </c>
      <c r="K31" s="37">
        <v>2.1</v>
      </c>
      <c r="L31" s="37">
        <v>4.7</v>
      </c>
      <c r="M31" s="37">
        <v>4</v>
      </c>
      <c r="N31" s="37">
        <v>0.8</v>
      </c>
      <c r="O31" s="37" t="s">
        <v>228</v>
      </c>
      <c r="P31" s="82">
        <v>14.2</v>
      </c>
      <c r="Q31" s="31">
        <v>366</v>
      </c>
      <c r="R31" s="31">
        <v>204</v>
      </c>
      <c r="S31" s="31">
        <v>216</v>
      </c>
      <c r="T31" s="31">
        <v>102</v>
      </c>
      <c r="U31" s="31">
        <v>15</v>
      </c>
      <c r="V31" s="31" t="s">
        <v>228</v>
      </c>
      <c r="W31" s="81">
        <v>908</v>
      </c>
    </row>
    <row r="32" spans="1:23" s="1" customFormat="1" x14ac:dyDescent="0.2">
      <c r="B32" s="53" t="s">
        <v>150</v>
      </c>
      <c r="C32" s="31">
        <v>3640</v>
      </c>
      <c r="D32" s="31">
        <v>1040</v>
      </c>
      <c r="E32" s="31">
        <v>860</v>
      </c>
      <c r="F32" s="31">
        <v>220</v>
      </c>
      <c r="G32" s="31">
        <v>30</v>
      </c>
      <c r="H32" s="31" t="s">
        <v>228</v>
      </c>
      <c r="I32" s="81">
        <v>5790</v>
      </c>
      <c r="J32" s="37">
        <v>2.7</v>
      </c>
      <c r="K32" s="37">
        <v>2</v>
      </c>
      <c r="L32" s="37">
        <v>5.7</v>
      </c>
      <c r="M32" s="37">
        <v>4.4000000000000004</v>
      </c>
      <c r="N32" s="37">
        <v>1.4</v>
      </c>
      <c r="O32" s="37" t="s">
        <v>228</v>
      </c>
      <c r="P32" s="82">
        <v>16.399999999999999</v>
      </c>
      <c r="Q32" s="31">
        <v>423</v>
      </c>
      <c r="R32" s="31">
        <v>222</v>
      </c>
      <c r="S32" s="31">
        <v>265</v>
      </c>
      <c r="T32" s="31">
        <v>111</v>
      </c>
      <c r="U32" s="31">
        <v>26</v>
      </c>
      <c r="V32" s="31" t="s">
        <v>228</v>
      </c>
      <c r="W32" s="81">
        <v>1051</v>
      </c>
    </row>
    <row r="33" spans="2:23" s="1" customFormat="1" x14ac:dyDescent="0.2">
      <c r="B33" s="53" t="s">
        <v>151</v>
      </c>
      <c r="C33" s="31">
        <v>3040</v>
      </c>
      <c r="D33" s="31">
        <v>970</v>
      </c>
      <c r="E33" s="31">
        <v>720</v>
      </c>
      <c r="F33" s="31">
        <v>200</v>
      </c>
      <c r="G33" s="31">
        <v>10</v>
      </c>
      <c r="H33" s="31" t="s">
        <v>228</v>
      </c>
      <c r="I33" s="81">
        <v>4930</v>
      </c>
      <c r="J33" s="37">
        <v>2.2000000000000002</v>
      </c>
      <c r="K33" s="37">
        <v>1.9</v>
      </c>
      <c r="L33" s="37">
        <v>4.7</v>
      </c>
      <c r="M33" s="37">
        <v>3.5</v>
      </c>
      <c r="N33" s="37">
        <v>0.5</v>
      </c>
      <c r="O33" s="37" t="s">
        <v>228</v>
      </c>
      <c r="P33" s="82">
        <v>13</v>
      </c>
      <c r="Q33" s="31">
        <v>354</v>
      </c>
      <c r="R33" s="31">
        <v>207</v>
      </c>
      <c r="S33" s="31">
        <v>222</v>
      </c>
      <c r="T33" s="31">
        <v>94</v>
      </c>
      <c r="U33" s="31">
        <v>10</v>
      </c>
      <c r="V33" s="31" t="s">
        <v>228</v>
      </c>
      <c r="W33" s="81">
        <v>891</v>
      </c>
    </row>
    <row r="34" spans="2:23" s="1" customFormat="1" x14ac:dyDescent="0.2">
      <c r="B34" s="53" t="s">
        <v>152</v>
      </c>
      <c r="C34" s="31">
        <v>2350</v>
      </c>
      <c r="D34" s="31">
        <v>610</v>
      </c>
      <c r="E34" s="31">
        <v>470</v>
      </c>
      <c r="F34" s="31">
        <v>130</v>
      </c>
      <c r="G34" s="31">
        <v>20</v>
      </c>
      <c r="H34" s="31" t="s">
        <v>228</v>
      </c>
      <c r="I34" s="81">
        <v>3590</v>
      </c>
      <c r="J34" s="37">
        <v>2</v>
      </c>
      <c r="K34" s="37">
        <v>1.4</v>
      </c>
      <c r="L34" s="37">
        <v>3.2</v>
      </c>
      <c r="M34" s="37">
        <v>2.5</v>
      </c>
      <c r="N34" s="37">
        <v>1</v>
      </c>
      <c r="O34" s="37" t="s">
        <v>228</v>
      </c>
      <c r="P34" s="82">
        <v>10</v>
      </c>
      <c r="Q34" s="31">
        <v>264</v>
      </c>
      <c r="R34" s="31">
        <v>130</v>
      </c>
      <c r="S34" s="31">
        <v>146</v>
      </c>
      <c r="T34" s="31">
        <v>66</v>
      </c>
      <c r="U34" s="31">
        <v>17</v>
      </c>
      <c r="V34" s="31" t="s">
        <v>228</v>
      </c>
      <c r="W34" s="81">
        <v>625</v>
      </c>
    </row>
    <row r="35" spans="2:23" s="1" customFormat="1" x14ac:dyDescent="0.2">
      <c r="B35" s="53" t="s">
        <v>153</v>
      </c>
      <c r="C35" s="31">
        <v>2570</v>
      </c>
      <c r="D35" s="31">
        <v>660</v>
      </c>
      <c r="E35" s="31">
        <v>500</v>
      </c>
      <c r="F35" s="31">
        <v>130</v>
      </c>
      <c r="G35" s="31">
        <v>10</v>
      </c>
      <c r="H35" s="31" t="s">
        <v>228</v>
      </c>
      <c r="I35" s="81">
        <v>3870</v>
      </c>
      <c r="J35" s="37">
        <v>2.1</v>
      </c>
      <c r="K35" s="37">
        <v>1.5</v>
      </c>
      <c r="L35" s="37">
        <v>3.2</v>
      </c>
      <c r="M35" s="37">
        <v>2.4</v>
      </c>
      <c r="N35" s="37">
        <v>0.4</v>
      </c>
      <c r="O35" s="37" t="s">
        <v>228</v>
      </c>
      <c r="P35" s="82">
        <v>9.6999999999999993</v>
      </c>
      <c r="Q35" s="31">
        <v>289</v>
      </c>
      <c r="R35" s="31">
        <v>142</v>
      </c>
      <c r="S35" s="31">
        <v>152</v>
      </c>
      <c r="T35" s="31">
        <v>67</v>
      </c>
      <c r="U35" s="31">
        <v>9</v>
      </c>
      <c r="V35" s="31" t="s">
        <v>228</v>
      </c>
      <c r="W35" s="81">
        <v>659</v>
      </c>
    </row>
    <row r="36" spans="2:23" s="1" customFormat="1" x14ac:dyDescent="0.2">
      <c r="B36" s="53" t="s">
        <v>154</v>
      </c>
      <c r="C36" s="31">
        <v>2870</v>
      </c>
      <c r="D36" s="31">
        <v>780</v>
      </c>
      <c r="E36" s="31">
        <v>600</v>
      </c>
      <c r="F36" s="31">
        <v>160</v>
      </c>
      <c r="G36" s="31">
        <v>10</v>
      </c>
      <c r="H36" s="31" t="s">
        <v>228</v>
      </c>
      <c r="I36" s="81">
        <v>4410</v>
      </c>
      <c r="J36" s="37">
        <v>2.2000000000000002</v>
      </c>
      <c r="K36" s="37">
        <v>1.6</v>
      </c>
      <c r="L36" s="37">
        <v>4.3</v>
      </c>
      <c r="M36" s="37">
        <v>2.7</v>
      </c>
      <c r="N36" s="37">
        <v>0.4</v>
      </c>
      <c r="O36" s="37" t="s">
        <v>228</v>
      </c>
      <c r="P36" s="82">
        <v>11.2</v>
      </c>
      <c r="Q36" s="31">
        <v>317</v>
      </c>
      <c r="R36" s="31">
        <v>166</v>
      </c>
      <c r="S36" s="31">
        <v>187</v>
      </c>
      <c r="T36" s="31">
        <v>77</v>
      </c>
      <c r="U36" s="31">
        <v>7</v>
      </c>
      <c r="V36" s="31" t="s">
        <v>228</v>
      </c>
      <c r="W36" s="81">
        <v>755</v>
      </c>
    </row>
    <row r="37" spans="2:23" s="1" customFormat="1" ht="26.45" customHeight="1" x14ac:dyDescent="0.2">
      <c r="B37" s="53" t="s">
        <v>155</v>
      </c>
      <c r="C37" s="31">
        <v>2580</v>
      </c>
      <c r="D37" s="31">
        <v>720</v>
      </c>
      <c r="E37" s="31">
        <v>560</v>
      </c>
      <c r="F37" s="31">
        <v>150</v>
      </c>
      <c r="G37" s="31">
        <v>10</v>
      </c>
      <c r="H37" s="31">
        <v>10</v>
      </c>
      <c r="I37" s="81">
        <v>4020</v>
      </c>
      <c r="J37" s="37">
        <v>2.1</v>
      </c>
      <c r="K37" s="37">
        <v>1.4</v>
      </c>
      <c r="L37" s="37">
        <v>3.5</v>
      </c>
      <c r="M37" s="37">
        <v>2.7</v>
      </c>
      <c r="N37" s="37">
        <v>0.2</v>
      </c>
      <c r="O37" s="37" t="s">
        <v>228</v>
      </c>
      <c r="P37" s="82">
        <v>10.199999999999999</v>
      </c>
      <c r="Q37" s="31">
        <v>294</v>
      </c>
      <c r="R37" s="31">
        <v>152</v>
      </c>
      <c r="S37" s="31">
        <v>171</v>
      </c>
      <c r="T37" s="31">
        <v>75</v>
      </c>
      <c r="U37" s="31">
        <v>7</v>
      </c>
      <c r="V37" s="31">
        <v>41</v>
      </c>
      <c r="W37" s="81">
        <v>739</v>
      </c>
    </row>
    <row r="38" spans="2:23" s="1" customFormat="1" x14ac:dyDescent="0.2">
      <c r="B38" s="53" t="s">
        <v>156</v>
      </c>
      <c r="C38" s="31">
        <v>2950</v>
      </c>
      <c r="D38" s="31">
        <v>820</v>
      </c>
      <c r="E38" s="31">
        <v>640</v>
      </c>
      <c r="F38" s="31">
        <v>140</v>
      </c>
      <c r="G38" s="31">
        <v>20</v>
      </c>
      <c r="H38" s="31" t="s">
        <v>228</v>
      </c>
      <c r="I38" s="81">
        <v>4560</v>
      </c>
      <c r="J38" s="37">
        <v>2.4</v>
      </c>
      <c r="K38" s="37">
        <v>1.7</v>
      </c>
      <c r="L38" s="37">
        <v>4.2</v>
      </c>
      <c r="M38" s="37">
        <v>2.7</v>
      </c>
      <c r="N38" s="37">
        <v>0.9</v>
      </c>
      <c r="O38" s="37" t="s">
        <v>228</v>
      </c>
      <c r="P38" s="82">
        <v>11.8</v>
      </c>
      <c r="Q38" s="31">
        <v>336</v>
      </c>
      <c r="R38" s="31">
        <v>174</v>
      </c>
      <c r="S38" s="31">
        <v>197</v>
      </c>
      <c r="T38" s="31">
        <v>71</v>
      </c>
      <c r="U38" s="31">
        <v>16</v>
      </c>
      <c r="V38" s="31" t="s">
        <v>228</v>
      </c>
      <c r="W38" s="81">
        <v>796</v>
      </c>
    </row>
    <row r="39" spans="2:23" s="1" customFormat="1" x14ac:dyDescent="0.2">
      <c r="B39" s="53" t="s">
        <v>157</v>
      </c>
      <c r="C39" s="31">
        <v>2820</v>
      </c>
      <c r="D39" s="31">
        <v>910</v>
      </c>
      <c r="E39" s="31">
        <v>760</v>
      </c>
      <c r="F39" s="31">
        <v>170</v>
      </c>
      <c r="G39" s="31">
        <v>10</v>
      </c>
      <c r="H39" s="31" t="s">
        <v>228</v>
      </c>
      <c r="I39" s="81">
        <v>4670</v>
      </c>
      <c r="J39" s="37">
        <v>2.1</v>
      </c>
      <c r="K39" s="37">
        <v>2</v>
      </c>
      <c r="L39" s="37">
        <v>4.9000000000000004</v>
      </c>
      <c r="M39" s="37">
        <v>3.2</v>
      </c>
      <c r="N39" s="37">
        <v>0.6</v>
      </c>
      <c r="O39" s="37" t="s">
        <v>228</v>
      </c>
      <c r="P39" s="82">
        <v>12.8</v>
      </c>
      <c r="Q39" s="31">
        <v>330</v>
      </c>
      <c r="R39" s="31">
        <v>195</v>
      </c>
      <c r="S39" s="31">
        <v>232</v>
      </c>
      <c r="T39" s="31">
        <v>85</v>
      </c>
      <c r="U39" s="31">
        <v>10</v>
      </c>
      <c r="V39" s="31" t="s">
        <v>228</v>
      </c>
      <c r="W39" s="81">
        <v>851</v>
      </c>
    </row>
    <row r="40" spans="2:23" s="1" customFormat="1" x14ac:dyDescent="0.2">
      <c r="B40" s="53" t="s">
        <v>158</v>
      </c>
      <c r="C40" s="31">
        <v>3110</v>
      </c>
      <c r="D40" s="31">
        <v>970</v>
      </c>
      <c r="E40" s="31">
        <v>720</v>
      </c>
      <c r="F40" s="31">
        <v>200</v>
      </c>
      <c r="G40" s="31">
        <v>10</v>
      </c>
      <c r="H40" s="31" t="s">
        <v>228</v>
      </c>
      <c r="I40" s="81">
        <v>5020</v>
      </c>
      <c r="J40" s="37">
        <v>2.5</v>
      </c>
      <c r="K40" s="37">
        <v>2.1</v>
      </c>
      <c r="L40" s="37">
        <v>4.9000000000000004</v>
      </c>
      <c r="M40" s="37">
        <v>3.9</v>
      </c>
      <c r="N40" s="37">
        <v>0.5</v>
      </c>
      <c r="O40" s="37" t="s">
        <v>228</v>
      </c>
      <c r="P40" s="82">
        <v>13.9</v>
      </c>
      <c r="Q40" s="31">
        <v>361</v>
      </c>
      <c r="R40" s="31">
        <v>207</v>
      </c>
      <c r="S40" s="31">
        <v>223</v>
      </c>
      <c r="T40" s="31">
        <v>102</v>
      </c>
      <c r="U40" s="31">
        <v>10</v>
      </c>
      <c r="V40" s="31" t="s">
        <v>228</v>
      </c>
      <c r="W40" s="81">
        <v>904</v>
      </c>
    </row>
    <row r="41" spans="2:23" s="1" customFormat="1" x14ac:dyDescent="0.2">
      <c r="B41" s="53" t="s">
        <v>159</v>
      </c>
      <c r="C41" s="31">
        <v>3150</v>
      </c>
      <c r="D41" s="31">
        <v>1040</v>
      </c>
      <c r="E41" s="31">
        <v>810</v>
      </c>
      <c r="F41" s="31">
        <v>240</v>
      </c>
      <c r="G41" s="31">
        <v>20</v>
      </c>
      <c r="H41" s="31" t="s">
        <v>228</v>
      </c>
      <c r="I41" s="81">
        <v>5270</v>
      </c>
      <c r="J41" s="37">
        <v>2.5</v>
      </c>
      <c r="K41" s="37">
        <v>2.2999999999999998</v>
      </c>
      <c r="L41" s="37">
        <v>5.4</v>
      </c>
      <c r="M41" s="37">
        <v>4.8</v>
      </c>
      <c r="N41" s="37">
        <v>1.2</v>
      </c>
      <c r="O41" s="37" t="s">
        <v>228</v>
      </c>
      <c r="P41" s="82">
        <v>16.399999999999999</v>
      </c>
      <c r="Q41" s="31">
        <v>373</v>
      </c>
      <c r="R41" s="31">
        <v>222</v>
      </c>
      <c r="S41" s="31">
        <v>251</v>
      </c>
      <c r="T41" s="31">
        <v>123</v>
      </c>
      <c r="U41" s="31">
        <v>20</v>
      </c>
      <c r="V41" s="31" t="s">
        <v>228</v>
      </c>
      <c r="W41" s="81">
        <v>992</v>
      </c>
    </row>
    <row r="42" spans="2:23" s="1" customFormat="1" x14ac:dyDescent="0.2">
      <c r="B42" s="53" t="s">
        <v>160</v>
      </c>
      <c r="C42" s="31">
        <v>2910</v>
      </c>
      <c r="D42" s="31">
        <v>880</v>
      </c>
      <c r="E42" s="31">
        <v>660</v>
      </c>
      <c r="F42" s="31">
        <v>180</v>
      </c>
      <c r="G42" s="31">
        <v>20</v>
      </c>
      <c r="H42" s="31" t="s">
        <v>228</v>
      </c>
      <c r="I42" s="81">
        <v>4640</v>
      </c>
      <c r="J42" s="37">
        <v>2.2999999999999998</v>
      </c>
      <c r="K42" s="37">
        <v>1.9</v>
      </c>
      <c r="L42" s="37">
        <v>4.3</v>
      </c>
      <c r="M42" s="37">
        <v>3.7</v>
      </c>
      <c r="N42" s="37">
        <v>0.9</v>
      </c>
      <c r="O42" s="37" t="s">
        <v>228</v>
      </c>
      <c r="P42" s="82">
        <v>13.1</v>
      </c>
      <c r="Q42" s="31">
        <v>337</v>
      </c>
      <c r="R42" s="31">
        <v>186</v>
      </c>
      <c r="S42" s="31">
        <v>203</v>
      </c>
      <c r="T42" s="31">
        <v>92</v>
      </c>
      <c r="U42" s="31">
        <v>16</v>
      </c>
      <c r="V42" s="31" t="s">
        <v>228</v>
      </c>
      <c r="W42" s="81">
        <v>835</v>
      </c>
    </row>
    <row r="43" spans="2:23" s="1" customFormat="1" x14ac:dyDescent="0.2">
      <c r="B43" s="53" t="s">
        <v>161</v>
      </c>
      <c r="C43" s="31">
        <v>3080</v>
      </c>
      <c r="D43" s="31">
        <v>970</v>
      </c>
      <c r="E43" s="31">
        <v>790</v>
      </c>
      <c r="F43" s="31">
        <v>210</v>
      </c>
      <c r="G43" s="31">
        <v>20</v>
      </c>
      <c r="H43" s="31" t="s">
        <v>228</v>
      </c>
      <c r="I43" s="81">
        <v>5060</v>
      </c>
      <c r="J43" s="37">
        <v>2.4</v>
      </c>
      <c r="K43" s="37">
        <v>2.2000000000000002</v>
      </c>
      <c r="L43" s="37">
        <v>5.0999999999999996</v>
      </c>
      <c r="M43" s="37">
        <v>3.9</v>
      </c>
      <c r="N43" s="37">
        <v>1.1000000000000001</v>
      </c>
      <c r="O43" s="37" t="s">
        <v>228</v>
      </c>
      <c r="P43" s="82">
        <v>14.8</v>
      </c>
      <c r="Q43" s="31">
        <v>354</v>
      </c>
      <c r="R43" s="31">
        <v>206</v>
      </c>
      <c r="S43" s="31">
        <v>241</v>
      </c>
      <c r="T43" s="31">
        <v>104</v>
      </c>
      <c r="U43" s="31">
        <v>20</v>
      </c>
      <c r="V43" s="31" t="s">
        <v>228</v>
      </c>
      <c r="W43" s="81">
        <v>927</v>
      </c>
    </row>
    <row r="44" spans="2:23" s="1" customFormat="1" x14ac:dyDescent="0.2">
      <c r="B44" s="53" t="s">
        <v>162</v>
      </c>
      <c r="C44" s="31">
        <v>3050</v>
      </c>
      <c r="D44" s="31">
        <v>1070</v>
      </c>
      <c r="E44" s="31">
        <v>860</v>
      </c>
      <c r="F44" s="31">
        <v>240</v>
      </c>
      <c r="G44" s="31">
        <v>20</v>
      </c>
      <c r="H44" s="31" t="s">
        <v>228</v>
      </c>
      <c r="I44" s="81">
        <v>5230</v>
      </c>
      <c r="J44" s="37">
        <v>2.4</v>
      </c>
      <c r="K44" s="37">
        <v>2.2999999999999998</v>
      </c>
      <c r="L44" s="37">
        <v>5.6</v>
      </c>
      <c r="M44" s="37">
        <v>4.5</v>
      </c>
      <c r="N44" s="37">
        <v>1.1000000000000001</v>
      </c>
      <c r="O44" s="37" t="s">
        <v>228</v>
      </c>
      <c r="P44" s="82">
        <v>16</v>
      </c>
      <c r="Q44" s="31">
        <v>355</v>
      </c>
      <c r="R44" s="31">
        <v>230</v>
      </c>
      <c r="S44" s="31">
        <v>265</v>
      </c>
      <c r="T44" s="31">
        <v>117</v>
      </c>
      <c r="U44" s="31">
        <v>18</v>
      </c>
      <c r="V44" s="31" t="s">
        <v>228</v>
      </c>
      <c r="W44" s="81">
        <v>987</v>
      </c>
    </row>
    <row r="45" spans="2:23" s="1" customFormat="1" x14ac:dyDescent="0.2">
      <c r="B45" s="53" t="s">
        <v>163</v>
      </c>
      <c r="C45" s="31">
        <v>2960</v>
      </c>
      <c r="D45" s="31">
        <v>950</v>
      </c>
      <c r="E45" s="31">
        <v>790</v>
      </c>
      <c r="F45" s="31">
        <v>200</v>
      </c>
      <c r="G45" s="31">
        <v>10</v>
      </c>
      <c r="H45" s="31" t="s">
        <v>228</v>
      </c>
      <c r="I45" s="81">
        <v>4900</v>
      </c>
      <c r="J45" s="37">
        <v>2.4</v>
      </c>
      <c r="K45" s="37">
        <v>2</v>
      </c>
      <c r="L45" s="37">
        <v>5.2</v>
      </c>
      <c r="M45" s="37">
        <v>4</v>
      </c>
      <c r="N45" s="37">
        <v>0.6</v>
      </c>
      <c r="O45" s="37" t="s">
        <v>228</v>
      </c>
      <c r="P45" s="82">
        <v>14.3</v>
      </c>
      <c r="Q45" s="31">
        <v>345</v>
      </c>
      <c r="R45" s="31">
        <v>202</v>
      </c>
      <c r="S45" s="31">
        <v>242</v>
      </c>
      <c r="T45" s="31">
        <v>101</v>
      </c>
      <c r="U45" s="31">
        <v>10</v>
      </c>
      <c r="V45" s="31" t="s">
        <v>228</v>
      </c>
      <c r="W45" s="81">
        <v>905</v>
      </c>
    </row>
    <row r="46" spans="2:23" s="1" customFormat="1" x14ac:dyDescent="0.2">
      <c r="B46" s="53" t="s">
        <v>164</v>
      </c>
      <c r="C46" s="31">
        <v>2460</v>
      </c>
      <c r="D46" s="31">
        <v>680</v>
      </c>
      <c r="E46" s="31">
        <v>530</v>
      </c>
      <c r="F46" s="31">
        <v>170</v>
      </c>
      <c r="G46" s="31">
        <v>20</v>
      </c>
      <c r="H46" s="31" t="s">
        <v>228</v>
      </c>
      <c r="I46" s="81">
        <v>3860</v>
      </c>
      <c r="J46" s="37">
        <v>2.2999999999999998</v>
      </c>
      <c r="K46" s="37">
        <v>1.6</v>
      </c>
      <c r="L46" s="37">
        <v>3.8</v>
      </c>
      <c r="M46" s="37">
        <v>3.3</v>
      </c>
      <c r="N46" s="37">
        <v>0.8</v>
      </c>
      <c r="O46" s="37" t="s">
        <v>228</v>
      </c>
      <c r="P46" s="82">
        <v>12.1</v>
      </c>
      <c r="Q46" s="31">
        <v>274</v>
      </c>
      <c r="R46" s="31">
        <v>146</v>
      </c>
      <c r="S46" s="31">
        <v>163</v>
      </c>
      <c r="T46" s="31">
        <v>85</v>
      </c>
      <c r="U46" s="31">
        <v>14</v>
      </c>
      <c r="V46" s="31" t="s">
        <v>228</v>
      </c>
      <c r="W46" s="81">
        <v>688</v>
      </c>
    </row>
    <row r="47" spans="2:23" s="1" customFormat="1" x14ac:dyDescent="0.2">
      <c r="B47" s="53" t="s">
        <v>165</v>
      </c>
      <c r="C47" s="31">
        <v>2480</v>
      </c>
      <c r="D47" s="31">
        <v>740</v>
      </c>
      <c r="E47" s="31">
        <v>540</v>
      </c>
      <c r="F47" s="31">
        <v>180</v>
      </c>
      <c r="G47" s="31">
        <v>10</v>
      </c>
      <c r="H47" s="31" t="s">
        <v>228</v>
      </c>
      <c r="I47" s="81">
        <v>3940</v>
      </c>
      <c r="J47" s="37">
        <v>2.1</v>
      </c>
      <c r="K47" s="37">
        <v>1.8</v>
      </c>
      <c r="L47" s="37">
        <v>3.5</v>
      </c>
      <c r="M47" s="37">
        <v>3.6</v>
      </c>
      <c r="N47" s="37">
        <v>0.8</v>
      </c>
      <c r="O47" s="37" t="s">
        <v>228</v>
      </c>
      <c r="P47" s="82">
        <v>11.9</v>
      </c>
      <c r="Q47" s="31">
        <v>281</v>
      </c>
      <c r="R47" s="31">
        <v>157</v>
      </c>
      <c r="S47" s="31">
        <v>165</v>
      </c>
      <c r="T47" s="31">
        <v>89</v>
      </c>
      <c r="U47" s="31">
        <v>13</v>
      </c>
      <c r="V47" s="31" t="s">
        <v>228</v>
      </c>
      <c r="W47" s="81">
        <v>706</v>
      </c>
    </row>
    <row r="48" spans="2:23" s="1" customFormat="1" x14ac:dyDescent="0.2">
      <c r="B48" s="53" t="s">
        <v>166</v>
      </c>
      <c r="C48" s="31">
        <v>2510</v>
      </c>
      <c r="D48" s="31">
        <v>760</v>
      </c>
      <c r="E48" s="31">
        <v>660</v>
      </c>
      <c r="F48" s="31">
        <v>180</v>
      </c>
      <c r="G48" s="31">
        <v>20</v>
      </c>
      <c r="H48" s="31" t="s">
        <v>228</v>
      </c>
      <c r="I48" s="81">
        <v>4120</v>
      </c>
      <c r="J48" s="37">
        <v>2.1</v>
      </c>
      <c r="K48" s="37">
        <v>1.6</v>
      </c>
      <c r="L48" s="37">
        <v>4.4000000000000004</v>
      </c>
      <c r="M48" s="37">
        <v>3.4</v>
      </c>
      <c r="N48" s="37">
        <v>0.9</v>
      </c>
      <c r="O48" s="37" t="s">
        <v>228</v>
      </c>
      <c r="P48" s="82">
        <v>12.4</v>
      </c>
      <c r="Q48" s="31">
        <v>285</v>
      </c>
      <c r="R48" s="31">
        <v>161</v>
      </c>
      <c r="S48" s="31">
        <v>203</v>
      </c>
      <c r="T48" s="31">
        <v>89</v>
      </c>
      <c r="U48" s="31">
        <v>18</v>
      </c>
      <c r="V48" s="31" t="s">
        <v>228</v>
      </c>
      <c r="W48" s="81">
        <v>760</v>
      </c>
    </row>
    <row r="49" spans="1:24" s="1" customFormat="1" ht="26.25" customHeight="1" x14ac:dyDescent="0.2">
      <c r="B49" s="53" t="s">
        <v>233</v>
      </c>
      <c r="C49" s="31">
        <v>1200</v>
      </c>
      <c r="D49" s="31">
        <v>320</v>
      </c>
      <c r="E49" s="31">
        <v>180</v>
      </c>
      <c r="F49" s="31">
        <v>60</v>
      </c>
      <c r="G49" s="31">
        <v>10</v>
      </c>
      <c r="H49" s="31" t="s">
        <v>228</v>
      </c>
      <c r="I49" s="81">
        <v>1760</v>
      </c>
      <c r="J49" s="37">
        <v>0.8</v>
      </c>
      <c r="K49" s="37">
        <v>0.7</v>
      </c>
      <c r="L49" s="37">
        <v>1.4</v>
      </c>
      <c r="M49" s="37">
        <v>1.2</v>
      </c>
      <c r="N49" s="37">
        <v>0.5</v>
      </c>
      <c r="O49" s="37" t="s">
        <v>228</v>
      </c>
      <c r="P49" s="82">
        <v>4.7</v>
      </c>
      <c r="Q49" s="31">
        <v>130</v>
      </c>
      <c r="R49" s="31">
        <v>68</v>
      </c>
      <c r="S49" s="31">
        <v>55</v>
      </c>
      <c r="T49" s="31">
        <v>29</v>
      </c>
      <c r="U49" s="31">
        <v>7</v>
      </c>
      <c r="V49" s="31" t="s">
        <v>228</v>
      </c>
      <c r="W49" s="81">
        <v>290</v>
      </c>
    </row>
    <row r="50" spans="1:24" s="1" customFormat="1" ht="12.75" customHeight="1" x14ac:dyDescent="0.2">
      <c r="B50" s="53" t="s">
        <v>234</v>
      </c>
      <c r="C50" s="31">
        <v>1300</v>
      </c>
      <c r="D50" s="31">
        <v>320</v>
      </c>
      <c r="E50" s="31">
        <v>240</v>
      </c>
      <c r="F50" s="31">
        <v>70</v>
      </c>
      <c r="G50" s="31">
        <v>10</v>
      </c>
      <c r="H50" s="31" t="s">
        <v>228</v>
      </c>
      <c r="I50" s="81">
        <v>1940</v>
      </c>
      <c r="J50" s="37">
        <v>1</v>
      </c>
      <c r="K50" s="37">
        <v>0.7</v>
      </c>
      <c r="L50" s="37">
        <v>1.6</v>
      </c>
      <c r="M50" s="37">
        <v>1.3</v>
      </c>
      <c r="N50" s="37">
        <v>0.5</v>
      </c>
      <c r="O50" s="37" t="s">
        <v>228</v>
      </c>
      <c r="P50" s="82">
        <v>5.2</v>
      </c>
      <c r="Q50" s="31">
        <v>144</v>
      </c>
      <c r="R50" s="31">
        <v>69</v>
      </c>
      <c r="S50" s="31">
        <v>73</v>
      </c>
      <c r="T50" s="31">
        <v>36</v>
      </c>
      <c r="U50" s="31">
        <v>7</v>
      </c>
      <c r="V50" s="31" t="s">
        <v>228</v>
      </c>
      <c r="W50" s="81">
        <v>331</v>
      </c>
    </row>
    <row r="51" spans="1:24" s="1" customFormat="1" ht="12.75" customHeight="1" x14ac:dyDescent="0.2">
      <c r="B51" s="53" t="s">
        <v>235</v>
      </c>
      <c r="C51" s="31">
        <v>1520</v>
      </c>
      <c r="D51" s="31">
        <v>570</v>
      </c>
      <c r="E51" s="31">
        <v>370</v>
      </c>
      <c r="F51" s="31">
        <v>100</v>
      </c>
      <c r="G51" s="31">
        <v>10</v>
      </c>
      <c r="H51" s="31" t="s">
        <v>228</v>
      </c>
      <c r="I51" s="81">
        <v>2580</v>
      </c>
      <c r="J51" s="37">
        <v>1.2</v>
      </c>
      <c r="K51" s="37">
        <v>1.2</v>
      </c>
      <c r="L51" s="37">
        <v>2.2999999999999998</v>
      </c>
      <c r="M51" s="37">
        <v>1.8</v>
      </c>
      <c r="N51" s="37">
        <v>0.6</v>
      </c>
      <c r="O51" s="37" t="s">
        <v>228</v>
      </c>
      <c r="P51" s="82">
        <v>7.4</v>
      </c>
      <c r="Q51" s="31">
        <v>171</v>
      </c>
      <c r="R51" s="31">
        <v>121</v>
      </c>
      <c r="S51" s="31">
        <v>113</v>
      </c>
      <c r="T51" s="31">
        <v>49</v>
      </c>
      <c r="U51" s="31">
        <v>11</v>
      </c>
      <c r="V51" s="31" t="s">
        <v>228</v>
      </c>
      <c r="W51" s="81">
        <v>470</v>
      </c>
    </row>
    <row r="52" spans="1:24" s="1" customFormat="1" ht="12.75" customHeight="1" x14ac:dyDescent="0.2">
      <c r="B52" s="53" t="s">
        <v>236</v>
      </c>
      <c r="C52" s="31">
        <v>1740</v>
      </c>
      <c r="D52" s="31">
        <v>630</v>
      </c>
      <c r="E52" s="31">
        <v>520</v>
      </c>
      <c r="F52" s="31">
        <v>140</v>
      </c>
      <c r="G52" s="31">
        <v>10</v>
      </c>
      <c r="H52" s="31" t="s">
        <v>228</v>
      </c>
      <c r="I52" s="81">
        <v>3030</v>
      </c>
      <c r="J52" s="37">
        <v>1.6</v>
      </c>
      <c r="K52" s="37">
        <v>1</v>
      </c>
      <c r="L52" s="37">
        <v>3</v>
      </c>
      <c r="M52" s="37">
        <v>2.7</v>
      </c>
      <c r="N52" s="37">
        <v>0.9</v>
      </c>
      <c r="O52" s="37" t="s">
        <v>228</v>
      </c>
      <c r="P52" s="82">
        <v>9.1999999999999993</v>
      </c>
      <c r="Q52" s="31">
        <v>201</v>
      </c>
      <c r="R52" s="31">
        <v>134</v>
      </c>
      <c r="S52" s="31">
        <v>160</v>
      </c>
      <c r="T52" s="31">
        <v>71</v>
      </c>
      <c r="U52" s="31">
        <v>14</v>
      </c>
      <c r="V52" s="31" t="s">
        <v>228</v>
      </c>
      <c r="W52" s="81">
        <v>582</v>
      </c>
    </row>
    <row r="53" spans="1:24" s="1" customFormat="1" ht="12.75" customHeight="1" x14ac:dyDescent="0.2">
      <c r="B53" s="53" t="s">
        <v>237</v>
      </c>
      <c r="C53" s="31">
        <v>1880</v>
      </c>
      <c r="D53" s="31">
        <v>610</v>
      </c>
      <c r="E53" s="31">
        <v>570</v>
      </c>
      <c r="F53" s="31">
        <v>150</v>
      </c>
      <c r="G53" s="31">
        <v>20</v>
      </c>
      <c r="H53" s="31" t="s">
        <v>228</v>
      </c>
      <c r="I53" s="81">
        <v>3230</v>
      </c>
      <c r="J53" s="37">
        <v>1.6</v>
      </c>
      <c r="K53" s="37">
        <v>0.7</v>
      </c>
      <c r="L53" s="37">
        <v>2.8</v>
      </c>
      <c r="M53" s="37">
        <v>2.8</v>
      </c>
      <c r="N53" s="37">
        <v>1.1000000000000001</v>
      </c>
      <c r="O53" s="37" t="s">
        <v>228</v>
      </c>
      <c r="P53" s="82">
        <v>9.3000000000000007</v>
      </c>
      <c r="Q53" s="31">
        <v>217</v>
      </c>
      <c r="R53" s="31">
        <v>131</v>
      </c>
      <c r="S53" s="31">
        <v>179</v>
      </c>
      <c r="T53" s="31">
        <v>77</v>
      </c>
      <c r="U53" s="31">
        <v>19</v>
      </c>
      <c r="V53" s="31" t="s">
        <v>228</v>
      </c>
      <c r="W53" s="81">
        <v>634</v>
      </c>
    </row>
    <row r="54" spans="1:24" s="1" customFormat="1" ht="12.75" customHeight="1" x14ac:dyDescent="0.2">
      <c r="B54" s="53" t="s">
        <v>238</v>
      </c>
      <c r="C54" s="31">
        <v>2170</v>
      </c>
      <c r="D54" s="31">
        <v>730</v>
      </c>
      <c r="E54" s="31">
        <v>590</v>
      </c>
      <c r="F54" s="31">
        <v>200</v>
      </c>
      <c r="G54" s="31">
        <v>10</v>
      </c>
      <c r="H54" s="31" t="s">
        <v>228</v>
      </c>
      <c r="I54" s="81">
        <v>3700</v>
      </c>
      <c r="J54" s="37">
        <v>2</v>
      </c>
      <c r="K54" s="37">
        <v>0.9</v>
      </c>
      <c r="L54" s="37">
        <v>2.7</v>
      </c>
      <c r="M54" s="37">
        <v>3.9</v>
      </c>
      <c r="N54" s="37">
        <v>0.6</v>
      </c>
      <c r="O54" s="37" t="s">
        <v>228</v>
      </c>
      <c r="P54" s="82">
        <v>10</v>
      </c>
      <c r="Q54" s="31">
        <v>252</v>
      </c>
      <c r="R54" s="31">
        <v>157</v>
      </c>
      <c r="S54" s="31">
        <v>181</v>
      </c>
      <c r="T54" s="31">
        <v>106</v>
      </c>
      <c r="U54" s="31">
        <v>10</v>
      </c>
      <c r="V54" s="31" t="s">
        <v>228</v>
      </c>
      <c r="W54" s="81">
        <v>706</v>
      </c>
    </row>
    <row r="55" spans="1:24" s="1" customFormat="1" ht="12.75" customHeight="1" x14ac:dyDescent="0.2">
      <c r="B55" s="53" t="s">
        <v>239</v>
      </c>
      <c r="C55" s="31">
        <v>2930</v>
      </c>
      <c r="D55" s="31">
        <v>1080</v>
      </c>
      <c r="E55" s="31">
        <v>960</v>
      </c>
      <c r="F55" s="31">
        <v>290</v>
      </c>
      <c r="G55" s="31">
        <v>30</v>
      </c>
      <c r="H55" s="31" t="s">
        <v>228</v>
      </c>
      <c r="I55" s="81">
        <v>5300</v>
      </c>
      <c r="J55" s="37">
        <v>2.5</v>
      </c>
      <c r="K55" s="37">
        <v>1.1000000000000001</v>
      </c>
      <c r="L55" s="37">
        <v>4.7</v>
      </c>
      <c r="M55" s="37">
        <v>5.5</v>
      </c>
      <c r="N55" s="37">
        <v>1.9</v>
      </c>
      <c r="O55" s="37" t="s">
        <v>228</v>
      </c>
      <c r="P55" s="82">
        <v>16</v>
      </c>
      <c r="Q55" s="31">
        <v>334</v>
      </c>
      <c r="R55" s="31">
        <v>232</v>
      </c>
      <c r="S55" s="31">
        <v>297</v>
      </c>
      <c r="T55" s="31">
        <v>151</v>
      </c>
      <c r="U55" s="31">
        <v>31</v>
      </c>
      <c r="V55" s="31" t="s">
        <v>228</v>
      </c>
      <c r="W55" s="81">
        <v>1062</v>
      </c>
    </row>
    <row r="56" spans="1:24" s="1" customFormat="1" ht="12.75" customHeight="1" x14ac:dyDescent="0.2">
      <c r="B56" s="53" t="s">
        <v>240</v>
      </c>
      <c r="C56" s="31">
        <v>2830</v>
      </c>
      <c r="D56" s="31">
        <v>1110</v>
      </c>
      <c r="E56" s="31">
        <v>1020</v>
      </c>
      <c r="F56" s="31">
        <v>310</v>
      </c>
      <c r="G56" s="31">
        <v>30</v>
      </c>
      <c r="H56" s="31" t="s">
        <v>228</v>
      </c>
      <c r="I56" s="81">
        <v>5300</v>
      </c>
      <c r="J56" s="37">
        <v>2.5</v>
      </c>
      <c r="K56" s="37">
        <v>1.2</v>
      </c>
      <c r="L56" s="37">
        <v>5</v>
      </c>
      <c r="M56" s="37">
        <v>5.8</v>
      </c>
      <c r="N56" s="37">
        <v>1.7</v>
      </c>
      <c r="O56" s="37" t="s">
        <v>228</v>
      </c>
      <c r="P56" s="82">
        <v>16.899999999999999</v>
      </c>
      <c r="Q56" s="31">
        <v>335</v>
      </c>
      <c r="R56" s="31">
        <v>238</v>
      </c>
      <c r="S56" s="31">
        <v>320</v>
      </c>
      <c r="T56" s="31">
        <v>160</v>
      </c>
      <c r="U56" s="31">
        <v>32</v>
      </c>
      <c r="V56" s="31" t="s">
        <v>228</v>
      </c>
      <c r="W56" s="81">
        <v>1091</v>
      </c>
    </row>
    <row r="57" spans="1:24" s="1" customFormat="1" ht="12.75" customHeight="1" x14ac:dyDescent="0.2">
      <c r="B57" s="53" t="s">
        <v>241</v>
      </c>
      <c r="C57" s="31">
        <v>3110</v>
      </c>
      <c r="D57" s="31">
        <v>1340</v>
      </c>
      <c r="E57" s="31">
        <v>1300</v>
      </c>
      <c r="F57" s="31">
        <v>410</v>
      </c>
      <c r="G57" s="31">
        <v>40</v>
      </c>
      <c r="H57" s="31" t="s">
        <v>228</v>
      </c>
      <c r="I57" s="81">
        <v>6200</v>
      </c>
      <c r="J57" s="37">
        <v>3</v>
      </c>
      <c r="K57" s="37">
        <v>1.7</v>
      </c>
      <c r="L57" s="37">
        <v>6.4</v>
      </c>
      <c r="M57" s="37">
        <v>7.6</v>
      </c>
      <c r="N57" s="37">
        <v>2.2000000000000002</v>
      </c>
      <c r="O57" s="37" t="s">
        <v>228</v>
      </c>
      <c r="P57" s="82">
        <v>20.8</v>
      </c>
      <c r="Q57" s="31">
        <v>377</v>
      </c>
      <c r="R57" s="31">
        <v>289</v>
      </c>
      <c r="S57" s="31">
        <v>403</v>
      </c>
      <c r="T57" s="31">
        <v>207</v>
      </c>
      <c r="U57" s="31">
        <v>37</v>
      </c>
      <c r="V57" s="31" t="s">
        <v>228</v>
      </c>
      <c r="W57" s="81">
        <v>1313</v>
      </c>
    </row>
    <row r="58" spans="1:24" s="1" customFormat="1" ht="12.75" customHeight="1" x14ac:dyDescent="0.2">
      <c r="B58" s="53" t="s">
        <v>242</v>
      </c>
      <c r="C58" s="31">
        <v>2070</v>
      </c>
      <c r="D58" s="31">
        <v>760</v>
      </c>
      <c r="E58" s="31">
        <v>780</v>
      </c>
      <c r="F58" s="31">
        <v>270</v>
      </c>
      <c r="G58" s="31">
        <v>30</v>
      </c>
      <c r="H58" s="31" t="s">
        <v>228</v>
      </c>
      <c r="I58" s="81">
        <v>3900</v>
      </c>
      <c r="J58" s="37">
        <v>2.4</v>
      </c>
      <c r="K58" s="37">
        <v>1.2</v>
      </c>
      <c r="L58" s="37">
        <v>3.9</v>
      </c>
      <c r="M58" s="37">
        <v>5.3</v>
      </c>
      <c r="N58" s="37">
        <v>1.6</v>
      </c>
      <c r="O58" s="37" t="s">
        <v>228</v>
      </c>
      <c r="P58" s="82">
        <v>14.5</v>
      </c>
      <c r="Q58" s="31">
        <v>240</v>
      </c>
      <c r="R58" s="31">
        <v>164</v>
      </c>
      <c r="S58" s="31">
        <v>245</v>
      </c>
      <c r="T58" s="31">
        <v>138</v>
      </c>
      <c r="U58" s="31">
        <v>26</v>
      </c>
      <c r="V58" s="31" t="s">
        <v>228</v>
      </c>
      <c r="W58" s="81">
        <v>815</v>
      </c>
    </row>
    <row r="59" spans="1:24" s="1" customFormat="1" ht="12.75" customHeight="1" x14ac:dyDescent="0.2">
      <c r="B59" s="53" t="s">
        <v>243</v>
      </c>
      <c r="C59" s="31">
        <v>2570</v>
      </c>
      <c r="D59" s="31">
        <v>940</v>
      </c>
      <c r="E59" s="31">
        <v>920</v>
      </c>
      <c r="F59" s="31">
        <v>300</v>
      </c>
      <c r="G59" s="31">
        <v>40</v>
      </c>
      <c r="H59" s="31" t="s">
        <v>228</v>
      </c>
      <c r="I59" s="81">
        <v>4770</v>
      </c>
      <c r="J59" s="37">
        <v>3.4</v>
      </c>
      <c r="K59" s="37">
        <v>1.6</v>
      </c>
      <c r="L59" s="37">
        <v>4.9000000000000004</v>
      </c>
      <c r="M59" s="37">
        <v>5.6</v>
      </c>
      <c r="N59" s="37">
        <v>1.9</v>
      </c>
      <c r="O59" s="37" t="s">
        <v>228</v>
      </c>
      <c r="P59" s="82">
        <v>17.399999999999999</v>
      </c>
      <c r="Q59" s="31">
        <v>301</v>
      </c>
      <c r="R59" s="31">
        <v>203</v>
      </c>
      <c r="S59" s="31">
        <v>286</v>
      </c>
      <c r="T59" s="31">
        <v>154</v>
      </c>
      <c r="U59" s="31">
        <v>36</v>
      </c>
      <c r="V59" s="31" t="s">
        <v>228</v>
      </c>
      <c r="W59" s="81">
        <v>979</v>
      </c>
    </row>
    <row r="60" spans="1:24" s="1" customFormat="1" ht="12.75" customHeight="1" x14ac:dyDescent="0.2">
      <c r="B60" s="53" t="s">
        <v>244</v>
      </c>
      <c r="C60" s="31">
        <v>3110</v>
      </c>
      <c r="D60" s="31">
        <v>1350</v>
      </c>
      <c r="E60" s="31">
        <v>1380</v>
      </c>
      <c r="F60" s="31">
        <v>540</v>
      </c>
      <c r="G60" s="31">
        <v>50</v>
      </c>
      <c r="H60" s="31">
        <v>10</v>
      </c>
      <c r="I60" s="81">
        <v>6430</v>
      </c>
      <c r="J60" s="37">
        <v>4.0999999999999996</v>
      </c>
      <c r="K60" s="37">
        <v>2.2000000000000002</v>
      </c>
      <c r="L60" s="37">
        <v>7</v>
      </c>
      <c r="M60" s="37">
        <v>11</v>
      </c>
      <c r="N60" s="37">
        <v>2.4</v>
      </c>
      <c r="O60" s="37" t="s">
        <v>228</v>
      </c>
      <c r="P60" s="82">
        <v>27.1</v>
      </c>
      <c r="Q60" s="31">
        <v>368</v>
      </c>
      <c r="R60" s="31">
        <v>289</v>
      </c>
      <c r="S60" s="31">
        <v>430</v>
      </c>
      <c r="T60" s="31">
        <v>277</v>
      </c>
      <c r="U60" s="31">
        <v>45</v>
      </c>
      <c r="V60" s="31">
        <v>42</v>
      </c>
      <c r="W60" s="81">
        <v>1451</v>
      </c>
    </row>
    <row r="61" spans="1:24" s="1" customFormat="1" ht="25.5" customHeight="1" x14ac:dyDescent="0.2">
      <c r="B61" s="53" t="s">
        <v>245</v>
      </c>
      <c r="C61" s="31">
        <v>2750</v>
      </c>
      <c r="D61" s="31">
        <v>1010</v>
      </c>
      <c r="E61" s="31">
        <v>970</v>
      </c>
      <c r="F61" s="31">
        <v>320</v>
      </c>
      <c r="G61" s="31">
        <v>30</v>
      </c>
      <c r="H61" s="31" t="s">
        <v>228</v>
      </c>
      <c r="I61" s="81">
        <v>5070</v>
      </c>
      <c r="J61" s="37">
        <v>3.7</v>
      </c>
      <c r="K61" s="37">
        <v>1.8</v>
      </c>
      <c r="L61" s="37">
        <v>5.4</v>
      </c>
      <c r="M61" s="37">
        <v>6.1</v>
      </c>
      <c r="N61" s="37">
        <v>1.8</v>
      </c>
      <c r="O61" s="37" t="s">
        <v>228</v>
      </c>
      <c r="P61" s="82">
        <v>18.899999999999999</v>
      </c>
      <c r="Q61" s="31">
        <v>325</v>
      </c>
      <c r="R61" s="31">
        <v>216</v>
      </c>
      <c r="S61" s="31">
        <v>302</v>
      </c>
      <c r="T61" s="31">
        <v>160</v>
      </c>
      <c r="U61" s="31">
        <v>27</v>
      </c>
      <c r="V61" s="31" t="s">
        <v>228</v>
      </c>
      <c r="W61" s="81">
        <v>1034</v>
      </c>
    </row>
    <row r="62" spans="1:24" s="1" customFormat="1" ht="12.75" customHeight="1" x14ac:dyDescent="0.2">
      <c r="B62" s="53" t="s">
        <v>246</v>
      </c>
      <c r="C62" s="31">
        <v>2500</v>
      </c>
      <c r="D62" s="31">
        <v>900</v>
      </c>
      <c r="E62" s="31">
        <v>880</v>
      </c>
      <c r="F62" s="31">
        <v>290</v>
      </c>
      <c r="G62" s="31">
        <v>30</v>
      </c>
      <c r="H62" s="31" t="s">
        <v>228</v>
      </c>
      <c r="I62" s="81">
        <v>4600</v>
      </c>
      <c r="J62" s="37">
        <v>3.4</v>
      </c>
      <c r="K62" s="37">
        <v>1.6</v>
      </c>
      <c r="L62" s="37">
        <v>4.7</v>
      </c>
      <c r="M62" s="37">
        <v>5.8</v>
      </c>
      <c r="N62" s="37">
        <v>1.6</v>
      </c>
      <c r="O62" s="37" t="s">
        <v>228</v>
      </c>
      <c r="P62" s="82">
        <v>17.899999999999999</v>
      </c>
      <c r="Q62" s="31">
        <v>298</v>
      </c>
      <c r="R62" s="31">
        <v>193</v>
      </c>
      <c r="S62" s="31">
        <v>272</v>
      </c>
      <c r="T62" s="31">
        <v>149</v>
      </c>
      <c r="U62" s="31">
        <v>28</v>
      </c>
      <c r="V62" s="31" t="s">
        <v>228</v>
      </c>
      <c r="W62" s="81">
        <v>948</v>
      </c>
    </row>
    <row r="63" spans="1:24" s="1" customFormat="1" ht="3" customHeight="1" x14ac:dyDescent="0.2">
      <c r="A63" s="63"/>
      <c r="B63" s="84"/>
      <c r="C63" s="85"/>
      <c r="D63" s="85"/>
      <c r="E63" s="85"/>
      <c r="F63" s="85"/>
      <c r="G63" s="85"/>
      <c r="H63" s="85"/>
      <c r="I63" s="86"/>
      <c r="J63" s="87"/>
      <c r="K63" s="87"/>
      <c r="L63" s="87"/>
      <c r="M63" s="87"/>
      <c r="N63" s="87"/>
      <c r="O63" s="87"/>
      <c r="P63" s="88"/>
      <c r="Q63" s="85"/>
      <c r="R63" s="85"/>
      <c r="S63" s="85"/>
      <c r="T63" s="85"/>
      <c r="U63" s="85"/>
      <c r="V63" s="85"/>
      <c r="W63" s="86"/>
    </row>
    <row r="64" spans="1:24" s="1" customFormat="1" x14ac:dyDescent="0.2">
      <c r="J64" s="31"/>
      <c r="K64" s="31"/>
      <c r="L64" s="31"/>
      <c r="M64" s="31"/>
      <c r="N64" s="31"/>
      <c r="O64" s="31"/>
      <c r="P64" s="31"/>
      <c r="Q64" s="31"/>
      <c r="R64" s="31"/>
      <c r="S64" s="31"/>
      <c r="T64" s="31"/>
      <c r="U64" s="31"/>
      <c r="V64" s="31"/>
      <c r="W64" s="31"/>
      <c r="X64" s="31"/>
    </row>
    <row r="65" spans="1:23" s="1" customFormat="1" ht="14.25" x14ac:dyDescent="0.2">
      <c r="A65" s="67">
        <v>1</v>
      </c>
      <c r="B65" s="1" t="s">
        <v>247</v>
      </c>
    </row>
    <row r="66" spans="1:23" s="1" customFormat="1" ht="14.25" x14ac:dyDescent="0.2">
      <c r="A66" s="67">
        <v>2</v>
      </c>
      <c r="B66" s="1" t="s">
        <v>248</v>
      </c>
    </row>
    <row r="67" spans="1:23" s="1" customFormat="1" ht="14.25" x14ac:dyDescent="0.2">
      <c r="A67" s="89">
        <v>3</v>
      </c>
      <c r="B67" s="1" t="s">
        <v>249</v>
      </c>
    </row>
    <row r="68" spans="1:23" s="1" customFormat="1" ht="14.25" x14ac:dyDescent="0.2">
      <c r="A68" s="89">
        <v>4</v>
      </c>
      <c r="B68" s="1" t="s">
        <v>189</v>
      </c>
    </row>
    <row r="69" spans="1:23" s="1" customFormat="1" ht="27.75" customHeight="1" x14ac:dyDescent="0.2">
      <c r="A69" s="68">
        <v>5</v>
      </c>
      <c r="B69" s="172" t="s">
        <v>191</v>
      </c>
      <c r="C69" s="172"/>
      <c r="D69" s="172"/>
      <c r="E69" s="172"/>
      <c r="F69" s="172"/>
      <c r="G69" s="172"/>
      <c r="H69" s="172"/>
      <c r="I69" s="172"/>
      <c r="J69" s="172"/>
      <c r="K69" s="172"/>
      <c r="L69" s="172"/>
      <c r="M69" s="172"/>
      <c r="N69" s="172"/>
      <c r="O69" s="172"/>
      <c r="P69" s="172"/>
      <c r="Q69" s="172"/>
      <c r="R69" s="172"/>
      <c r="S69" s="172"/>
      <c r="T69" s="172"/>
      <c r="U69" s="172"/>
      <c r="V69" s="172"/>
      <c r="W69" s="172"/>
    </row>
    <row r="70" spans="1:23" s="1" customFormat="1" x14ac:dyDescent="0.2">
      <c r="A70" s="1" t="s">
        <v>58</v>
      </c>
      <c r="B70" s="1" t="s">
        <v>192</v>
      </c>
    </row>
    <row r="71" spans="1:23" s="1" customFormat="1" x14ac:dyDescent="0.2">
      <c r="A71" s="1" t="s">
        <v>49</v>
      </c>
      <c r="B71" s="1" t="s">
        <v>193</v>
      </c>
    </row>
    <row r="72" spans="1:23" s="1" customFormat="1" x14ac:dyDescent="0.2">
      <c r="A72" s="1" t="s">
        <v>223</v>
      </c>
      <c r="B72" s="1" t="s">
        <v>250</v>
      </c>
    </row>
    <row r="73" spans="1:23" s="1" customFormat="1" x14ac:dyDescent="0.2">
      <c r="E73" s="27"/>
    </row>
    <row r="74" spans="1:23" s="1" customFormat="1" x14ac:dyDescent="0.2">
      <c r="E74" s="27"/>
    </row>
    <row r="75" spans="1:23" s="1" customFormat="1" x14ac:dyDescent="0.2">
      <c r="E75" s="27"/>
    </row>
    <row r="76" spans="1:23" s="1" customFormat="1" x14ac:dyDescent="0.2"/>
  </sheetData>
  <mergeCells count="7">
    <mergeCell ref="B69:W69"/>
    <mergeCell ref="A1:B1"/>
    <mergeCell ref="A2:W2"/>
    <mergeCell ref="A4:B5"/>
    <mergeCell ref="C4:I4"/>
    <mergeCell ref="J4:P4"/>
    <mergeCell ref="Q4:W4"/>
  </mergeCells>
  <hyperlinks>
    <hyperlink ref="A1:B1" location="ContentsHead" display="Back to contents" xr:uid="{64C189EE-F49E-4653-89BB-674599672D82}"/>
  </hyperlinks>
  <pageMargins left="0.7" right="0.7"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8D386-606E-4573-8099-FA4910D31445}">
  <sheetPr codeName="Sheet37">
    <pageSetUpPr fitToPage="1"/>
  </sheetPr>
  <dimension ref="A1:AE83"/>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2.5703125" style="40" customWidth="1"/>
    <col min="2" max="2" width="24.42578125" style="40" customWidth="1"/>
    <col min="3" max="3" width="2.140625" style="40" customWidth="1"/>
    <col min="4" max="4" width="13.5703125" style="40" customWidth="1"/>
    <col min="5" max="8" width="10.5703125" style="40" customWidth="1"/>
    <col min="9" max="9" width="3.140625" style="40" customWidth="1"/>
    <col min="10" max="10" width="13" style="40" bestFit="1" customWidth="1"/>
    <col min="11" max="11" width="10.5703125" style="40" customWidth="1"/>
    <col min="12" max="12" width="11.140625" style="40" customWidth="1"/>
    <col min="13" max="13" width="2.140625" style="40" customWidth="1"/>
    <col min="14" max="14" width="12" style="40" bestFit="1" customWidth="1"/>
    <col min="15" max="15" width="9.5703125" style="40" bestFit="1" customWidth="1"/>
    <col min="16" max="18" width="10.5703125" style="40" customWidth="1"/>
    <col min="19" max="19" width="3.140625" style="40" customWidth="1"/>
    <col min="20" max="20" width="10" style="40" bestFit="1" customWidth="1"/>
    <col min="21" max="21" width="11.42578125" style="40" customWidth="1"/>
    <col min="22" max="22" width="2.140625" style="40" customWidth="1"/>
    <col min="23" max="23" width="12" style="40" bestFit="1" customWidth="1"/>
    <col min="24" max="25" width="9" style="40" customWidth="1"/>
    <col min="26" max="26" width="12.42578125" style="40" bestFit="1" customWidth="1"/>
    <col min="27" max="27" width="12.5703125" style="40" bestFit="1" customWidth="1"/>
    <col min="28" max="28" width="15.5703125" style="40" customWidth="1"/>
    <col min="29" max="29" width="3.140625" style="40" customWidth="1"/>
    <col min="30" max="30" width="20.42578125" style="40" customWidth="1"/>
    <col min="31" max="31" width="9" style="40" customWidth="1"/>
    <col min="32" max="16384" width="9" style="1"/>
  </cols>
  <sheetData>
    <row r="1" spans="1:31" x14ac:dyDescent="0.2">
      <c r="A1" s="174" t="s">
        <v>61</v>
      </c>
      <c r="B1" s="174"/>
      <c r="C1" s="29"/>
    </row>
    <row r="2" spans="1:31" ht="14.45" customHeight="1" x14ac:dyDescent="0.2">
      <c r="A2" s="175" t="s">
        <v>257</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
    </row>
    <row r="3" spans="1:3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7.25" customHeight="1" x14ac:dyDescent="0.35">
      <c r="A4" s="178" t="s">
        <v>47</v>
      </c>
      <c r="B4" s="178"/>
      <c r="C4" s="41"/>
      <c r="D4" s="179" t="s">
        <v>258</v>
      </c>
      <c r="E4" s="179"/>
      <c r="F4" s="179"/>
      <c r="G4" s="179"/>
      <c r="H4" s="179"/>
      <c r="I4" s="179"/>
      <c r="J4" s="179"/>
      <c r="K4" s="179"/>
      <c r="L4" s="179"/>
      <c r="M4" s="42"/>
      <c r="N4" s="179" t="s">
        <v>259</v>
      </c>
      <c r="O4" s="179"/>
      <c r="P4" s="179"/>
      <c r="Q4" s="179"/>
      <c r="R4" s="179"/>
      <c r="S4" s="179"/>
      <c r="T4" s="179"/>
      <c r="U4" s="179"/>
      <c r="V4" s="92"/>
      <c r="W4" s="179" t="s">
        <v>260</v>
      </c>
      <c r="X4" s="179"/>
      <c r="Y4" s="179"/>
      <c r="Z4" s="179"/>
      <c r="AA4" s="179"/>
      <c r="AB4" s="179"/>
      <c r="AC4" s="179"/>
      <c r="AD4" s="179"/>
      <c r="AE4" s="1"/>
    </row>
    <row r="5" spans="1:31" ht="15" x14ac:dyDescent="0.35">
      <c r="A5" s="177"/>
      <c r="B5" s="177"/>
      <c r="C5" s="44"/>
      <c r="D5" s="180" t="s">
        <v>76</v>
      </c>
      <c r="E5" s="180"/>
      <c r="F5" s="180"/>
      <c r="G5" s="180"/>
      <c r="H5" s="180"/>
      <c r="I5" s="43"/>
      <c r="J5" s="180" t="s">
        <v>75</v>
      </c>
      <c r="K5" s="180"/>
      <c r="L5" s="44"/>
      <c r="M5" s="43"/>
      <c r="N5" s="180" t="s">
        <v>76</v>
      </c>
      <c r="O5" s="180"/>
      <c r="P5" s="180"/>
      <c r="Q5" s="180"/>
      <c r="R5" s="180"/>
      <c r="S5" s="43"/>
      <c r="T5" s="1"/>
      <c r="U5" s="44"/>
      <c r="V5" s="1"/>
      <c r="W5" s="180" t="s">
        <v>76</v>
      </c>
      <c r="X5" s="180"/>
      <c r="Y5" s="180"/>
      <c r="Z5" s="180"/>
      <c r="AA5" s="180"/>
      <c r="AB5" s="180"/>
      <c r="AC5" s="43"/>
      <c r="AD5" s="177" t="s">
        <v>261</v>
      </c>
      <c r="AE5" s="1"/>
    </row>
    <row r="6" spans="1:31" ht="45" x14ac:dyDescent="0.35">
      <c r="A6" s="177"/>
      <c r="B6" s="177"/>
      <c r="C6" s="44"/>
      <c r="D6" s="44" t="s">
        <v>262</v>
      </c>
      <c r="E6" s="44" t="s">
        <v>251</v>
      </c>
      <c r="F6" s="75" t="s">
        <v>252</v>
      </c>
      <c r="G6" s="75" t="s">
        <v>59</v>
      </c>
      <c r="H6" s="44" t="s">
        <v>60</v>
      </c>
      <c r="I6" s="44"/>
      <c r="J6" s="44" t="s">
        <v>263</v>
      </c>
      <c r="K6" s="44" t="s">
        <v>264</v>
      </c>
      <c r="L6" s="71" t="s">
        <v>265</v>
      </c>
      <c r="M6" s="44"/>
      <c r="N6" s="44" t="s">
        <v>262</v>
      </c>
      <c r="O6" s="44" t="s">
        <v>251</v>
      </c>
      <c r="P6" s="75" t="s">
        <v>252</v>
      </c>
      <c r="Q6" s="75" t="s">
        <v>59</v>
      </c>
      <c r="R6" s="44" t="s">
        <v>60</v>
      </c>
      <c r="S6" s="44"/>
      <c r="T6" s="44" t="s">
        <v>75</v>
      </c>
      <c r="U6" s="71" t="s">
        <v>227</v>
      </c>
      <c r="V6" s="1"/>
      <c r="W6" s="44" t="s">
        <v>262</v>
      </c>
      <c r="X6" s="44" t="s">
        <v>251</v>
      </c>
      <c r="Y6" s="75" t="s">
        <v>252</v>
      </c>
      <c r="Z6" s="75" t="s">
        <v>59</v>
      </c>
      <c r="AA6" s="44" t="s">
        <v>60</v>
      </c>
      <c r="AB6" s="71" t="s">
        <v>266</v>
      </c>
      <c r="AC6" s="76"/>
      <c r="AD6" s="177"/>
      <c r="AE6" s="1"/>
    </row>
    <row r="7" spans="1:31" ht="13.5" customHeight="1" x14ac:dyDescent="0.2">
      <c r="A7" s="7" t="s">
        <v>127</v>
      </c>
      <c r="B7" s="7"/>
      <c r="C7" s="7"/>
      <c r="D7" s="30"/>
      <c r="E7" s="30"/>
      <c r="F7" s="30"/>
      <c r="G7" s="30"/>
      <c r="H7" s="30"/>
      <c r="I7" s="30"/>
      <c r="J7" s="30"/>
      <c r="K7" s="30"/>
      <c r="L7" s="93"/>
      <c r="M7" s="30"/>
      <c r="N7" s="28"/>
      <c r="O7" s="28"/>
      <c r="P7" s="35"/>
      <c r="Q7" s="28"/>
      <c r="R7" s="28"/>
      <c r="S7" s="30"/>
      <c r="T7" s="28"/>
      <c r="U7" s="94"/>
      <c r="AB7" s="93"/>
    </row>
    <row r="8" spans="1:31" s="7" customFormat="1" ht="12.75" customHeight="1" x14ac:dyDescent="0.2">
      <c r="A8" s="1"/>
      <c r="B8" s="32" t="s">
        <v>50</v>
      </c>
      <c r="C8" s="54"/>
      <c r="D8" s="30">
        <v>2440</v>
      </c>
      <c r="E8" s="30">
        <v>560</v>
      </c>
      <c r="F8" s="30">
        <v>160</v>
      </c>
      <c r="G8" s="30">
        <v>1150</v>
      </c>
      <c r="H8" s="30">
        <v>360</v>
      </c>
      <c r="I8" s="30"/>
      <c r="J8" s="30">
        <v>1520</v>
      </c>
      <c r="K8" s="30">
        <v>180</v>
      </c>
      <c r="L8" s="93">
        <v>6180</v>
      </c>
      <c r="M8" s="30"/>
      <c r="N8" s="95">
        <v>0.1</v>
      </c>
      <c r="O8" s="95">
        <v>0.3</v>
      </c>
      <c r="P8" s="95">
        <v>0.2</v>
      </c>
      <c r="Q8" s="95">
        <v>12.6</v>
      </c>
      <c r="R8" s="95">
        <v>49.6</v>
      </c>
      <c r="S8" s="30"/>
      <c r="T8" s="95">
        <v>10.5</v>
      </c>
      <c r="U8" s="96">
        <v>73.2</v>
      </c>
      <c r="V8" s="76"/>
      <c r="W8" s="30">
        <v>177</v>
      </c>
      <c r="X8" s="30">
        <v>104</v>
      </c>
      <c r="Y8" s="30">
        <v>38</v>
      </c>
      <c r="Z8" s="30">
        <v>555</v>
      </c>
      <c r="AA8" s="30">
        <v>1763</v>
      </c>
      <c r="AB8" s="93">
        <v>2637</v>
      </c>
      <c r="AC8" s="76"/>
      <c r="AD8" s="30">
        <v>1297</v>
      </c>
      <c r="AE8" s="76"/>
    </row>
    <row r="9" spans="1:31" s="7" customFormat="1" ht="12.75" customHeight="1" x14ac:dyDescent="0.2">
      <c r="A9" s="1"/>
      <c r="B9" s="32" t="s">
        <v>44</v>
      </c>
      <c r="C9" s="54"/>
      <c r="D9" s="30">
        <v>2430</v>
      </c>
      <c r="E9" s="30">
        <v>540</v>
      </c>
      <c r="F9" s="30">
        <v>160</v>
      </c>
      <c r="G9" s="30">
        <v>1130</v>
      </c>
      <c r="H9" s="30">
        <v>320</v>
      </c>
      <c r="I9" s="30"/>
      <c r="J9" s="30">
        <v>1570</v>
      </c>
      <c r="K9" s="30">
        <v>180</v>
      </c>
      <c r="L9" s="93">
        <v>6160</v>
      </c>
      <c r="M9" s="30"/>
      <c r="N9" s="95">
        <v>0.2</v>
      </c>
      <c r="O9" s="95">
        <v>0.2</v>
      </c>
      <c r="P9" s="95">
        <v>0.2</v>
      </c>
      <c r="Q9" s="95">
        <v>12.5</v>
      </c>
      <c r="R9" s="95">
        <v>43</v>
      </c>
      <c r="S9" s="30"/>
      <c r="T9" s="95">
        <v>12.5</v>
      </c>
      <c r="U9" s="96">
        <v>68.5</v>
      </c>
      <c r="V9" s="76"/>
      <c r="W9" s="30">
        <v>180</v>
      </c>
      <c r="X9" s="30">
        <v>101</v>
      </c>
      <c r="Y9" s="30">
        <v>38</v>
      </c>
      <c r="Z9" s="30">
        <v>545</v>
      </c>
      <c r="AA9" s="30">
        <v>1246</v>
      </c>
      <c r="AB9" s="93">
        <v>2110</v>
      </c>
      <c r="AC9" s="76"/>
      <c r="AD9" s="30">
        <v>1444</v>
      </c>
      <c r="AE9" s="76"/>
    </row>
    <row r="10" spans="1:31" s="7" customFormat="1" ht="12.75" customHeight="1" x14ac:dyDescent="0.2">
      <c r="A10" s="1"/>
      <c r="B10" s="32" t="s">
        <v>183</v>
      </c>
      <c r="C10" s="54"/>
      <c r="D10" s="30">
        <v>2200</v>
      </c>
      <c r="E10" s="30">
        <v>490</v>
      </c>
      <c r="F10" s="30">
        <v>140</v>
      </c>
      <c r="G10" s="30">
        <v>980</v>
      </c>
      <c r="H10" s="30">
        <v>280</v>
      </c>
      <c r="I10" s="30"/>
      <c r="J10" s="30">
        <v>1180</v>
      </c>
      <c r="K10" s="30">
        <v>100</v>
      </c>
      <c r="L10" s="93">
        <v>5270</v>
      </c>
      <c r="M10" s="30"/>
      <c r="N10" s="95">
        <v>0.1</v>
      </c>
      <c r="O10" s="95">
        <v>0.2</v>
      </c>
      <c r="P10" s="95">
        <v>0.1</v>
      </c>
      <c r="Q10" s="95">
        <v>10.4</v>
      </c>
      <c r="R10" s="95">
        <v>40.1</v>
      </c>
      <c r="S10" s="30"/>
      <c r="T10" s="95">
        <v>7.2</v>
      </c>
      <c r="U10" s="96">
        <v>58.1</v>
      </c>
      <c r="V10" s="76"/>
      <c r="W10" s="30">
        <v>167</v>
      </c>
      <c r="X10" s="30">
        <v>92</v>
      </c>
      <c r="Y10" s="30">
        <v>33</v>
      </c>
      <c r="Z10" s="30">
        <v>463</v>
      </c>
      <c r="AA10" s="30">
        <v>1270</v>
      </c>
      <c r="AB10" s="93">
        <v>2025</v>
      </c>
      <c r="AC10" s="76"/>
      <c r="AD10" s="30">
        <v>1079</v>
      </c>
      <c r="AE10" s="76"/>
    </row>
    <row r="11" spans="1:31" s="7" customFormat="1" ht="12.75" customHeight="1" x14ac:dyDescent="0.2">
      <c r="A11" s="1"/>
      <c r="B11" s="32" t="s">
        <v>128</v>
      </c>
      <c r="C11" s="54"/>
      <c r="D11" s="30">
        <v>380</v>
      </c>
      <c r="E11" s="30">
        <v>110</v>
      </c>
      <c r="F11" s="30">
        <v>30</v>
      </c>
      <c r="G11" s="30">
        <v>210</v>
      </c>
      <c r="H11" s="30">
        <v>60</v>
      </c>
      <c r="I11" s="30"/>
      <c r="J11" s="30">
        <v>230</v>
      </c>
      <c r="K11" s="30">
        <v>20</v>
      </c>
      <c r="L11" s="93">
        <v>1020</v>
      </c>
      <c r="M11" s="30"/>
      <c r="N11" s="95">
        <v>0.1</v>
      </c>
      <c r="O11" s="95" t="s">
        <v>228</v>
      </c>
      <c r="P11" s="95" t="s">
        <v>267</v>
      </c>
      <c r="Q11" s="95">
        <v>2.2000000000000002</v>
      </c>
      <c r="R11" s="95">
        <v>21.3</v>
      </c>
      <c r="S11" s="30"/>
      <c r="T11" s="95">
        <v>1</v>
      </c>
      <c r="U11" s="96">
        <v>24.7</v>
      </c>
      <c r="V11" s="76"/>
      <c r="W11" s="30">
        <v>28</v>
      </c>
      <c r="X11" s="30">
        <v>21</v>
      </c>
      <c r="Y11" s="30">
        <v>8</v>
      </c>
      <c r="Z11" s="30">
        <v>102</v>
      </c>
      <c r="AA11" s="30">
        <v>474</v>
      </c>
      <c r="AB11" s="93">
        <v>633</v>
      </c>
      <c r="AC11" s="76"/>
      <c r="AD11" s="30">
        <v>125</v>
      </c>
      <c r="AE11" s="76"/>
    </row>
    <row r="12" spans="1:31" ht="26.45" customHeight="1" x14ac:dyDescent="0.2">
      <c r="A12" s="7" t="s">
        <v>129</v>
      </c>
      <c r="B12" s="7"/>
      <c r="C12" s="54"/>
      <c r="D12" s="30"/>
      <c r="E12" s="30"/>
      <c r="F12" s="30"/>
      <c r="G12" s="30"/>
      <c r="H12" s="30"/>
      <c r="I12" s="30"/>
      <c r="J12" s="30"/>
      <c r="K12" s="30"/>
      <c r="L12" s="93"/>
      <c r="M12" s="30"/>
      <c r="N12" s="35"/>
      <c r="O12" s="35"/>
      <c r="P12" s="35"/>
      <c r="Q12" s="35"/>
      <c r="R12" s="95"/>
      <c r="S12" s="30"/>
      <c r="T12" s="35"/>
      <c r="U12" s="97"/>
      <c r="AA12" s="30"/>
      <c r="AB12" s="93"/>
    </row>
    <row r="13" spans="1:31" ht="12.75" customHeight="1" x14ac:dyDescent="0.2">
      <c r="A13" s="1"/>
      <c r="B13" s="32" t="s">
        <v>130</v>
      </c>
      <c r="C13" s="54"/>
      <c r="D13" s="30">
        <v>590</v>
      </c>
      <c r="E13" s="30">
        <v>140</v>
      </c>
      <c r="F13" s="30">
        <v>40</v>
      </c>
      <c r="G13" s="30">
        <v>240</v>
      </c>
      <c r="H13" s="30">
        <v>80</v>
      </c>
      <c r="I13" s="30"/>
      <c r="J13" s="30">
        <v>350</v>
      </c>
      <c r="K13" s="30">
        <v>50</v>
      </c>
      <c r="L13" s="93">
        <v>1430</v>
      </c>
      <c r="M13" s="30"/>
      <c r="N13" s="95" t="s">
        <v>267</v>
      </c>
      <c r="O13" s="95">
        <v>0.1</v>
      </c>
      <c r="P13" s="95" t="s">
        <v>267</v>
      </c>
      <c r="Q13" s="95">
        <v>2.8</v>
      </c>
      <c r="R13" s="95">
        <v>10.1</v>
      </c>
      <c r="S13" s="30"/>
      <c r="T13" s="95">
        <v>2.7</v>
      </c>
      <c r="U13" s="96">
        <v>15.6</v>
      </c>
      <c r="W13" s="30">
        <v>42</v>
      </c>
      <c r="X13" s="30">
        <v>26</v>
      </c>
      <c r="Y13" s="30">
        <v>9</v>
      </c>
      <c r="Z13" s="30">
        <v>120</v>
      </c>
      <c r="AA13" s="30">
        <v>328</v>
      </c>
      <c r="AB13" s="93">
        <v>524</v>
      </c>
      <c r="AD13" s="30">
        <v>260</v>
      </c>
    </row>
    <row r="14" spans="1:31" ht="12.75" customHeight="1" x14ac:dyDescent="0.2">
      <c r="A14" s="1"/>
      <c r="B14" s="32" t="s">
        <v>131</v>
      </c>
      <c r="C14" s="54"/>
      <c r="D14" s="30">
        <v>610</v>
      </c>
      <c r="E14" s="30">
        <v>120</v>
      </c>
      <c r="F14" s="30">
        <v>40</v>
      </c>
      <c r="G14" s="30">
        <v>280</v>
      </c>
      <c r="H14" s="30">
        <v>80</v>
      </c>
      <c r="I14" s="30"/>
      <c r="J14" s="30">
        <v>370</v>
      </c>
      <c r="K14" s="30">
        <v>40</v>
      </c>
      <c r="L14" s="93">
        <v>1490</v>
      </c>
      <c r="M14" s="30"/>
      <c r="N14" s="95" t="s">
        <v>267</v>
      </c>
      <c r="O14" s="95">
        <v>0.1</v>
      </c>
      <c r="P14" s="95" t="s">
        <v>267</v>
      </c>
      <c r="Q14" s="95">
        <v>3.1</v>
      </c>
      <c r="R14" s="95">
        <v>11.5</v>
      </c>
      <c r="S14" s="30"/>
      <c r="T14" s="95">
        <v>3</v>
      </c>
      <c r="U14" s="96">
        <v>17.7</v>
      </c>
      <c r="W14" s="30">
        <v>44</v>
      </c>
      <c r="X14" s="30">
        <v>24</v>
      </c>
      <c r="Y14" s="30">
        <v>9</v>
      </c>
      <c r="Z14" s="30">
        <v>129</v>
      </c>
      <c r="AA14" s="30">
        <v>486</v>
      </c>
      <c r="AB14" s="93">
        <v>692</v>
      </c>
      <c r="AD14" s="30">
        <v>389</v>
      </c>
    </row>
    <row r="15" spans="1:31" ht="12.75" customHeight="1" x14ac:dyDescent="0.2">
      <c r="A15" s="1"/>
      <c r="B15" s="32" t="s">
        <v>132</v>
      </c>
      <c r="C15" s="54"/>
      <c r="D15" s="30">
        <v>670</v>
      </c>
      <c r="E15" s="30">
        <v>150</v>
      </c>
      <c r="F15" s="30">
        <v>50</v>
      </c>
      <c r="G15" s="30">
        <v>340</v>
      </c>
      <c r="H15" s="30">
        <v>100</v>
      </c>
      <c r="I15" s="30"/>
      <c r="J15" s="30">
        <v>400</v>
      </c>
      <c r="K15" s="30">
        <v>60</v>
      </c>
      <c r="L15" s="93">
        <v>1700</v>
      </c>
      <c r="M15" s="30"/>
      <c r="N15" s="95" t="s">
        <v>267</v>
      </c>
      <c r="O15" s="95">
        <v>0.1</v>
      </c>
      <c r="P15" s="95" t="s">
        <v>267</v>
      </c>
      <c r="Q15" s="95">
        <v>3.7</v>
      </c>
      <c r="R15" s="95">
        <v>13.700000000000001</v>
      </c>
      <c r="S15" s="30"/>
      <c r="T15" s="95">
        <v>2.1</v>
      </c>
      <c r="U15" s="96">
        <v>19.600000000000001</v>
      </c>
      <c r="W15" s="30">
        <v>49</v>
      </c>
      <c r="X15" s="30">
        <v>28</v>
      </c>
      <c r="Y15" s="30">
        <v>11</v>
      </c>
      <c r="Z15" s="30">
        <v>161</v>
      </c>
      <c r="AA15" s="30">
        <v>411</v>
      </c>
      <c r="AB15" s="93">
        <v>660</v>
      </c>
      <c r="AD15" s="30">
        <v>321</v>
      </c>
    </row>
    <row r="16" spans="1:31" ht="12.75" customHeight="1" x14ac:dyDescent="0.2">
      <c r="A16" s="1"/>
      <c r="B16" s="32" t="s">
        <v>133</v>
      </c>
      <c r="C16" s="54"/>
      <c r="D16" s="30">
        <v>580</v>
      </c>
      <c r="E16" s="30">
        <v>150</v>
      </c>
      <c r="F16" s="30">
        <v>40</v>
      </c>
      <c r="G16" s="30">
        <v>290</v>
      </c>
      <c r="H16" s="30">
        <v>110</v>
      </c>
      <c r="I16" s="30"/>
      <c r="J16" s="30">
        <v>400</v>
      </c>
      <c r="K16" s="30">
        <v>30</v>
      </c>
      <c r="L16" s="93">
        <v>1570</v>
      </c>
      <c r="M16" s="30"/>
      <c r="N16" s="95" t="s">
        <v>267</v>
      </c>
      <c r="O16" s="95">
        <v>0.1</v>
      </c>
      <c r="P16" s="95" t="s">
        <v>267</v>
      </c>
      <c r="Q16" s="95">
        <v>3</v>
      </c>
      <c r="R16" s="95">
        <v>14.4</v>
      </c>
      <c r="S16" s="30"/>
      <c r="T16" s="95">
        <v>2.8</v>
      </c>
      <c r="U16" s="96">
        <v>20.3</v>
      </c>
      <c r="W16" s="30">
        <v>43</v>
      </c>
      <c r="X16" s="30">
        <v>27</v>
      </c>
      <c r="Y16" s="30">
        <v>8</v>
      </c>
      <c r="Z16" s="30">
        <v>145</v>
      </c>
      <c r="AA16" s="30">
        <v>538</v>
      </c>
      <c r="AB16" s="93">
        <v>761</v>
      </c>
      <c r="AD16" s="30">
        <v>328</v>
      </c>
    </row>
    <row r="17" spans="1:31" ht="26.45" customHeight="1" x14ac:dyDescent="0.2">
      <c r="A17" s="1"/>
      <c r="B17" s="32" t="s">
        <v>134</v>
      </c>
      <c r="C17" s="54"/>
      <c r="D17" s="30">
        <v>660</v>
      </c>
      <c r="E17" s="30">
        <v>160</v>
      </c>
      <c r="F17" s="30">
        <v>40</v>
      </c>
      <c r="G17" s="30">
        <v>260</v>
      </c>
      <c r="H17" s="30">
        <v>60</v>
      </c>
      <c r="I17" s="30"/>
      <c r="J17" s="30">
        <v>360</v>
      </c>
      <c r="K17" s="30">
        <v>40</v>
      </c>
      <c r="L17" s="93">
        <v>1530</v>
      </c>
      <c r="M17" s="30"/>
      <c r="N17" s="95" t="s">
        <v>267</v>
      </c>
      <c r="O17" s="95">
        <v>0.1</v>
      </c>
      <c r="P17" s="95" t="s">
        <v>267</v>
      </c>
      <c r="Q17" s="95">
        <v>2.8</v>
      </c>
      <c r="R17" s="95">
        <v>6.6999999999999993</v>
      </c>
      <c r="S17" s="30"/>
      <c r="T17" s="95">
        <v>4.5999999999999996</v>
      </c>
      <c r="U17" s="96">
        <v>14.1</v>
      </c>
      <c r="W17" s="30">
        <v>46</v>
      </c>
      <c r="X17" s="30">
        <v>29</v>
      </c>
      <c r="Y17" s="30">
        <v>10</v>
      </c>
      <c r="Z17" s="30">
        <v>121</v>
      </c>
      <c r="AA17" s="30">
        <v>175</v>
      </c>
      <c r="AB17" s="93">
        <v>381</v>
      </c>
      <c r="AD17" s="30">
        <v>378</v>
      </c>
    </row>
    <row r="18" spans="1:31" ht="12.75" customHeight="1" x14ac:dyDescent="0.2">
      <c r="A18" s="1"/>
      <c r="B18" s="32" t="s">
        <v>135</v>
      </c>
      <c r="C18" s="54"/>
      <c r="D18" s="30">
        <v>550</v>
      </c>
      <c r="E18" s="30">
        <v>130</v>
      </c>
      <c r="F18" s="30">
        <v>40</v>
      </c>
      <c r="G18" s="30">
        <v>300</v>
      </c>
      <c r="H18" s="30">
        <v>100</v>
      </c>
      <c r="I18" s="30"/>
      <c r="J18" s="30">
        <v>460</v>
      </c>
      <c r="K18" s="30">
        <v>30</v>
      </c>
      <c r="L18" s="93">
        <v>1570</v>
      </c>
      <c r="M18" s="30"/>
      <c r="N18" s="95" t="s">
        <v>267</v>
      </c>
      <c r="O18" s="95">
        <v>0.1</v>
      </c>
      <c r="P18" s="95" t="s">
        <v>267</v>
      </c>
      <c r="Q18" s="95">
        <v>3.3</v>
      </c>
      <c r="R18" s="95">
        <v>11.600000000000001</v>
      </c>
      <c r="S18" s="30"/>
      <c r="T18" s="95">
        <v>2.1</v>
      </c>
      <c r="U18" s="96">
        <v>17.100000000000001</v>
      </c>
      <c r="W18" s="30">
        <v>41</v>
      </c>
      <c r="X18" s="30">
        <v>24</v>
      </c>
      <c r="Y18" s="30">
        <v>10</v>
      </c>
      <c r="Z18" s="30">
        <v>141</v>
      </c>
      <c r="AA18" s="30">
        <v>417</v>
      </c>
      <c r="AB18" s="93">
        <v>633</v>
      </c>
      <c r="AD18" s="30">
        <v>423</v>
      </c>
    </row>
    <row r="19" spans="1:31" ht="12.75" customHeight="1" x14ac:dyDescent="0.2">
      <c r="A19" s="1"/>
      <c r="B19" s="32" t="s">
        <v>136</v>
      </c>
      <c r="C19" s="54"/>
      <c r="D19" s="30">
        <v>630</v>
      </c>
      <c r="E19" s="30">
        <v>120</v>
      </c>
      <c r="F19" s="30">
        <v>30</v>
      </c>
      <c r="G19" s="30">
        <v>290</v>
      </c>
      <c r="H19" s="30">
        <v>100</v>
      </c>
      <c r="I19" s="30"/>
      <c r="J19" s="30">
        <v>350</v>
      </c>
      <c r="K19" s="30">
        <v>30</v>
      </c>
      <c r="L19" s="93">
        <v>1520</v>
      </c>
      <c r="M19" s="30"/>
      <c r="N19" s="95" t="s">
        <v>267</v>
      </c>
      <c r="O19" s="95">
        <v>0.1</v>
      </c>
      <c r="P19" s="95" t="s">
        <v>267</v>
      </c>
      <c r="Q19" s="95">
        <v>3.5</v>
      </c>
      <c r="R19" s="95">
        <v>13.7</v>
      </c>
      <c r="S19" s="30"/>
      <c r="T19" s="95">
        <v>2.9</v>
      </c>
      <c r="U19" s="96">
        <v>20.2</v>
      </c>
      <c r="W19" s="30">
        <v>48</v>
      </c>
      <c r="X19" s="30">
        <v>23</v>
      </c>
      <c r="Y19" s="30">
        <v>8</v>
      </c>
      <c r="Z19" s="30">
        <v>145</v>
      </c>
      <c r="AA19" s="30">
        <v>406</v>
      </c>
      <c r="AB19" s="93">
        <v>630</v>
      </c>
      <c r="AD19" s="30">
        <v>345</v>
      </c>
    </row>
    <row r="20" spans="1:31" ht="12.75" customHeight="1" x14ac:dyDescent="0.2">
      <c r="A20" s="1"/>
      <c r="B20" s="32" t="s">
        <v>137</v>
      </c>
      <c r="C20" s="54"/>
      <c r="D20" s="30">
        <v>600</v>
      </c>
      <c r="E20" s="30">
        <v>140</v>
      </c>
      <c r="F20" s="30">
        <v>40</v>
      </c>
      <c r="G20" s="30">
        <v>290</v>
      </c>
      <c r="H20" s="30">
        <v>60</v>
      </c>
      <c r="I20" s="30"/>
      <c r="J20" s="30">
        <v>400</v>
      </c>
      <c r="K20" s="30">
        <v>70</v>
      </c>
      <c r="L20" s="93">
        <v>1540</v>
      </c>
      <c r="M20" s="30"/>
      <c r="N20" s="95" t="s">
        <v>228</v>
      </c>
      <c r="O20" s="95">
        <v>0.1</v>
      </c>
      <c r="P20" s="95" t="s">
        <v>267</v>
      </c>
      <c r="Q20" s="95">
        <v>2.9</v>
      </c>
      <c r="R20" s="95">
        <v>11.1</v>
      </c>
      <c r="S20" s="30"/>
      <c r="T20" s="95">
        <v>2.9</v>
      </c>
      <c r="U20" s="96">
        <v>17.100000000000001</v>
      </c>
      <c r="W20" s="30">
        <v>45</v>
      </c>
      <c r="X20" s="30">
        <v>26</v>
      </c>
      <c r="Y20" s="30">
        <v>10</v>
      </c>
      <c r="Z20" s="30">
        <v>138</v>
      </c>
      <c r="AA20" s="30">
        <v>247</v>
      </c>
      <c r="AB20" s="93">
        <v>466</v>
      </c>
      <c r="AD20" s="30">
        <v>298</v>
      </c>
    </row>
    <row r="21" spans="1:31" ht="25.5" customHeight="1" x14ac:dyDescent="0.2">
      <c r="A21" s="1"/>
      <c r="B21" s="32" t="s">
        <v>268</v>
      </c>
      <c r="C21" s="54"/>
      <c r="D21" s="30">
        <v>490</v>
      </c>
      <c r="E21" s="30">
        <v>80</v>
      </c>
      <c r="F21" s="30">
        <v>20</v>
      </c>
      <c r="G21" s="30">
        <v>140</v>
      </c>
      <c r="H21" s="30">
        <v>40</v>
      </c>
      <c r="I21" s="30"/>
      <c r="J21" s="30">
        <v>210</v>
      </c>
      <c r="K21" s="30">
        <v>20</v>
      </c>
      <c r="L21" s="93">
        <v>990</v>
      </c>
      <c r="M21" s="30"/>
      <c r="N21" s="95" t="s">
        <v>267</v>
      </c>
      <c r="O21" s="95" t="s">
        <v>267</v>
      </c>
      <c r="P21" s="95" t="s">
        <v>267</v>
      </c>
      <c r="Q21" s="95">
        <v>1.4</v>
      </c>
      <c r="R21" s="95">
        <v>6.8</v>
      </c>
      <c r="S21" s="30"/>
      <c r="T21" s="95">
        <v>0.7</v>
      </c>
      <c r="U21" s="96">
        <v>8.9</v>
      </c>
      <c r="W21" s="30">
        <v>38</v>
      </c>
      <c r="X21" s="30">
        <v>16</v>
      </c>
      <c r="Y21" s="30">
        <v>6</v>
      </c>
      <c r="Z21" s="30">
        <v>64</v>
      </c>
      <c r="AA21" s="30">
        <v>155</v>
      </c>
      <c r="AB21" s="93">
        <v>278</v>
      </c>
      <c r="AD21" s="30">
        <v>123</v>
      </c>
    </row>
    <row r="22" spans="1:31" ht="12.75" customHeight="1" x14ac:dyDescent="0.2">
      <c r="A22" s="1"/>
      <c r="B22" s="32" t="s">
        <v>269</v>
      </c>
      <c r="C22" s="54"/>
      <c r="D22" s="30">
        <v>520</v>
      </c>
      <c r="E22" s="30">
        <v>100</v>
      </c>
      <c r="F22" s="30">
        <v>40</v>
      </c>
      <c r="G22" s="30">
        <v>200</v>
      </c>
      <c r="H22" s="30">
        <v>60</v>
      </c>
      <c r="I22" s="30"/>
      <c r="J22" s="30">
        <v>300</v>
      </c>
      <c r="K22" s="30">
        <v>20</v>
      </c>
      <c r="L22" s="93">
        <v>1210</v>
      </c>
      <c r="M22" s="30"/>
      <c r="N22" s="95" t="s">
        <v>267</v>
      </c>
      <c r="O22" s="95" t="s">
        <v>267</v>
      </c>
      <c r="P22" s="95" t="s">
        <v>267</v>
      </c>
      <c r="Q22" s="95">
        <v>2.2000000000000002</v>
      </c>
      <c r="R22" s="95">
        <v>6.4</v>
      </c>
      <c r="S22" s="30"/>
      <c r="T22" s="95">
        <v>1.5</v>
      </c>
      <c r="U22" s="96">
        <v>10.199999999999999</v>
      </c>
      <c r="W22" s="30">
        <v>39</v>
      </c>
      <c r="X22" s="30">
        <v>19</v>
      </c>
      <c r="Y22" s="30">
        <v>9</v>
      </c>
      <c r="Z22" s="30">
        <v>92</v>
      </c>
      <c r="AA22" s="30">
        <v>306</v>
      </c>
      <c r="AB22" s="93">
        <v>464</v>
      </c>
      <c r="AD22" s="30">
        <v>287</v>
      </c>
    </row>
    <row r="23" spans="1:31" ht="12.75" customHeight="1" x14ac:dyDescent="0.2">
      <c r="A23" s="1"/>
      <c r="B23" s="32" t="s">
        <v>270</v>
      </c>
      <c r="C23" s="54"/>
      <c r="D23" s="30">
        <v>580</v>
      </c>
      <c r="E23" s="30">
        <v>150</v>
      </c>
      <c r="F23" s="30">
        <v>30</v>
      </c>
      <c r="G23" s="30">
        <v>330</v>
      </c>
      <c r="H23" s="30">
        <v>90</v>
      </c>
      <c r="I23" s="30"/>
      <c r="J23" s="30">
        <v>360</v>
      </c>
      <c r="K23" s="30">
        <v>30</v>
      </c>
      <c r="L23" s="93">
        <v>1540</v>
      </c>
      <c r="M23" s="30"/>
      <c r="N23" s="95" t="s">
        <v>267</v>
      </c>
      <c r="O23" s="95">
        <v>0.1</v>
      </c>
      <c r="P23" s="95" t="s">
        <v>267</v>
      </c>
      <c r="Q23" s="95">
        <v>3.5</v>
      </c>
      <c r="R23" s="95">
        <v>13.299999999999999</v>
      </c>
      <c r="S23" s="30"/>
      <c r="T23" s="95">
        <v>1.8</v>
      </c>
      <c r="U23" s="96">
        <v>18.8</v>
      </c>
      <c r="W23" s="30">
        <v>45</v>
      </c>
      <c r="X23" s="30">
        <v>29</v>
      </c>
      <c r="Y23" s="30">
        <v>7</v>
      </c>
      <c r="Z23" s="30">
        <v>158</v>
      </c>
      <c r="AA23" s="30">
        <v>317</v>
      </c>
      <c r="AB23" s="93">
        <v>556</v>
      </c>
      <c r="AD23" s="30">
        <v>278</v>
      </c>
    </row>
    <row r="24" spans="1:31" ht="12.75" customHeight="1" x14ac:dyDescent="0.2">
      <c r="A24" s="1"/>
      <c r="B24" s="32" t="s">
        <v>271</v>
      </c>
      <c r="C24" s="54"/>
      <c r="D24" s="30">
        <v>600</v>
      </c>
      <c r="E24" s="30">
        <v>160</v>
      </c>
      <c r="F24" s="30">
        <v>40</v>
      </c>
      <c r="G24" s="30">
        <v>310</v>
      </c>
      <c r="H24" s="30">
        <v>90</v>
      </c>
      <c r="I24" s="30"/>
      <c r="J24" s="30">
        <v>320</v>
      </c>
      <c r="K24" s="30">
        <v>30</v>
      </c>
      <c r="L24" s="93">
        <v>1530</v>
      </c>
      <c r="M24" s="30"/>
      <c r="N24" s="95" t="s">
        <v>267</v>
      </c>
      <c r="O24" s="95" t="s">
        <v>267</v>
      </c>
      <c r="P24" s="95" t="s">
        <v>267</v>
      </c>
      <c r="Q24" s="95">
        <v>3.3</v>
      </c>
      <c r="R24" s="95">
        <v>13.6</v>
      </c>
      <c r="S24" s="30"/>
      <c r="T24" s="95">
        <v>3.2</v>
      </c>
      <c r="U24" s="96">
        <v>20.100000000000001</v>
      </c>
      <c r="W24" s="30">
        <v>46</v>
      </c>
      <c r="X24" s="30">
        <v>29</v>
      </c>
      <c r="Y24" s="30">
        <v>10</v>
      </c>
      <c r="Z24" s="30">
        <v>149</v>
      </c>
      <c r="AA24" s="30">
        <v>492</v>
      </c>
      <c r="AB24" s="93">
        <v>726</v>
      </c>
      <c r="AD24" s="30">
        <v>391</v>
      </c>
    </row>
    <row r="25" spans="1:31" ht="26.45" customHeight="1" x14ac:dyDescent="0.2">
      <c r="A25" s="7" t="s">
        <v>142</v>
      </c>
      <c r="B25" s="7"/>
      <c r="C25" s="54"/>
      <c r="D25" s="98"/>
      <c r="E25" s="98"/>
      <c r="F25" s="98"/>
      <c r="G25" s="98"/>
      <c r="H25" s="30"/>
      <c r="I25" s="98"/>
      <c r="J25" s="98"/>
      <c r="K25" s="98"/>
      <c r="L25" s="93"/>
      <c r="M25" s="30"/>
      <c r="N25" s="35"/>
      <c r="O25" s="35"/>
      <c r="P25" s="35"/>
      <c r="Q25" s="35"/>
      <c r="R25" s="95"/>
      <c r="S25" s="30"/>
      <c r="T25" s="35"/>
      <c r="U25" s="99"/>
      <c r="AA25" s="30"/>
      <c r="AB25" s="93"/>
    </row>
    <row r="26" spans="1:31" x14ac:dyDescent="0.2">
      <c r="A26" s="1"/>
      <c r="B26" s="53" t="s">
        <v>143</v>
      </c>
      <c r="C26" s="7"/>
      <c r="D26" s="30">
        <v>210</v>
      </c>
      <c r="E26" s="30">
        <v>50</v>
      </c>
      <c r="F26" s="30">
        <v>10</v>
      </c>
      <c r="G26" s="30">
        <v>80</v>
      </c>
      <c r="H26" s="30">
        <v>30</v>
      </c>
      <c r="I26" s="30"/>
      <c r="J26" s="30">
        <v>120</v>
      </c>
      <c r="K26" s="30">
        <v>20</v>
      </c>
      <c r="L26" s="93">
        <v>490</v>
      </c>
      <c r="M26" s="30"/>
      <c r="N26" s="95" t="s">
        <v>267</v>
      </c>
      <c r="O26" s="95" t="s">
        <v>267</v>
      </c>
      <c r="P26" s="95" t="s">
        <v>267</v>
      </c>
      <c r="Q26" s="95">
        <v>1</v>
      </c>
      <c r="R26" s="95">
        <v>3.6999999999999997</v>
      </c>
      <c r="S26" s="30"/>
      <c r="T26" s="95" t="s">
        <v>228</v>
      </c>
      <c r="U26" s="96">
        <v>6</v>
      </c>
      <c r="W26" s="30">
        <v>15</v>
      </c>
      <c r="X26" s="30">
        <v>9</v>
      </c>
      <c r="Y26" s="30">
        <v>3</v>
      </c>
      <c r="Z26" s="30">
        <v>42</v>
      </c>
      <c r="AA26" s="30">
        <v>148</v>
      </c>
      <c r="AB26" s="93">
        <v>217</v>
      </c>
      <c r="AD26" s="30">
        <v>124</v>
      </c>
    </row>
    <row r="27" spans="1:31" x14ac:dyDescent="0.2">
      <c r="A27" s="1"/>
      <c r="B27" s="53" t="s">
        <v>144</v>
      </c>
      <c r="C27" s="54"/>
      <c r="D27" s="30">
        <v>200</v>
      </c>
      <c r="E27" s="30">
        <v>40</v>
      </c>
      <c r="F27" s="30">
        <v>10</v>
      </c>
      <c r="G27" s="30">
        <v>80</v>
      </c>
      <c r="H27" s="30">
        <v>20</v>
      </c>
      <c r="I27" s="30"/>
      <c r="J27" s="30">
        <v>110</v>
      </c>
      <c r="K27" s="30">
        <v>20</v>
      </c>
      <c r="L27" s="93">
        <v>450</v>
      </c>
      <c r="M27" s="30"/>
      <c r="N27" s="95" t="s">
        <v>267</v>
      </c>
      <c r="O27" s="95" t="s">
        <v>267</v>
      </c>
      <c r="P27" s="95" t="s">
        <v>267</v>
      </c>
      <c r="Q27" s="95">
        <v>0.9</v>
      </c>
      <c r="R27" s="95">
        <v>2.1</v>
      </c>
      <c r="S27" s="30"/>
      <c r="T27" s="95">
        <v>0.6</v>
      </c>
      <c r="U27" s="96">
        <v>3.6</v>
      </c>
      <c r="W27" s="30">
        <v>14</v>
      </c>
      <c r="X27" s="30">
        <v>7</v>
      </c>
      <c r="Y27" s="30">
        <v>3</v>
      </c>
      <c r="Z27" s="30">
        <v>37</v>
      </c>
      <c r="AA27" s="30">
        <v>64</v>
      </c>
      <c r="AB27" s="93">
        <v>125</v>
      </c>
      <c r="AD27" s="30">
        <v>66</v>
      </c>
    </row>
    <row r="28" spans="1:31" x14ac:dyDescent="0.2">
      <c r="A28" s="1"/>
      <c r="B28" s="53" t="s">
        <v>145</v>
      </c>
      <c r="C28" s="54"/>
      <c r="D28" s="30">
        <v>180</v>
      </c>
      <c r="E28" s="30">
        <v>50</v>
      </c>
      <c r="F28" s="30">
        <v>10</v>
      </c>
      <c r="G28" s="30">
        <v>80</v>
      </c>
      <c r="H28" s="30">
        <v>40</v>
      </c>
      <c r="I28" s="30"/>
      <c r="J28" s="30">
        <v>120</v>
      </c>
      <c r="K28" s="30">
        <v>10</v>
      </c>
      <c r="L28" s="93">
        <v>480</v>
      </c>
      <c r="M28" s="30"/>
      <c r="N28" s="95" t="s">
        <v>267</v>
      </c>
      <c r="O28" s="95" t="s">
        <v>267</v>
      </c>
      <c r="P28" s="95" t="s">
        <v>267</v>
      </c>
      <c r="Q28" s="95">
        <v>0.9</v>
      </c>
      <c r="R28" s="95">
        <v>4.3</v>
      </c>
      <c r="S28" s="30"/>
      <c r="T28" s="95">
        <v>0.7</v>
      </c>
      <c r="U28" s="96">
        <v>6</v>
      </c>
      <c r="W28" s="30">
        <v>13</v>
      </c>
      <c r="X28" s="30">
        <v>10</v>
      </c>
      <c r="Y28" s="30">
        <v>2</v>
      </c>
      <c r="Z28" s="30">
        <v>41</v>
      </c>
      <c r="AA28" s="30">
        <v>116</v>
      </c>
      <c r="AB28" s="93">
        <v>182</v>
      </c>
      <c r="AD28" s="30">
        <v>71</v>
      </c>
    </row>
    <row r="29" spans="1:31" x14ac:dyDescent="0.2">
      <c r="A29" s="1"/>
      <c r="B29" s="53" t="s">
        <v>146</v>
      </c>
      <c r="C29" s="54"/>
      <c r="D29" s="30">
        <v>210</v>
      </c>
      <c r="E29" s="30">
        <v>40</v>
      </c>
      <c r="F29" s="30">
        <v>20</v>
      </c>
      <c r="G29" s="30">
        <v>80</v>
      </c>
      <c r="H29" s="30">
        <v>40</v>
      </c>
      <c r="I29" s="30"/>
      <c r="J29" s="30">
        <v>110</v>
      </c>
      <c r="K29" s="30">
        <v>20</v>
      </c>
      <c r="L29" s="93">
        <v>490</v>
      </c>
      <c r="M29" s="30"/>
      <c r="N29" s="95" t="s">
        <v>267</v>
      </c>
      <c r="O29" s="95" t="s">
        <v>267</v>
      </c>
      <c r="P29" s="95" t="s">
        <v>267</v>
      </c>
      <c r="Q29" s="95">
        <v>1</v>
      </c>
      <c r="R29" s="95">
        <v>5.7</v>
      </c>
      <c r="S29" s="30"/>
      <c r="T29" s="95">
        <v>1.3</v>
      </c>
      <c r="U29" s="96">
        <v>8</v>
      </c>
      <c r="W29" s="30">
        <v>15</v>
      </c>
      <c r="X29" s="30">
        <v>8</v>
      </c>
      <c r="Y29" s="30">
        <v>4</v>
      </c>
      <c r="Z29" s="30">
        <v>39</v>
      </c>
      <c r="AA29" s="30">
        <v>265</v>
      </c>
      <c r="AB29" s="93">
        <v>332</v>
      </c>
      <c r="AD29" s="30">
        <v>99</v>
      </c>
    </row>
    <row r="30" spans="1:31" x14ac:dyDescent="0.2">
      <c r="A30" s="1"/>
      <c r="B30" s="53" t="s">
        <v>147</v>
      </c>
      <c r="C30" s="54"/>
      <c r="D30" s="30">
        <v>230</v>
      </c>
      <c r="E30" s="30">
        <v>40</v>
      </c>
      <c r="F30" s="30">
        <v>10</v>
      </c>
      <c r="G30" s="30">
        <v>110</v>
      </c>
      <c r="H30" s="30">
        <v>30</v>
      </c>
      <c r="I30" s="30"/>
      <c r="J30" s="30">
        <v>110</v>
      </c>
      <c r="K30" s="30">
        <v>10</v>
      </c>
      <c r="L30" s="93">
        <v>530</v>
      </c>
      <c r="M30" s="30"/>
      <c r="N30" s="95" t="s">
        <v>267</v>
      </c>
      <c r="O30" s="95" t="s">
        <v>267</v>
      </c>
      <c r="P30" s="95" t="s">
        <v>267</v>
      </c>
      <c r="Q30" s="95">
        <v>1.3</v>
      </c>
      <c r="R30" s="95">
        <v>2.2000000000000002</v>
      </c>
      <c r="S30" s="30"/>
      <c r="T30" s="95">
        <v>0.2</v>
      </c>
      <c r="U30" s="96">
        <v>3.8</v>
      </c>
      <c r="W30" s="30">
        <v>16</v>
      </c>
      <c r="X30" s="30">
        <v>7</v>
      </c>
      <c r="Y30" s="30">
        <v>2</v>
      </c>
      <c r="Z30" s="30">
        <v>53</v>
      </c>
      <c r="AA30" s="30">
        <v>111</v>
      </c>
      <c r="AB30" s="93">
        <v>191</v>
      </c>
      <c r="AD30" s="30">
        <v>59</v>
      </c>
    </row>
    <row r="31" spans="1:31" s="7" customFormat="1" x14ac:dyDescent="0.2">
      <c r="A31" s="1"/>
      <c r="B31" s="53" t="s">
        <v>148</v>
      </c>
      <c r="C31" s="54"/>
      <c r="D31" s="30">
        <v>170</v>
      </c>
      <c r="E31" s="30">
        <v>40</v>
      </c>
      <c r="F31" s="30">
        <v>10</v>
      </c>
      <c r="G31" s="30">
        <v>80</v>
      </c>
      <c r="H31" s="30">
        <v>20</v>
      </c>
      <c r="I31" s="30"/>
      <c r="J31" s="30">
        <v>150</v>
      </c>
      <c r="K31" s="30">
        <v>10</v>
      </c>
      <c r="L31" s="93">
        <v>470</v>
      </c>
      <c r="M31" s="30"/>
      <c r="N31" s="95" t="s">
        <v>267</v>
      </c>
      <c r="O31" s="95" t="s">
        <v>267</v>
      </c>
      <c r="P31" s="95" t="s">
        <v>267</v>
      </c>
      <c r="Q31" s="95">
        <v>0.8</v>
      </c>
      <c r="R31" s="95">
        <v>3.6</v>
      </c>
      <c r="S31" s="30"/>
      <c r="T31" s="95">
        <v>1.5</v>
      </c>
      <c r="U31" s="96">
        <v>5.9</v>
      </c>
      <c r="V31" s="76"/>
      <c r="W31" s="30">
        <v>13</v>
      </c>
      <c r="X31" s="30">
        <v>8</v>
      </c>
      <c r="Y31" s="30">
        <v>3</v>
      </c>
      <c r="Z31" s="30">
        <v>37</v>
      </c>
      <c r="AA31" s="30">
        <v>109</v>
      </c>
      <c r="AB31" s="93">
        <v>170</v>
      </c>
      <c r="AC31" s="76"/>
      <c r="AD31" s="30">
        <v>231</v>
      </c>
      <c r="AE31" s="40"/>
    </row>
    <row r="32" spans="1:31" x14ac:dyDescent="0.2">
      <c r="A32" s="1"/>
      <c r="B32" s="53" t="s">
        <v>149</v>
      </c>
      <c r="C32" s="54"/>
      <c r="D32" s="30">
        <v>250</v>
      </c>
      <c r="E32" s="30">
        <v>50</v>
      </c>
      <c r="F32" s="30">
        <v>20</v>
      </c>
      <c r="G32" s="30">
        <v>120</v>
      </c>
      <c r="H32" s="30">
        <v>30</v>
      </c>
      <c r="I32" s="30"/>
      <c r="J32" s="30">
        <v>140</v>
      </c>
      <c r="K32" s="30">
        <v>40</v>
      </c>
      <c r="L32" s="93">
        <v>610</v>
      </c>
      <c r="M32" s="30"/>
      <c r="N32" s="95" t="s">
        <v>267</v>
      </c>
      <c r="O32" s="95" t="s">
        <v>267</v>
      </c>
      <c r="P32" s="95" t="s">
        <v>267</v>
      </c>
      <c r="Q32" s="95">
        <v>1.3</v>
      </c>
      <c r="R32" s="95">
        <v>3.9</v>
      </c>
      <c r="S32" s="30"/>
      <c r="T32" s="95">
        <v>1.2</v>
      </c>
      <c r="U32" s="96">
        <v>6.6</v>
      </c>
      <c r="W32" s="30">
        <v>18</v>
      </c>
      <c r="X32" s="30">
        <v>10</v>
      </c>
      <c r="Y32" s="30">
        <v>4</v>
      </c>
      <c r="Z32" s="30">
        <v>58</v>
      </c>
      <c r="AA32" s="30">
        <v>131</v>
      </c>
      <c r="AB32" s="93">
        <v>221</v>
      </c>
      <c r="AD32" s="30">
        <v>112</v>
      </c>
    </row>
    <row r="33" spans="1:30" x14ac:dyDescent="0.2">
      <c r="A33" s="1"/>
      <c r="B33" s="53" t="s">
        <v>150</v>
      </c>
      <c r="C33" s="54"/>
      <c r="D33" s="30">
        <v>200</v>
      </c>
      <c r="E33" s="30">
        <v>50</v>
      </c>
      <c r="F33" s="30">
        <v>20</v>
      </c>
      <c r="G33" s="30">
        <v>110</v>
      </c>
      <c r="H33" s="30">
        <v>20</v>
      </c>
      <c r="I33" s="30"/>
      <c r="J33" s="30">
        <v>150</v>
      </c>
      <c r="K33" s="30">
        <v>10</v>
      </c>
      <c r="L33" s="93">
        <v>560</v>
      </c>
      <c r="M33" s="30"/>
      <c r="N33" s="95" t="s">
        <v>267</v>
      </c>
      <c r="O33" s="95" t="s">
        <v>267</v>
      </c>
      <c r="P33" s="95" t="s">
        <v>267</v>
      </c>
      <c r="Q33" s="95">
        <v>1.2</v>
      </c>
      <c r="R33" s="95">
        <v>4</v>
      </c>
      <c r="S33" s="30"/>
      <c r="T33" s="95">
        <v>0.2</v>
      </c>
      <c r="U33" s="96">
        <v>5.6</v>
      </c>
      <c r="V33" s="1"/>
      <c r="W33" s="30">
        <v>16</v>
      </c>
      <c r="X33" s="30">
        <v>10</v>
      </c>
      <c r="Y33" s="30">
        <v>4</v>
      </c>
      <c r="Z33" s="30">
        <v>52</v>
      </c>
      <c r="AA33" s="30">
        <v>96</v>
      </c>
      <c r="AB33" s="93">
        <v>177</v>
      </c>
      <c r="AC33" s="1"/>
      <c r="AD33" s="30">
        <v>114</v>
      </c>
    </row>
    <row r="34" spans="1:30" x14ac:dyDescent="0.2">
      <c r="A34" s="1"/>
      <c r="B34" s="53" t="s">
        <v>151</v>
      </c>
      <c r="C34" s="54"/>
      <c r="D34" s="30">
        <v>220</v>
      </c>
      <c r="E34" s="30">
        <v>40</v>
      </c>
      <c r="F34" s="30">
        <v>20</v>
      </c>
      <c r="G34" s="30">
        <v>110</v>
      </c>
      <c r="H34" s="30">
        <v>40</v>
      </c>
      <c r="I34" s="30"/>
      <c r="J34" s="30">
        <v>110</v>
      </c>
      <c r="K34" s="30">
        <v>20</v>
      </c>
      <c r="L34" s="93">
        <v>530</v>
      </c>
      <c r="M34" s="30"/>
      <c r="N34" s="95" t="s">
        <v>228</v>
      </c>
      <c r="O34" s="95" t="s">
        <v>267</v>
      </c>
      <c r="P34" s="95" t="s">
        <v>267</v>
      </c>
      <c r="Q34" s="95">
        <v>1.1000000000000001</v>
      </c>
      <c r="R34" s="95">
        <v>5.6</v>
      </c>
      <c r="S34" s="30"/>
      <c r="T34" s="95">
        <v>0.6</v>
      </c>
      <c r="U34" s="96">
        <v>7.5</v>
      </c>
      <c r="V34" s="1"/>
      <c r="W34" s="30">
        <v>14</v>
      </c>
      <c r="X34" s="30">
        <v>8</v>
      </c>
      <c r="Y34" s="30">
        <v>4</v>
      </c>
      <c r="Z34" s="30">
        <v>51</v>
      </c>
      <c r="AA34" s="30">
        <v>184</v>
      </c>
      <c r="AB34" s="93">
        <v>261</v>
      </c>
      <c r="AC34" s="1"/>
      <c r="AD34" s="30">
        <v>94</v>
      </c>
    </row>
    <row r="35" spans="1:30" x14ac:dyDescent="0.2">
      <c r="A35" s="1"/>
      <c r="B35" s="53" t="s">
        <v>152</v>
      </c>
      <c r="C35" s="54"/>
      <c r="D35" s="30">
        <v>170</v>
      </c>
      <c r="E35" s="30">
        <v>40</v>
      </c>
      <c r="F35" s="30">
        <v>10</v>
      </c>
      <c r="G35" s="30">
        <v>80</v>
      </c>
      <c r="H35" s="30">
        <v>20</v>
      </c>
      <c r="I35" s="30"/>
      <c r="J35" s="30">
        <v>110</v>
      </c>
      <c r="K35" s="30">
        <v>10</v>
      </c>
      <c r="L35" s="93">
        <v>440</v>
      </c>
      <c r="M35" s="30"/>
      <c r="N35" s="95" t="s">
        <v>228</v>
      </c>
      <c r="O35" s="95" t="s">
        <v>267</v>
      </c>
      <c r="P35" s="95" t="s">
        <v>267</v>
      </c>
      <c r="Q35" s="95">
        <v>0.9</v>
      </c>
      <c r="R35" s="95">
        <v>5.5</v>
      </c>
      <c r="S35" s="30"/>
      <c r="T35" s="95">
        <v>0.4</v>
      </c>
      <c r="U35" s="96">
        <v>6.9</v>
      </c>
      <c r="V35" s="1"/>
      <c r="W35" s="30">
        <v>13</v>
      </c>
      <c r="X35" s="30">
        <v>8</v>
      </c>
      <c r="Y35" s="30">
        <v>2</v>
      </c>
      <c r="Z35" s="30">
        <v>39</v>
      </c>
      <c r="AA35" s="30">
        <v>147</v>
      </c>
      <c r="AB35" s="93">
        <v>209</v>
      </c>
      <c r="AC35" s="1"/>
      <c r="AD35" s="30">
        <v>50</v>
      </c>
    </row>
    <row r="36" spans="1:30" x14ac:dyDescent="0.2">
      <c r="A36" s="1"/>
      <c r="B36" s="53" t="s">
        <v>153</v>
      </c>
      <c r="C36" s="54"/>
      <c r="D36" s="30">
        <v>160</v>
      </c>
      <c r="E36" s="30">
        <v>40</v>
      </c>
      <c r="F36" s="30">
        <v>10</v>
      </c>
      <c r="G36" s="30">
        <v>80</v>
      </c>
      <c r="H36" s="30">
        <v>30</v>
      </c>
      <c r="I36" s="30"/>
      <c r="J36" s="30">
        <v>130</v>
      </c>
      <c r="K36" s="30">
        <v>10</v>
      </c>
      <c r="L36" s="93">
        <v>460</v>
      </c>
      <c r="M36" s="30"/>
      <c r="N36" s="95" t="s">
        <v>267</v>
      </c>
      <c r="O36" s="95" t="s">
        <v>267</v>
      </c>
      <c r="P36" s="95" t="s">
        <v>267</v>
      </c>
      <c r="Q36" s="95">
        <v>0.8</v>
      </c>
      <c r="R36" s="95">
        <v>3.2</v>
      </c>
      <c r="S36" s="30"/>
      <c r="T36" s="95">
        <v>1.4</v>
      </c>
      <c r="U36" s="96">
        <v>5.4</v>
      </c>
      <c r="V36" s="1"/>
      <c r="W36" s="30">
        <v>12</v>
      </c>
      <c r="X36" s="30">
        <v>8</v>
      </c>
      <c r="Y36" s="30">
        <v>3</v>
      </c>
      <c r="Z36" s="30">
        <v>39</v>
      </c>
      <c r="AA36" s="30">
        <v>99</v>
      </c>
      <c r="AB36" s="93">
        <v>161</v>
      </c>
      <c r="AC36" s="1"/>
      <c r="AD36" s="30">
        <v>127</v>
      </c>
    </row>
    <row r="37" spans="1:30" x14ac:dyDescent="0.2">
      <c r="A37" s="1"/>
      <c r="B37" s="53" t="s">
        <v>154</v>
      </c>
      <c r="C37" s="54"/>
      <c r="D37" s="30">
        <v>250</v>
      </c>
      <c r="E37" s="30">
        <v>60</v>
      </c>
      <c r="F37" s="30">
        <v>10</v>
      </c>
      <c r="G37" s="30">
        <v>140</v>
      </c>
      <c r="H37" s="30">
        <v>50</v>
      </c>
      <c r="I37" s="30"/>
      <c r="J37" s="30">
        <v>160</v>
      </c>
      <c r="K37" s="30">
        <v>10</v>
      </c>
      <c r="L37" s="93">
        <v>670</v>
      </c>
      <c r="M37" s="30"/>
      <c r="N37" s="95" t="s">
        <v>267</v>
      </c>
      <c r="O37" s="95" t="s">
        <v>267</v>
      </c>
      <c r="P37" s="95" t="s">
        <v>267</v>
      </c>
      <c r="Q37" s="95">
        <v>1.3</v>
      </c>
      <c r="R37" s="95">
        <v>5.8</v>
      </c>
      <c r="S37" s="30"/>
      <c r="T37" s="95">
        <v>1</v>
      </c>
      <c r="U37" s="96">
        <v>8.1</v>
      </c>
      <c r="V37" s="1"/>
      <c r="W37" s="30">
        <v>18</v>
      </c>
      <c r="X37" s="30">
        <v>11</v>
      </c>
      <c r="Y37" s="30">
        <v>3</v>
      </c>
      <c r="Z37" s="30">
        <v>67</v>
      </c>
      <c r="AA37" s="30">
        <v>292</v>
      </c>
      <c r="AB37" s="93">
        <v>391</v>
      </c>
      <c r="AC37" s="1"/>
      <c r="AD37" s="30">
        <v>151</v>
      </c>
    </row>
    <row r="38" spans="1:30" ht="26.45" customHeight="1" x14ac:dyDescent="0.2">
      <c r="A38" s="1"/>
      <c r="B38" s="53" t="s">
        <v>155</v>
      </c>
      <c r="C38" s="54"/>
      <c r="D38" s="30">
        <v>230</v>
      </c>
      <c r="E38" s="30">
        <v>60</v>
      </c>
      <c r="F38" s="30">
        <v>10</v>
      </c>
      <c r="G38" s="30">
        <v>100</v>
      </c>
      <c r="H38" s="30">
        <v>20</v>
      </c>
      <c r="I38" s="30"/>
      <c r="J38" s="30">
        <v>110</v>
      </c>
      <c r="K38" s="30">
        <v>10</v>
      </c>
      <c r="L38" s="93">
        <v>530</v>
      </c>
      <c r="M38" s="30"/>
      <c r="N38" s="95" t="s">
        <v>267</v>
      </c>
      <c r="O38" s="95" t="s">
        <v>267</v>
      </c>
      <c r="P38" s="95" t="s">
        <v>267</v>
      </c>
      <c r="Q38" s="95">
        <v>1.1000000000000001</v>
      </c>
      <c r="R38" s="95">
        <v>1.2000000000000002</v>
      </c>
      <c r="S38" s="30"/>
      <c r="T38" s="95">
        <v>0.6</v>
      </c>
      <c r="U38" s="96">
        <v>2.9</v>
      </c>
      <c r="V38" s="1"/>
      <c r="W38" s="30">
        <v>17</v>
      </c>
      <c r="X38" s="30">
        <v>10</v>
      </c>
      <c r="Y38" s="30">
        <v>3</v>
      </c>
      <c r="Z38" s="30">
        <v>48</v>
      </c>
      <c r="AA38" s="30">
        <v>55</v>
      </c>
      <c r="AB38" s="93">
        <v>133</v>
      </c>
      <c r="AC38" s="1"/>
      <c r="AD38" s="30">
        <v>63</v>
      </c>
    </row>
    <row r="39" spans="1:30" x14ac:dyDescent="0.2">
      <c r="A39" s="1"/>
      <c r="B39" s="53" t="s">
        <v>156</v>
      </c>
      <c r="C39" s="54"/>
      <c r="D39" s="30">
        <v>220</v>
      </c>
      <c r="E39" s="30">
        <v>50</v>
      </c>
      <c r="F39" s="30">
        <v>10</v>
      </c>
      <c r="G39" s="30">
        <v>80</v>
      </c>
      <c r="H39" s="30" t="s">
        <v>228</v>
      </c>
      <c r="I39" s="30"/>
      <c r="J39" s="30">
        <v>150</v>
      </c>
      <c r="K39" s="30">
        <v>10</v>
      </c>
      <c r="L39" s="93">
        <v>530</v>
      </c>
      <c r="M39" s="30"/>
      <c r="N39" s="95" t="s">
        <v>267</v>
      </c>
      <c r="O39" s="95" t="s">
        <v>267</v>
      </c>
      <c r="P39" s="95" t="s">
        <v>267</v>
      </c>
      <c r="Q39" s="95">
        <v>0.9</v>
      </c>
      <c r="R39" s="95" t="s">
        <v>228</v>
      </c>
      <c r="S39" s="30"/>
      <c r="T39" s="95">
        <v>3.7</v>
      </c>
      <c r="U39" s="96">
        <v>7.7</v>
      </c>
      <c r="W39" s="30">
        <v>16</v>
      </c>
      <c r="X39" s="30">
        <v>8</v>
      </c>
      <c r="Y39" s="30">
        <v>3</v>
      </c>
      <c r="Z39" s="30">
        <v>38</v>
      </c>
      <c r="AA39" s="30" t="s">
        <v>228</v>
      </c>
      <c r="AB39" s="93">
        <v>126</v>
      </c>
      <c r="AD39" s="30">
        <v>272</v>
      </c>
    </row>
    <row r="40" spans="1:30" x14ac:dyDescent="0.2">
      <c r="A40" s="1"/>
      <c r="B40" s="53" t="s">
        <v>157</v>
      </c>
      <c r="C40" s="54"/>
      <c r="D40" s="30">
        <v>210</v>
      </c>
      <c r="E40" s="30">
        <v>60</v>
      </c>
      <c r="F40" s="30">
        <v>10</v>
      </c>
      <c r="G40" s="30">
        <v>70</v>
      </c>
      <c r="H40" s="30">
        <v>20</v>
      </c>
      <c r="I40" s="30"/>
      <c r="J40" s="30">
        <v>100</v>
      </c>
      <c r="K40" s="30">
        <v>10</v>
      </c>
      <c r="L40" s="93">
        <v>470</v>
      </c>
      <c r="M40" s="30"/>
      <c r="N40" s="95" t="s">
        <v>267</v>
      </c>
      <c r="O40" s="95" t="s">
        <v>267</v>
      </c>
      <c r="P40" s="95" t="s">
        <v>267</v>
      </c>
      <c r="Q40" s="95">
        <v>0.8</v>
      </c>
      <c r="R40" s="95">
        <v>2.4</v>
      </c>
      <c r="S40" s="30"/>
      <c r="T40" s="95">
        <v>0.3</v>
      </c>
      <c r="U40" s="96">
        <v>3.5</v>
      </c>
      <c r="V40" s="1"/>
      <c r="W40" s="30">
        <v>13</v>
      </c>
      <c r="X40" s="30">
        <v>10</v>
      </c>
      <c r="Y40" s="30">
        <v>3</v>
      </c>
      <c r="Z40" s="30">
        <v>35</v>
      </c>
      <c r="AA40" s="30">
        <v>60</v>
      </c>
      <c r="AB40" s="93">
        <v>121</v>
      </c>
      <c r="AC40" s="1"/>
      <c r="AD40" s="30">
        <v>43</v>
      </c>
    </row>
    <row r="41" spans="1:30" x14ac:dyDescent="0.2">
      <c r="A41" s="1"/>
      <c r="B41" s="53" t="s">
        <v>158</v>
      </c>
      <c r="C41" s="54"/>
      <c r="D41" s="30">
        <v>220</v>
      </c>
      <c r="E41" s="30">
        <v>40</v>
      </c>
      <c r="F41" s="30">
        <v>20</v>
      </c>
      <c r="G41" s="30">
        <v>130</v>
      </c>
      <c r="H41" s="30">
        <v>40</v>
      </c>
      <c r="I41" s="30"/>
      <c r="J41" s="30">
        <v>160</v>
      </c>
      <c r="K41" s="30">
        <v>10</v>
      </c>
      <c r="L41" s="93">
        <v>590</v>
      </c>
      <c r="M41" s="30"/>
      <c r="N41" s="95" t="s">
        <v>267</v>
      </c>
      <c r="O41" s="95" t="s">
        <v>267</v>
      </c>
      <c r="P41" s="95" t="s">
        <v>267</v>
      </c>
      <c r="Q41" s="95">
        <v>1.4</v>
      </c>
      <c r="R41" s="95">
        <v>2.8</v>
      </c>
      <c r="S41" s="30"/>
      <c r="T41" s="95">
        <v>0.8</v>
      </c>
      <c r="U41" s="96">
        <v>5</v>
      </c>
      <c r="V41" s="1"/>
      <c r="W41" s="30">
        <v>17</v>
      </c>
      <c r="X41" s="30">
        <v>7</v>
      </c>
      <c r="Y41" s="30">
        <v>5</v>
      </c>
      <c r="Z41" s="30">
        <v>62</v>
      </c>
      <c r="AA41" s="30">
        <v>103</v>
      </c>
      <c r="AB41" s="93">
        <v>194</v>
      </c>
      <c r="AC41" s="1"/>
      <c r="AD41" s="30">
        <v>140</v>
      </c>
    </row>
    <row r="42" spans="1:30" x14ac:dyDescent="0.2">
      <c r="A42" s="1"/>
      <c r="B42" s="53" t="s">
        <v>159</v>
      </c>
      <c r="C42" s="54"/>
      <c r="D42" s="30">
        <v>170</v>
      </c>
      <c r="E42" s="30">
        <v>50</v>
      </c>
      <c r="F42" s="30" t="s">
        <v>228</v>
      </c>
      <c r="G42" s="30">
        <v>90</v>
      </c>
      <c r="H42" s="30">
        <v>30</v>
      </c>
      <c r="I42" s="30"/>
      <c r="J42" s="30">
        <v>140</v>
      </c>
      <c r="K42" s="30">
        <v>10</v>
      </c>
      <c r="L42" s="93">
        <v>480</v>
      </c>
      <c r="M42" s="30"/>
      <c r="N42" s="95" t="s">
        <v>267</v>
      </c>
      <c r="O42" s="95" t="s">
        <v>267</v>
      </c>
      <c r="P42" s="95" t="s">
        <v>228</v>
      </c>
      <c r="Q42" s="95">
        <v>1</v>
      </c>
      <c r="R42" s="95">
        <v>2.2999999999999998</v>
      </c>
      <c r="S42" s="30"/>
      <c r="T42" s="95">
        <v>0.4</v>
      </c>
      <c r="U42" s="96">
        <v>3.7</v>
      </c>
      <c r="V42" s="1"/>
      <c r="W42" s="30">
        <v>12</v>
      </c>
      <c r="X42" s="30">
        <v>8</v>
      </c>
      <c r="Y42" s="30" t="s">
        <v>228</v>
      </c>
      <c r="Z42" s="30">
        <v>42</v>
      </c>
      <c r="AA42" s="30">
        <v>114</v>
      </c>
      <c r="AB42" s="93">
        <v>177</v>
      </c>
      <c r="AC42" s="1"/>
      <c r="AD42" s="30">
        <v>80</v>
      </c>
    </row>
    <row r="43" spans="1:30" x14ac:dyDescent="0.2">
      <c r="A43" s="1"/>
      <c r="B43" s="53" t="s">
        <v>160</v>
      </c>
      <c r="C43" s="54"/>
      <c r="D43" s="30">
        <v>170</v>
      </c>
      <c r="E43" s="30">
        <v>50</v>
      </c>
      <c r="F43" s="30">
        <v>20</v>
      </c>
      <c r="G43" s="30">
        <v>80</v>
      </c>
      <c r="H43" s="30">
        <v>40</v>
      </c>
      <c r="I43" s="30"/>
      <c r="J43" s="30">
        <v>150</v>
      </c>
      <c r="K43" s="30">
        <v>10</v>
      </c>
      <c r="L43" s="93">
        <v>500</v>
      </c>
      <c r="M43" s="30"/>
      <c r="N43" s="95" t="s">
        <v>267</v>
      </c>
      <c r="O43" s="95" t="s">
        <v>267</v>
      </c>
      <c r="P43" s="95" t="s">
        <v>267</v>
      </c>
      <c r="Q43" s="95">
        <v>1</v>
      </c>
      <c r="R43" s="95">
        <v>6.5</v>
      </c>
      <c r="S43" s="30"/>
      <c r="T43" s="95">
        <v>0.9</v>
      </c>
      <c r="U43" s="96">
        <v>8.4</v>
      </c>
      <c r="V43" s="1"/>
      <c r="W43" s="30">
        <v>12</v>
      </c>
      <c r="X43" s="30">
        <v>9</v>
      </c>
      <c r="Y43" s="30">
        <v>4</v>
      </c>
      <c r="Z43" s="30">
        <v>38</v>
      </c>
      <c r="AA43" s="30">
        <v>200</v>
      </c>
      <c r="AB43" s="93">
        <v>263</v>
      </c>
      <c r="AC43" s="1"/>
      <c r="AD43" s="30">
        <v>203</v>
      </c>
    </row>
    <row r="44" spans="1:30" x14ac:dyDescent="0.2">
      <c r="A44" s="1"/>
      <c r="B44" s="53" t="s">
        <v>161</v>
      </c>
      <c r="C44" s="54"/>
      <c r="D44" s="30">
        <v>220</v>
      </c>
      <c r="E44" s="30">
        <v>50</v>
      </c>
      <c r="F44" s="30">
        <v>10</v>
      </c>
      <c r="G44" s="30">
        <v>120</v>
      </c>
      <c r="H44" s="30">
        <v>20</v>
      </c>
      <c r="I44" s="30"/>
      <c r="J44" s="30">
        <v>110</v>
      </c>
      <c r="K44" s="30">
        <v>10</v>
      </c>
      <c r="L44" s="93">
        <v>530</v>
      </c>
      <c r="M44" s="30"/>
      <c r="N44" s="95" t="s">
        <v>267</v>
      </c>
      <c r="O44" s="95" t="s">
        <v>267</v>
      </c>
      <c r="P44" s="95" t="s">
        <v>267</v>
      </c>
      <c r="Q44" s="95">
        <v>1.4</v>
      </c>
      <c r="R44" s="95">
        <v>2.5</v>
      </c>
      <c r="S44" s="30"/>
      <c r="T44" s="95">
        <v>0.4</v>
      </c>
      <c r="U44" s="96">
        <v>4.5</v>
      </c>
      <c r="V44" s="1"/>
      <c r="W44" s="30">
        <v>15</v>
      </c>
      <c r="X44" s="30">
        <v>9</v>
      </c>
      <c r="Y44" s="30">
        <v>2</v>
      </c>
      <c r="Z44" s="30">
        <v>56</v>
      </c>
      <c r="AA44" s="30">
        <v>77</v>
      </c>
      <c r="AB44" s="93">
        <v>159</v>
      </c>
      <c r="AC44" s="1"/>
      <c r="AD44" s="30">
        <v>126</v>
      </c>
    </row>
    <row r="45" spans="1:30" x14ac:dyDescent="0.2">
      <c r="A45" s="1"/>
      <c r="B45" s="53" t="s">
        <v>162</v>
      </c>
      <c r="C45" s="54"/>
      <c r="D45" s="30">
        <v>220</v>
      </c>
      <c r="E45" s="30">
        <v>30</v>
      </c>
      <c r="F45" s="30">
        <v>10</v>
      </c>
      <c r="G45" s="30">
        <v>80</v>
      </c>
      <c r="H45" s="30">
        <v>30</v>
      </c>
      <c r="I45" s="30"/>
      <c r="J45" s="30">
        <v>100</v>
      </c>
      <c r="K45" s="30">
        <v>10</v>
      </c>
      <c r="L45" s="93">
        <v>470</v>
      </c>
      <c r="M45" s="30"/>
      <c r="N45" s="95" t="s">
        <v>267</v>
      </c>
      <c r="O45" s="95" t="s">
        <v>267</v>
      </c>
      <c r="P45" s="95" t="s">
        <v>267</v>
      </c>
      <c r="Q45" s="95">
        <v>1.1000000000000001</v>
      </c>
      <c r="R45" s="95">
        <v>4.5999999999999996</v>
      </c>
      <c r="S45" s="30"/>
      <c r="T45" s="95">
        <v>0.7</v>
      </c>
      <c r="U45" s="96">
        <v>6.4</v>
      </c>
      <c r="V45" s="1"/>
      <c r="W45" s="30">
        <v>17</v>
      </c>
      <c r="X45" s="30">
        <v>6</v>
      </c>
      <c r="Y45" s="30">
        <v>3</v>
      </c>
      <c r="Z45" s="30">
        <v>42</v>
      </c>
      <c r="AA45" s="30">
        <v>166</v>
      </c>
      <c r="AB45" s="93">
        <v>234</v>
      </c>
      <c r="AC45" s="1"/>
      <c r="AD45" s="30">
        <v>66</v>
      </c>
    </row>
    <row r="46" spans="1:30" x14ac:dyDescent="0.2">
      <c r="A46" s="1"/>
      <c r="B46" s="53" t="s">
        <v>163</v>
      </c>
      <c r="C46" s="54"/>
      <c r="D46" s="30">
        <v>200</v>
      </c>
      <c r="E46" s="30">
        <v>50</v>
      </c>
      <c r="F46" s="30">
        <v>10</v>
      </c>
      <c r="G46" s="30">
        <v>90</v>
      </c>
      <c r="H46" s="30">
        <v>40</v>
      </c>
      <c r="I46" s="30"/>
      <c r="J46" s="30">
        <v>140</v>
      </c>
      <c r="K46" s="30">
        <v>10</v>
      </c>
      <c r="L46" s="93">
        <v>520</v>
      </c>
      <c r="M46" s="30"/>
      <c r="N46" s="95" t="s">
        <v>267</v>
      </c>
      <c r="O46" s="95" t="s">
        <v>267</v>
      </c>
      <c r="P46" s="95" t="s">
        <v>267</v>
      </c>
      <c r="Q46" s="95">
        <v>1</v>
      </c>
      <c r="R46" s="95">
        <v>6.5</v>
      </c>
      <c r="S46" s="30"/>
      <c r="T46" s="95">
        <v>1.9</v>
      </c>
      <c r="U46" s="96">
        <v>9.4</v>
      </c>
      <c r="V46" s="1"/>
      <c r="W46" s="30">
        <v>15</v>
      </c>
      <c r="X46" s="30">
        <v>8</v>
      </c>
      <c r="Y46" s="30">
        <v>2</v>
      </c>
      <c r="Z46" s="30">
        <v>47</v>
      </c>
      <c r="AA46" s="30">
        <v>163</v>
      </c>
      <c r="AB46" s="93">
        <v>236</v>
      </c>
      <c r="AC46" s="1"/>
      <c r="AD46" s="30">
        <v>153</v>
      </c>
    </row>
    <row r="47" spans="1:30" x14ac:dyDescent="0.2">
      <c r="A47" s="1"/>
      <c r="B47" s="53" t="s">
        <v>164</v>
      </c>
      <c r="C47" s="54"/>
      <c r="D47" s="30">
        <v>210</v>
      </c>
      <c r="E47" s="30">
        <v>40</v>
      </c>
      <c r="F47" s="30">
        <v>10</v>
      </c>
      <c r="G47" s="30">
        <v>110</v>
      </c>
      <c r="H47" s="30">
        <v>20</v>
      </c>
      <c r="I47" s="30"/>
      <c r="J47" s="30">
        <v>150</v>
      </c>
      <c r="K47" s="30">
        <v>40</v>
      </c>
      <c r="L47" s="93">
        <v>540</v>
      </c>
      <c r="M47" s="30"/>
      <c r="N47" s="95" t="s">
        <v>267</v>
      </c>
      <c r="O47" s="95" t="s">
        <v>267</v>
      </c>
      <c r="P47" s="95" t="s">
        <v>267</v>
      </c>
      <c r="Q47" s="95">
        <v>1.2</v>
      </c>
      <c r="R47" s="95">
        <v>5.1000000000000005</v>
      </c>
      <c r="S47" s="30"/>
      <c r="T47" s="95">
        <v>1.4</v>
      </c>
      <c r="U47" s="96">
        <v>7.7</v>
      </c>
      <c r="V47" s="1"/>
      <c r="W47" s="30">
        <v>16</v>
      </c>
      <c r="X47" s="30">
        <v>7</v>
      </c>
      <c r="Y47" s="30">
        <v>2</v>
      </c>
      <c r="Z47" s="30">
        <v>54</v>
      </c>
      <c r="AA47" s="30">
        <v>111</v>
      </c>
      <c r="AB47" s="93">
        <v>190</v>
      </c>
      <c r="AC47" s="1"/>
      <c r="AD47" s="30">
        <v>111</v>
      </c>
    </row>
    <row r="48" spans="1:30" x14ac:dyDescent="0.2">
      <c r="A48" s="1"/>
      <c r="B48" s="53" t="s">
        <v>165</v>
      </c>
      <c r="C48" s="54"/>
      <c r="D48" s="30">
        <v>180</v>
      </c>
      <c r="E48" s="30">
        <v>40</v>
      </c>
      <c r="F48" s="30">
        <v>10</v>
      </c>
      <c r="G48" s="30">
        <v>70</v>
      </c>
      <c r="H48" s="30">
        <v>30</v>
      </c>
      <c r="I48" s="30"/>
      <c r="J48" s="30">
        <v>110</v>
      </c>
      <c r="K48" s="30">
        <v>10</v>
      </c>
      <c r="L48" s="93">
        <v>440</v>
      </c>
      <c r="M48" s="30"/>
      <c r="N48" s="95" t="s">
        <v>228</v>
      </c>
      <c r="O48" s="95" t="s">
        <v>267</v>
      </c>
      <c r="P48" s="95" t="s">
        <v>267</v>
      </c>
      <c r="Q48" s="95">
        <v>0.7</v>
      </c>
      <c r="R48" s="95" t="s">
        <v>228</v>
      </c>
      <c r="S48" s="30"/>
      <c r="T48" s="95">
        <v>0.3</v>
      </c>
      <c r="U48" s="96">
        <v>4</v>
      </c>
      <c r="V48" s="1"/>
      <c r="W48" s="30">
        <v>14</v>
      </c>
      <c r="X48" s="30">
        <v>8</v>
      </c>
      <c r="Y48" s="30">
        <v>3</v>
      </c>
      <c r="Z48" s="30">
        <v>32</v>
      </c>
      <c r="AA48" s="30">
        <v>71</v>
      </c>
      <c r="AB48" s="93">
        <v>128</v>
      </c>
      <c r="AC48" s="1"/>
      <c r="AD48" s="30">
        <v>78</v>
      </c>
    </row>
    <row r="49" spans="1:31" x14ac:dyDescent="0.2">
      <c r="A49" s="1"/>
      <c r="B49" s="53" t="s">
        <v>166</v>
      </c>
      <c r="C49" s="54"/>
      <c r="D49" s="30">
        <v>210</v>
      </c>
      <c r="E49" s="30">
        <v>60</v>
      </c>
      <c r="F49" s="30">
        <v>20</v>
      </c>
      <c r="G49" s="30">
        <v>120</v>
      </c>
      <c r="H49" s="30">
        <v>20</v>
      </c>
      <c r="I49" s="30"/>
      <c r="J49" s="30">
        <v>140</v>
      </c>
      <c r="K49" s="30">
        <v>20</v>
      </c>
      <c r="L49" s="93">
        <v>570</v>
      </c>
      <c r="M49" s="30"/>
      <c r="N49" s="95" t="s">
        <v>228</v>
      </c>
      <c r="O49" s="95" t="s">
        <v>267</v>
      </c>
      <c r="P49" s="95" t="s">
        <v>267</v>
      </c>
      <c r="Q49" s="95">
        <v>1</v>
      </c>
      <c r="R49" s="95">
        <v>3.1</v>
      </c>
      <c r="S49" s="30"/>
      <c r="T49" s="95">
        <v>1.2</v>
      </c>
      <c r="U49" s="96">
        <v>5.4</v>
      </c>
      <c r="V49" s="1"/>
      <c r="W49" s="30">
        <v>15</v>
      </c>
      <c r="X49" s="30">
        <v>11</v>
      </c>
      <c r="Y49" s="30">
        <v>4</v>
      </c>
      <c r="Z49" s="30">
        <v>52</v>
      </c>
      <c r="AA49" s="30">
        <v>65</v>
      </c>
      <c r="AB49" s="93">
        <v>148</v>
      </c>
      <c r="AC49" s="1"/>
      <c r="AD49" s="30">
        <v>108</v>
      </c>
    </row>
    <row r="50" spans="1:31" ht="26.25" customHeight="1" x14ac:dyDescent="0.2">
      <c r="A50" s="1"/>
      <c r="B50" s="53" t="s">
        <v>272</v>
      </c>
      <c r="C50" s="54"/>
      <c r="D50" s="30">
        <v>200</v>
      </c>
      <c r="E50" s="30">
        <v>30</v>
      </c>
      <c r="F50" s="30">
        <v>10</v>
      </c>
      <c r="G50" s="30">
        <v>40</v>
      </c>
      <c r="H50" s="30" t="s">
        <v>228</v>
      </c>
      <c r="I50" s="30"/>
      <c r="J50" s="30">
        <v>70</v>
      </c>
      <c r="K50" s="30" t="s">
        <v>228</v>
      </c>
      <c r="L50" s="93">
        <v>370</v>
      </c>
      <c r="M50" s="30"/>
      <c r="N50" s="95" t="s">
        <v>267</v>
      </c>
      <c r="O50" s="95" t="s">
        <v>267</v>
      </c>
      <c r="P50" s="95" t="s">
        <v>267</v>
      </c>
      <c r="Q50" s="95">
        <v>0.5</v>
      </c>
      <c r="R50" s="95" t="s">
        <v>228</v>
      </c>
      <c r="S50" s="30"/>
      <c r="T50" s="95">
        <v>0.2</v>
      </c>
      <c r="U50" s="96">
        <v>5.2</v>
      </c>
      <c r="V50" s="1"/>
      <c r="W50" s="30">
        <v>15</v>
      </c>
      <c r="X50" s="30">
        <v>6</v>
      </c>
      <c r="Y50" s="30">
        <v>2</v>
      </c>
      <c r="Z50" s="30">
        <v>21</v>
      </c>
      <c r="AA50" s="30" t="s">
        <v>228</v>
      </c>
      <c r="AB50" s="93">
        <v>135</v>
      </c>
      <c r="AC50" s="1"/>
      <c r="AD50" s="30">
        <v>34</v>
      </c>
    </row>
    <row r="51" spans="1:31" ht="12.75" customHeight="1" x14ac:dyDescent="0.2">
      <c r="A51" s="1"/>
      <c r="B51" s="53" t="s">
        <v>273</v>
      </c>
      <c r="C51" s="54"/>
      <c r="D51" s="30">
        <v>120</v>
      </c>
      <c r="E51" s="30">
        <v>20</v>
      </c>
      <c r="F51" s="30" t="s">
        <v>228</v>
      </c>
      <c r="G51" s="30">
        <v>40</v>
      </c>
      <c r="H51" s="30" t="s">
        <v>228</v>
      </c>
      <c r="I51" s="30"/>
      <c r="J51" s="30">
        <v>60</v>
      </c>
      <c r="K51" s="30">
        <v>10</v>
      </c>
      <c r="L51" s="93">
        <v>270</v>
      </c>
      <c r="M51" s="30"/>
      <c r="N51" s="95" t="s">
        <v>228</v>
      </c>
      <c r="O51" s="95" t="s">
        <v>267</v>
      </c>
      <c r="P51" s="95" t="s">
        <v>228</v>
      </c>
      <c r="Q51" s="95">
        <v>0.4</v>
      </c>
      <c r="R51" s="95" t="s">
        <v>228</v>
      </c>
      <c r="S51" s="30"/>
      <c r="T51" s="95">
        <v>0.2</v>
      </c>
      <c r="U51" s="96">
        <v>1.5</v>
      </c>
      <c r="V51" s="1"/>
      <c r="W51" s="30">
        <v>10</v>
      </c>
      <c r="X51" s="30">
        <v>4</v>
      </c>
      <c r="Y51" s="30" t="s">
        <v>228</v>
      </c>
      <c r="Z51" s="30">
        <v>19</v>
      </c>
      <c r="AA51" s="30" t="s">
        <v>228</v>
      </c>
      <c r="AB51" s="93">
        <v>68</v>
      </c>
      <c r="AC51" s="1"/>
      <c r="AD51" s="30">
        <v>24</v>
      </c>
    </row>
    <row r="52" spans="1:31" ht="12.75" customHeight="1" x14ac:dyDescent="0.2">
      <c r="A52" s="1"/>
      <c r="B52" s="53" t="s">
        <v>274</v>
      </c>
      <c r="C52" s="54"/>
      <c r="D52" s="30">
        <v>160</v>
      </c>
      <c r="E52" s="30">
        <v>30</v>
      </c>
      <c r="F52" s="30">
        <v>10</v>
      </c>
      <c r="G52" s="30">
        <v>50</v>
      </c>
      <c r="H52" s="30">
        <v>20</v>
      </c>
      <c r="I52" s="30"/>
      <c r="J52" s="30">
        <v>80</v>
      </c>
      <c r="K52" s="30">
        <v>10</v>
      </c>
      <c r="L52" s="93">
        <v>350</v>
      </c>
      <c r="M52" s="30"/>
      <c r="N52" s="95" t="s">
        <v>267</v>
      </c>
      <c r="O52" s="95" t="s">
        <v>267</v>
      </c>
      <c r="P52" s="95" t="s">
        <v>267</v>
      </c>
      <c r="Q52" s="95">
        <v>0.5</v>
      </c>
      <c r="R52" s="95">
        <v>1.4</v>
      </c>
      <c r="S52" s="30"/>
      <c r="T52" s="95">
        <v>0.3</v>
      </c>
      <c r="U52" s="96">
        <v>2.2999999999999998</v>
      </c>
      <c r="V52" s="1"/>
      <c r="W52" s="30">
        <v>12</v>
      </c>
      <c r="X52" s="30">
        <v>6</v>
      </c>
      <c r="Y52" s="30">
        <v>2</v>
      </c>
      <c r="Z52" s="30">
        <v>24</v>
      </c>
      <c r="AA52" s="30">
        <v>30</v>
      </c>
      <c r="AB52" s="93">
        <v>75</v>
      </c>
      <c r="AC52" s="1"/>
      <c r="AD52" s="30">
        <v>66</v>
      </c>
    </row>
    <row r="53" spans="1:31" ht="12.75" customHeight="1" x14ac:dyDescent="0.2">
      <c r="A53" s="1"/>
      <c r="B53" s="53" t="s">
        <v>275</v>
      </c>
      <c r="C53" s="54"/>
      <c r="D53" s="30">
        <v>190</v>
      </c>
      <c r="E53" s="30">
        <v>30</v>
      </c>
      <c r="F53" s="30">
        <v>20</v>
      </c>
      <c r="G53" s="30">
        <v>60</v>
      </c>
      <c r="H53" s="30">
        <v>20</v>
      </c>
      <c r="I53" s="30"/>
      <c r="J53" s="30">
        <v>120</v>
      </c>
      <c r="K53" s="30">
        <v>10</v>
      </c>
      <c r="L53" s="93">
        <v>440</v>
      </c>
      <c r="M53" s="30"/>
      <c r="N53" s="95" t="s">
        <v>267</v>
      </c>
      <c r="O53" s="95" t="s">
        <v>267</v>
      </c>
      <c r="P53" s="95" t="s">
        <v>267</v>
      </c>
      <c r="Q53" s="95">
        <v>0.7</v>
      </c>
      <c r="R53" s="95">
        <v>2</v>
      </c>
      <c r="S53" s="30"/>
      <c r="T53" s="95">
        <v>0.7</v>
      </c>
      <c r="U53" s="96">
        <v>3.4</v>
      </c>
      <c r="V53" s="1"/>
      <c r="W53" s="30">
        <v>14</v>
      </c>
      <c r="X53" s="30">
        <v>6</v>
      </c>
      <c r="Y53" s="30">
        <v>4</v>
      </c>
      <c r="Z53" s="30">
        <v>29</v>
      </c>
      <c r="AA53" s="30">
        <v>101</v>
      </c>
      <c r="AB53" s="93">
        <v>153</v>
      </c>
      <c r="AC53" s="1"/>
      <c r="AD53" s="30">
        <v>124</v>
      </c>
    </row>
    <row r="54" spans="1:31" ht="12.75" customHeight="1" x14ac:dyDescent="0.2">
      <c r="A54" s="1"/>
      <c r="B54" s="53" t="s">
        <v>276</v>
      </c>
      <c r="C54" s="54"/>
      <c r="D54" s="30">
        <v>150</v>
      </c>
      <c r="E54" s="30">
        <v>30</v>
      </c>
      <c r="F54" s="30">
        <v>10</v>
      </c>
      <c r="G54" s="30">
        <v>60</v>
      </c>
      <c r="H54" s="30">
        <v>20</v>
      </c>
      <c r="I54" s="30"/>
      <c r="J54" s="30">
        <v>80</v>
      </c>
      <c r="K54" s="30">
        <v>10</v>
      </c>
      <c r="L54" s="93">
        <v>340</v>
      </c>
      <c r="M54" s="30"/>
      <c r="N54" s="95" t="s">
        <v>228</v>
      </c>
      <c r="O54" s="95" t="s">
        <v>267</v>
      </c>
      <c r="P54" s="95" t="s">
        <v>267</v>
      </c>
      <c r="Q54" s="95">
        <v>0.6</v>
      </c>
      <c r="R54" s="95">
        <v>3.2</v>
      </c>
      <c r="S54" s="30"/>
      <c r="T54" s="95">
        <v>0.4</v>
      </c>
      <c r="U54" s="96">
        <v>4.3</v>
      </c>
      <c r="V54" s="1"/>
      <c r="W54" s="30">
        <v>11</v>
      </c>
      <c r="X54" s="30">
        <v>6</v>
      </c>
      <c r="Y54" s="30">
        <v>2</v>
      </c>
      <c r="Z54" s="30">
        <v>26</v>
      </c>
      <c r="AA54" s="30">
        <v>156</v>
      </c>
      <c r="AB54" s="93">
        <v>201</v>
      </c>
      <c r="AC54" s="1"/>
      <c r="AD54" s="30">
        <v>108</v>
      </c>
    </row>
    <row r="55" spans="1:31" ht="12.75" customHeight="1" x14ac:dyDescent="0.2">
      <c r="A55" s="1"/>
      <c r="B55" s="53" t="s">
        <v>277</v>
      </c>
      <c r="C55" s="54"/>
      <c r="D55" s="30">
        <v>180</v>
      </c>
      <c r="E55" s="30">
        <v>40</v>
      </c>
      <c r="F55" s="30">
        <v>20</v>
      </c>
      <c r="G55" s="30">
        <v>80</v>
      </c>
      <c r="H55" s="30">
        <v>20</v>
      </c>
      <c r="I55" s="30"/>
      <c r="J55" s="30">
        <v>100</v>
      </c>
      <c r="K55" s="30">
        <v>10</v>
      </c>
      <c r="L55" s="93">
        <v>430</v>
      </c>
      <c r="M55" s="30"/>
      <c r="N55" s="95" t="s">
        <v>267</v>
      </c>
      <c r="O55" s="95" t="s">
        <v>267</v>
      </c>
      <c r="P55" s="95" t="s">
        <v>267</v>
      </c>
      <c r="Q55" s="95">
        <v>0.9</v>
      </c>
      <c r="R55" s="95">
        <v>1.1000000000000001</v>
      </c>
      <c r="S55" s="30"/>
      <c r="T55" s="95">
        <v>0.4</v>
      </c>
      <c r="U55" s="96">
        <v>2.5</v>
      </c>
      <c r="V55" s="1"/>
      <c r="W55" s="30">
        <v>14</v>
      </c>
      <c r="X55" s="30">
        <v>7</v>
      </c>
      <c r="Y55" s="30">
        <v>4</v>
      </c>
      <c r="Z55" s="30">
        <v>36</v>
      </c>
      <c r="AA55" s="30">
        <v>49</v>
      </c>
      <c r="AB55" s="93">
        <v>110</v>
      </c>
      <c r="AC55" s="1"/>
      <c r="AD55" s="30">
        <v>55</v>
      </c>
    </row>
    <row r="56" spans="1:31" ht="12.75" customHeight="1" x14ac:dyDescent="0.2">
      <c r="A56" s="1"/>
      <c r="B56" s="53" t="s">
        <v>278</v>
      </c>
      <c r="C56" s="54"/>
      <c r="D56" s="30">
        <v>220</v>
      </c>
      <c r="E56" s="30">
        <v>60</v>
      </c>
      <c r="F56" s="30">
        <v>10</v>
      </c>
      <c r="G56" s="30">
        <v>110</v>
      </c>
      <c r="H56" s="30">
        <v>30</v>
      </c>
      <c r="I56" s="30"/>
      <c r="J56" s="30">
        <v>110</v>
      </c>
      <c r="K56" s="30">
        <v>10</v>
      </c>
      <c r="L56" s="93">
        <v>530</v>
      </c>
      <c r="M56" s="30"/>
      <c r="N56" s="95" t="s">
        <v>267</v>
      </c>
      <c r="O56" s="95" t="s">
        <v>267</v>
      </c>
      <c r="P56" s="95" t="s">
        <v>267</v>
      </c>
      <c r="Q56" s="95">
        <v>1.2</v>
      </c>
      <c r="R56" s="95">
        <v>4.0999999999999996</v>
      </c>
      <c r="S56" s="30"/>
      <c r="T56" s="95">
        <v>0.5</v>
      </c>
      <c r="U56" s="96">
        <v>5.8</v>
      </c>
      <c r="V56" s="1"/>
      <c r="W56" s="30">
        <v>16</v>
      </c>
      <c r="X56" s="30">
        <v>11</v>
      </c>
      <c r="Y56" s="30">
        <v>3</v>
      </c>
      <c r="Z56" s="30">
        <v>51</v>
      </c>
      <c r="AA56" s="30">
        <v>96</v>
      </c>
      <c r="AB56" s="93">
        <v>177</v>
      </c>
      <c r="AC56" s="1"/>
      <c r="AD56" s="30">
        <v>76</v>
      </c>
    </row>
    <row r="57" spans="1:31" ht="12.75" customHeight="1" x14ac:dyDescent="0.2">
      <c r="A57" s="1"/>
      <c r="B57" s="53" t="s">
        <v>279</v>
      </c>
      <c r="C57" s="54"/>
      <c r="D57" s="30">
        <v>160</v>
      </c>
      <c r="E57" s="30">
        <v>30</v>
      </c>
      <c r="F57" s="30">
        <v>10</v>
      </c>
      <c r="G57" s="30">
        <v>100</v>
      </c>
      <c r="H57" s="30">
        <v>30</v>
      </c>
      <c r="I57" s="30"/>
      <c r="J57" s="30">
        <v>110</v>
      </c>
      <c r="K57" s="30">
        <v>10</v>
      </c>
      <c r="L57" s="93">
        <v>430</v>
      </c>
      <c r="M57" s="30"/>
      <c r="N57" s="95" t="s">
        <v>267</v>
      </c>
      <c r="O57" s="95" t="s">
        <v>267</v>
      </c>
      <c r="P57" s="95" t="s">
        <v>267</v>
      </c>
      <c r="Q57" s="95">
        <v>1</v>
      </c>
      <c r="R57" s="95">
        <v>3.3</v>
      </c>
      <c r="S57" s="30"/>
      <c r="T57" s="95">
        <v>0.4</v>
      </c>
      <c r="U57" s="96">
        <v>4.7</v>
      </c>
      <c r="V57" s="1"/>
      <c r="W57" s="30">
        <v>12</v>
      </c>
      <c r="X57" s="30">
        <v>6</v>
      </c>
      <c r="Y57" s="30">
        <v>1</v>
      </c>
      <c r="Z57" s="30">
        <v>46</v>
      </c>
      <c r="AA57" s="30">
        <v>74</v>
      </c>
      <c r="AB57" s="93">
        <v>140</v>
      </c>
      <c r="AC57" s="1"/>
      <c r="AD57" s="30">
        <v>56</v>
      </c>
    </row>
    <row r="58" spans="1:31" ht="12.75" customHeight="1" x14ac:dyDescent="0.2">
      <c r="A58" s="1"/>
      <c r="B58" s="53" t="s">
        <v>280</v>
      </c>
      <c r="C58" s="54"/>
      <c r="D58" s="30">
        <v>200</v>
      </c>
      <c r="E58" s="30">
        <v>60</v>
      </c>
      <c r="F58" s="30">
        <v>10</v>
      </c>
      <c r="G58" s="30">
        <v>130</v>
      </c>
      <c r="H58" s="30">
        <v>40</v>
      </c>
      <c r="I58" s="30"/>
      <c r="J58" s="30">
        <v>130</v>
      </c>
      <c r="K58" s="30">
        <v>10</v>
      </c>
      <c r="L58" s="93">
        <v>580</v>
      </c>
      <c r="M58" s="30"/>
      <c r="N58" s="95" t="s">
        <v>267</v>
      </c>
      <c r="O58" s="95" t="s">
        <v>267</v>
      </c>
      <c r="P58" s="95" t="s">
        <v>267</v>
      </c>
      <c r="Q58" s="95">
        <v>1.3</v>
      </c>
      <c r="R58" s="95">
        <v>5.8999999999999995</v>
      </c>
      <c r="S58" s="30"/>
      <c r="T58" s="95">
        <v>1</v>
      </c>
      <c r="U58" s="96">
        <v>8.3000000000000007</v>
      </c>
      <c r="V58" s="1"/>
      <c r="W58" s="30">
        <v>16</v>
      </c>
      <c r="X58" s="30">
        <v>11</v>
      </c>
      <c r="Y58" s="30">
        <v>3</v>
      </c>
      <c r="Z58" s="30">
        <v>61</v>
      </c>
      <c r="AA58" s="30">
        <v>147</v>
      </c>
      <c r="AB58" s="93">
        <v>239</v>
      </c>
      <c r="AC58" s="1"/>
      <c r="AD58" s="30">
        <v>145</v>
      </c>
    </row>
    <row r="59" spans="1:31" ht="12.75" customHeight="1" x14ac:dyDescent="0.2">
      <c r="A59" s="1"/>
      <c r="B59" s="53" t="s">
        <v>281</v>
      </c>
      <c r="C59" s="54"/>
      <c r="D59" s="30">
        <v>150</v>
      </c>
      <c r="E59" s="30">
        <v>40</v>
      </c>
      <c r="F59" s="30">
        <v>10</v>
      </c>
      <c r="G59" s="30">
        <v>80</v>
      </c>
      <c r="H59" s="30">
        <v>20</v>
      </c>
      <c r="I59" s="30"/>
      <c r="J59" s="30">
        <v>80</v>
      </c>
      <c r="K59" s="30" t="s">
        <v>228</v>
      </c>
      <c r="L59" s="93">
        <v>380</v>
      </c>
      <c r="M59" s="30"/>
      <c r="N59" s="95" t="s">
        <v>267</v>
      </c>
      <c r="O59" s="95">
        <v>0</v>
      </c>
      <c r="P59" s="95" t="s">
        <v>267</v>
      </c>
      <c r="Q59" s="95">
        <v>0.9</v>
      </c>
      <c r="R59" s="95">
        <v>1.7999999999999998</v>
      </c>
      <c r="S59" s="30"/>
      <c r="T59" s="95">
        <v>0.4</v>
      </c>
      <c r="U59" s="96">
        <v>3.2</v>
      </c>
      <c r="V59" s="1"/>
      <c r="W59" s="30">
        <v>12</v>
      </c>
      <c r="X59" s="30">
        <v>8</v>
      </c>
      <c r="Y59" s="30">
        <v>3</v>
      </c>
      <c r="Z59" s="30">
        <v>39</v>
      </c>
      <c r="AA59" s="30">
        <v>140</v>
      </c>
      <c r="AB59" s="93">
        <v>202</v>
      </c>
      <c r="AC59" s="1"/>
      <c r="AD59" s="30">
        <v>104</v>
      </c>
    </row>
    <row r="60" spans="1:31" ht="12.75" customHeight="1" x14ac:dyDescent="0.2">
      <c r="A60" s="1"/>
      <c r="B60" s="53" t="s">
        <v>282</v>
      </c>
      <c r="C60" s="54"/>
      <c r="D60" s="30">
        <v>190</v>
      </c>
      <c r="E60" s="30">
        <v>40</v>
      </c>
      <c r="F60" s="30">
        <v>20</v>
      </c>
      <c r="G60" s="30">
        <v>90</v>
      </c>
      <c r="H60" s="30">
        <v>30</v>
      </c>
      <c r="I60" s="30"/>
      <c r="J60" s="30">
        <v>100</v>
      </c>
      <c r="K60" s="30">
        <v>10</v>
      </c>
      <c r="L60" s="93">
        <v>470</v>
      </c>
      <c r="M60" s="30"/>
      <c r="N60" s="95" t="s">
        <v>267</v>
      </c>
      <c r="O60" s="95" t="s">
        <v>267</v>
      </c>
      <c r="P60" s="95" t="s">
        <v>267</v>
      </c>
      <c r="Q60" s="95">
        <v>1</v>
      </c>
      <c r="R60" s="95">
        <v>3.3</v>
      </c>
      <c r="S60" s="30"/>
      <c r="T60" s="95">
        <v>2.2999999999999998</v>
      </c>
      <c r="U60" s="96">
        <v>6.6</v>
      </c>
      <c r="V60" s="1"/>
      <c r="W60" s="30">
        <v>14</v>
      </c>
      <c r="X60" s="30">
        <v>7</v>
      </c>
      <c r="Y60" s="30">
        <v>4</v>
      </c>
      <c r="Z60" s="30">
        <v>42</v>
      </c>
      <c r="AA60" s="30">
        <v>162</v>
      </c>
      <c r="AB60" s="93">
        <v>230</v>
      </c>
      <c r="AC60" s="1"/>
      <c r="AD60" s="30">
        <v>217</v>
      </c>
    </row>
    <row r="61" spans="1:31" ht="12.75" customHeight="1" x14ac:dyDescent="0.2">
      <c r="A61" s="1"/>
      <c r="B61" s="53" t="s">
        <v>283</v>
      </c>
      <c r="C61" s="54"/>
      <c r="D61" s="30">
        <v>260</v>
      </c>
      <c r="E61" s="30">
        <v>70</v>
      </c>
      <c r="F61" s="30">
        <v>10</v>
      </c>
      <c r="G61" s="30">
        <v>140</v>
      </c>
      <c r="H61" s="30">
        <v>40</v>
      </c>
      <c r="I61" s="30"/>
      <c r="J61" s="30">
        <v>140</v>
      </c>
      <c r="K61" s="30">
        <v>20</v>
      </c>
      <c r="L61" s="93">
        <v>670</v>
      </c>
      <c r="M61" s="30"/>
      <c r="N61" s="95" t="s">
        <v>267</v>
      </c>
      <c r="O61" s="95" t="s">
        <v>228</v>
      </c>
      <c r="P61" s="95" t="s">
        <v>267</v>
      </c>
      <c r="Q61" s="95">
        <v>1.4</v>
      </c>
      <c r="R61" s="95">
        <v>8.5</v>
      </c>
      <c r="S61" s="30"/>
      <c r="T61" s="95">
        <v>0.5</v>
      </c>
      <c r="U61" s="96">
        <v>10.4</v>
      </c>
      <c r="V61" s="1"/>
      <c r="W61" s="30">
        <v>20</v>
      </c>
      <c r="X61" s="30">
        <v>14</v>
      </c>
      <c r="Y61" s="30">
        <v>3</v>
      </c>
      <c r="Z61" s="30">
        <v>68</v>
      </c>
      <c r="AA61" s="30">
        <v>190</v>
      </c>
      <c r="AB61" s="93">
        <v>294</v>
      </c>
      <c r="AC61" s="1"/>
      <c r="AD61" s="30">
        <v>70</v>
      </c>
    </row>
    <row r="62" spans="1:31" ht="25.5" customHeight="1" x14ac:dyDescent="0.2">
      <c r="A62" s="1"/>
      <c r="B62" s="53" t="s">
        <v>284</v>
      </c>
      <c r="C62" s="54"/>
      <c r="D62" s="30">
        <v>220</v>
      </c>
      <c r="E62" s="30">
        <v>60</v>
      </c>
      <c r="F62" s="30">
        <v>10</v>
      </c>
      <c r="G62" s="30">
        <v>120</v>
      </c>
      <c r="H62" s="30">
        <v>30</v>
      </c>
      <c r="I62" s="30"/>
      <c r="J62" s="30">
        <v>120</v>
      </c>
      <c r="K62" s="30">
        <v>10</v>
      </c>
      <c r="L62" s="93">
        <v>560</v>
      </c>
      <c r="M62" s="30"/>
      <c r="N62" s="95">
        <v>0.1</v>
      </c>
      <c r="O62" s="95" t="s">
        <v>228</v>
      </c>
      <c r="P62" s="95" t="s">
        <v>267</v>
      </c>
      <c r="Q62" s="95">
        <v>1.2</v>
      </c>
      <c r="R62" s="95">
        <v>18.100000000000001</v>
      </c>
      <c r="S62" s="30"/>
      <c r="T62" s="95">
        <v>0.5</v>
      </c>
      <c r="U62" s="96">
        <v>19.899999999999999</v>
      </c>
      <c r="V62" s="1"/>
      <c r="W62" s="30">
        <v>15</v>
      </c>
      <c r="X62" s="30">
        <v>11</v>
      </c>
      <c r="Y62" s="30">
        <v>3</v>
      </c>
      <c r="Z62" s="30">
        <v>58</v>
      </c>
      <c r="AA62" s="30">
        <v>394</v>
      </c>
      <c r="AB62" s="93">
        <v>482</v>
      </c>
      <c r="AC62" s="1"/>
      <c r="AD62" s="30">
        <v>63</v>
      </c>
    </row>
    <row r="63" spans="1:31" ht="12.75" customHeight="1" x14ac:dyDescent="0.2">
      <c r="A63" s="1"/>
      <c r="B63" s="53" t="s">
        <v>285</v>
      </c>
      <c r="C63" s="54"/>
      <c r="D63" s="30">
        <v>160</v>
      </c>
      <c r="E63" s="30">
        <v>60</v>
      </c>
      <c r="F63" s="30">
        <v>20</v>
      </c>
      <c r="G63" s="30">
        <v>90</v>
      </c>
      <c r="H63" s="30">
        <v>20</v>
      </c>
      <c r="I63" s="30"/>
      <c r="J63" s="30">
        <v>110</v>
      </c>
      <c r="K63" s="30">
        <v>10</v>
      </c>
      <c r="L63" s="93">
        <v>450</v>
      </c>
      <c r="M63" s="30"/>
      <c r="N63" s="95" t="s">
        <v>267</v>
      </c>
      <c r="O63" s="95" t="s">
        <v>228</v>
      </c>
      <c r="P63" s="95" t="s">
        <v>267</v>
      </c>
      <c r="Q63" s="95">
        <v>1</v>
      </c>
      <c r="R63" s="95">
        <v>3.2</v>
      </c>
      <c r="S63" s="30"/>
      <c r="T63" s="95">
        <v>0.5</v>
      </c>
      <c r="U63" s="96">
        <v>4.8</v>
      </c>
      <c r="V63" s="1"/>
      <c r="W63" s="30">
        <v>13</v>
      </c>
      <c r="X63" s="30">
        <v>10</v>
      </c>
      <c r="Y63" s="30">
        <v>4</v>
      </c>
      <c r="Z63" s="30">
        <v>44</v>
      </c>
      <c r="AA63" s="30">
        <v>80</v>
      </c>
      <c r="AB63" s="93">
        <v>152</v>
      </c>
      <c r="AC63" s="1"/>
      <c r="AD63" s="30">
        <v>62</v>
      </c>
    </row>
    <row r="64" spans="1:31" ht="3" customHeight="1" x14ac:dyDescent="0.2">
      <c r="A64" s="63"/>
      <c r="B64" s="84"/>
      <c r="C64" s="73"/>
      <c r="D64" s="100"/>
      <c r="E64" s="100"/>
      <c r="F64" s="100"/>
      <c r="G64" s="100"/>
      <c r="H64" s="100"/>
      <c r="I64" s="100"/>
      <c r="J64" s="100"/>
      <c r="K64" s="100"/>
      <c r="L64" s="101"/>
      <c r="M64" s="100"/>
      <c r="N64" s="102"/>
      <c r="O64" s="102"/>
      <c r="P64" s="102"/>
      <c r="Q64" s="102"/>
      <c r="R64" s="102"/>
      <c r="S64" s="100"/>
      <c r="T64" s="102"/>
      <c r="U64" s="103"/>
      <c r="V64" s="63"/>
      <c r="W64" s="100"/>
      <c r="X64" s="100"/>
      <c r="Y64" s="100"/>
      <c r="Z64" s="100"/>
      <c r="AA64" s="100"/>
      <c r="AB64" s="101"/>
      <c r="AC64" s="63"/>
      <c r="AD64" s="100"/>
      <c r="AE64" s="1"/>
    </row>
    <row r="65" spans="1:31" x14ac:dyDescent="0.2">
      <c r="A65" s="1"/>
      <c r="T65" s="104"/>
      <c r="U65" s="104"/>
      <c r="V65" s="1"/>
      <c r="W65" s="1"/>
      <c r="X65" s="1"/>
      <c r="Y65" s="1"/>
      <c r="Z65" s="1"/>
      <c r="AA65" s="1"/>
      <c r="AB65" s="1"/>
      <c r="AC65" s="1"/>
      <c r="AD65" s="1"/>
      <c r="AE65" s="1"/>
    </row>
    <row r="66" spans="1:31" ht="14.25" x14ac:dyDescent="0.2">
      <c r="A66" s="69">
        <v>1</v>
      </c>
      <c r="B66" s="172" t="s">
        <v>286</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
    </row>
    <row r="67" spans="1:31" ht="14.25" x14ac:dyDescent="0.2">
      <c r="A67" s="69">
        <v>2</v>
      </c>
      <c r="B67" s="172" t="s">
        <v>287</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
    </row>
    <row r="68" spans="1:31" ht="16.5" customHeight="1" x14ac:dyDescent="0.2">
      <c r="A68" s="68">
        <v>3</v>
      </c>
      <c r="B68" s="172" t="s">
        <v>288</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
    </row>
    <row r="69" spans="1:31" ht="14.25" x14ac:dyDescent="0.2">
      <c r="A69" s="68">
        <v>4</v>
      </c>
      <c r="B69" s="172" t="s">
        <v>289</v>
      </c>
      <c r="C69" s="172"/>
      <c r="D69" s="172"/>
      <c r="E69" s="172"/>
      <c r="F69" s="172"/>
      <c r="G69" s="172"/>
      <c r="H69" s="172"/>
      <c r="I69" s="172"/>
      <c r="J69" s="172"/>
      <c r="K69" s="172"/>
      <c r="L69" s="172"/>
      <c r="M69" s="172"/>
      <c r="N69" s="172"/>
      <c r="O69" s="172"/>
      <c r="P69" s="172"/>
      <c r="Q69" s="172"/>
      <c r="R69" s="172"/>
      <c r="S69" s="172"/>
      <c r="T69" s="172"/>
      <c r="U69" s="172"/>
      <c r="V69" s="1"/>
      <c r="W69" s="1"/>
      <c r="X69" s="1"/>
      <c r="Y69" s="1"/>
      <c r="Z69" s="1"/>
      <c r="AA69" s="1"/>
      <c r="AB69" s="1"/>
      <c r="AC69" s="1"/>
      <c r="AD69" s="1"/>
      <c r="AE69" s="1"/>
    </row>
    <row r="70" spans="1:31" ht="27" customHeight="1" x14ac:dyDescent="0.2">
      <c r="A70" s="68">
        <v>5</v>
      </c>
      <c r="B70" s="172" t="s">
        <v>290</v>
      </c>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
    </row>
    <row r="71" spans="1:31" ht="27.75" customHeight="1" x14ac:dyDescent="0.2">
      <c r="A71" s="68">
        <v>6</v>
      </c>
      <c r="B71" s="172" t="s">
        <v>191</v>
      </c>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
    </row>
    <row r="72" spans="1:31" ht="41.45" customHeight="1" x14ac:dyDescent="0.2">
      <c r="A72" s="68">
        <v>7</v>
      </c>
      <c r="B72" s="172" t="s">
        <v>291</v>
      </c>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
    </row>
    <row r="73" spans="1:31" x14ac:dyDescent="0.2">
      <c r="A73" s="1" t="s">
        <v>58</v>
      </c>
      <c r="B73" s="1" t="s">
        <v>192</v>
      </c>
      <c r="C73" s="1"/>
    </row>
    <row r="74" spans="1:31" x14ac:dyDescent="0.2">
      <c r="A74" s="1" t="s">
        <v>49</v>
      </c>
      <c r="B74" s="1" t="s">
        <v>193</v>
      </c>
      <c r="C74" s="1"/>
    </row>
    <row r="75" spans="1:31" x14ac:dyDescent="0.2">
      <c r="A75" s="1" t="s">
        <v>253</v>
      </c>
      <c r="B75" s="1" t="s">
        <v>292</v>
      </c>
      <c r="C75" s="1"/>
    </row>
    <row r="76" spans="1:31" x14ac:dyDescent="0.2">
      <c r="A76" s="1" t="s">
        <v>254</v>
      </c>
      <c r="B76" s="1" t="s">
        <v>293</v>
      </c>
      <c r="C76" s="1"/>
    </row>
    <row r="77" spans="1:31" ht="14.45" customHeight="1" x14ac:dyDescent="0.2">
      <c r="A77" s="1" t="s">
        <v>255</v>
      </c>
      <c r="D77" s="20"/>
      <c r="E77" s="20"/>
      <c r="F77" s="20"/>
      <c r="G77" s="20"/>
      <c r="H77" s="20"/>
      <c r="I77" s="20"/>
      <c r="J77" s="20"/>
      <c r="K77" s="20"/>
      <c r="L77" s="20"/>
      <c r="M77" s="20"/>
      <c r="N77" s="20"/>
      <c r="O77" s="20"/>
      <c r="P77" s="20"/>
      <c r="Q77" s="20"/>
      <c r="R77" s="20"/>
      <c r="S77" s="20"/>
      <c r="T77" s="20"/>
      <c r="U77" s="20"/>
    </row>
    <row r="78" spans="1:31" ht="14.45" customHeight="1" x14ac:dyDescent="0.2">
      <c r="A78" s="1"/>
    </row>
    <row r="79" spans="1:31" s="40" customFormat="1" ht="14.45" customHeight="1" x14ac:dyDescent="0.2">
      <c r="A79" s="1"/>
      <c r="B79" s="91"/>
      <c r="C79" s="1"/>
    </row>
    <row r="80" spans="1:31" s="40" customFormat="1" x14ac:dyDescent="0.2">
      <c r="A80" s="1"/>
      <c r="B80" s="91"/>
      <c r="C80" s="1"/>
    </row>
    <row r="81" spans="1:3" s="40" customFormat="1" x14ac:dyDescent="0.2">
      <c r="A81" s="1"/>
      <c r="B81" s="91"/>
      <c r="C81" s="1"/>
    </row>
    <row r="82" spans="1:3" s="40" customFormat="1" x14ac:dyDescent="0.2">
      <c r="A82" s="1"/>
      <c r="B82" s="91"/>
      <c r="C82" s="1"/>
    </row>
    <row r="83" spans="1:3" s="40" customFormat="1" x14ac:dyDescent="0.2">
      <c r="A83" s="1"/>
      <c r="B83" s="91"/>
      <c r="C83" s="1"/>
    </row>
  </sheetData>
  <mergeCells count="18">
    <mergeCell ref="B70:AD70"/>
    <mergeCell ref="B71:AD71"/>
    <mergeCell ref="B72:AD72"/>
    <mergeCell ref="AD5:AD6"/>
    <mergeCell ref="B66:AD66"/>
    <mergeCell ref="B67:AD67"/>
    <mergeCell ref="B68:AD68"/>
    <mergeCell ref="B69:U69"/>
    <mergeCell ref="A1:B1"/>
    <mergeCell ref="A2:AD2"/>
    <mergeCell ref="A4:B6"/>
    <mergeCell ref="D4:L4"/>
    <mergeCell ref="N4:U4"/>
    <mergeCell ref="W4:AD4"/>
    <mergeCell ref="D5:H5"/>
    <mergeCell ref="J5:K5"/>
    <mergeCell ref="N5:R5"/>
    <mergeCell ref="W5:AB5"/>
  </mergeCells>
  <hyperlinks>
    <hyperlink ref="A1:B1" location="ContentsHead" display="ContentsHead" xr:uid="{720B3C17-E303-4393-9166-D8501532F54C}"/>
  </hyperlinks>
  <pageMargins left="0.7" right="0.7" top="0.75"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0BD13-670C-4AEC-A2BA-99C4BC1DA570}">
  <sheetPr codeName="Sheet17"/>
  <dimension ref="A1:H67"/>
  <sheetViews>
    <sheetView workbookViewId="0">
      <selection sqref="A1:B1"/>
    </sheetView>
  </sheetViews>
  <sheetFormatPr defaultColWidth="9" defaultRowHeight="12.75" x14ac:dyDescent="0.2"/>
  <cols>
    <col min="1" max="1" width="2.5703125" style="1" customWidth="1"/>
    <col min="2" max="2" width="27" style="1" customWidth="1"/>
    <col min="3" max="3" width="11.42578125" style="1" customWidth="1"/>
    <col min="4" max="4" width="16.140625" style="1" customWidth="1"/>
    <col min="5" max="5" width="13.5703125" style="1" customWidth="1"/>
    <col min="6" max="6" width="11.5703125" style="1" customWidth="1"/>
    <col min="7" max="7" width="16.5703125" style="1" customWidth="1"/>
    <col min="8" max="8" width="12.5703125" style="1" customWidth="1"/>
    <col min="9" max="9" width="9" style="1" customWidth="1"/>
    <col min="10" max="16384" width="9" style="1"/>
  </cols>
  <sheetData>
    <row r="1" spans="1:8" x14ac:dyDescent="0.2">
      <c r="A1" s="174" t="s">
        <v>61</v>
      </c>
      <c r="B1" s="174"/>
    </row>
    <row r="2" spans="1:8" ht="14.45" customHeight="1" x14ac:dyDescent="0.2">
      <c r="A2" s="175" t="s">
        <v>295</v>
      </c>
      <c r="B2" s="175"/>
      <c r="C2" s="175"/>
      <c r="D2" s="175"/>
      <c r="E2" s="175"/>
      <c r="F2" s="175"/>
      <c r="G2" s="175"/>
      <c r="H2" s="175"/>
    </row>
    <row r="4" spans="1:8" ht="15" x14ac:dyDescent="0.35">
      <c r="A4" s="179" t="s">
        <v>47</v>
      </c>
      <c r="B4" s="179"/>
      <c r="C4" s="179" t="s">
        <v>296</v>
      </c>
      <c r="D4" s="179"/>
      <c r="E4" s="179"/>
      <c r="F4" s="179" t="s">
        <v>297</v>
      </c>
      <c r="G4" s="179"/>
      <c r="H4" s="179"/>
    </row>
    <row r="5" spans="1:8" ht="30" x14ac:dyDescent="0.35">
      <c r="A5" s="180"/>
      <c r="B5" s="180"/>
      <c r="C5" s="44" t="s">
        <v>45</v>
      </c>
      <c r="D5" s="75" t="s">
        <v>298</v>
      </c>
      <c r="E5" s="105" t="s">
        <v>227</v>
      </c>
      <c r="F5" s="44" t="s">
        <v>45</v>
      </c>
      <c r="G5" s="75" t="s">
        <v>298</v>
      </c>
      <c r="H5" s="105" t="s">
        <v>227</v>
      </c>
    </row>
    <row r="6" spans="1:8" x14ac:dyDescent="0.2">
      <c r="A6" s="9" t="s">
        <v>294</v>
      </c>
      <c r="B6" s="5"/>
      <c r="C6" s="106">
        <v>960</v>
      </c>
      <c r="D6" s="106">
        <v>420</v>
      </c>
      <c r="E6" s="107">
        <v>1380</v>
      </c>
      <c r="F6" s="108">
        <v>11.7</v>
      </c>
      <c r="G6" s="108">
        <v>56.4</v>
      </c>
      <c r="H6" s="109">
        <v>68.099999999999994</v>
      </c>
    </row>
    <row r="7" spans="1:8" x14ac:dyDescent="0.2">
      <c r="B7" s="5" t="s">
        <v>299</v>
      </c>
      <c r="C7" s="48">
        <v>220</v>
      </c>
      <c r="D7" s="48">
        <v>80</v>
      </c>
      <c r="E7" s="110">
        <v>300</v>
      </c>
      <c r="F7" s="38">
        <v>3.7</v>
      </c>
      <c r="G7" s="38">
        <v>8.8000000000000007</v>
      </c>
      <c r="H7" s="60">
        <v>12.5</v>
      </c>
    </row>
    <row r="8" spans="1:8" x14ac:dyDescent="0.2">
      <c r="B8" s="5" t="s">
        <v>300</v>
      </c>
      <c r="C8" s="48">
        <v>220</v>
      </c>
      <c r="D8" s="48">
        <v>80</v>
      </c>
      <c r="E8" s="110">
        <v>300</v>
      </c>
      <c r="F8" s="38">
        <v>2.4</v>
      </c>
      <c r="G8" s="38">
        <v>18.7</v>
      </c>
      <c r="H8" s="60">
        <v>21.1</v>
      </c>
    </row>
    <row r="9" spans="1:8" x14ac:dyDescent="0.2">
      <c r="B9" s="5" t="s">
        <v>301</v>
      </c>
      <c r="C9" s="48">
        <v>270</v>
      </c>
      <c r="D9" s="48">
        <v>120</v>
      </c>
      <c r="E9" s="110">
        <v>390</v>
      </c>
      <c r="F9" s="38">
        <v>3</v>
      </c>
      <c r="G9" s="38">
        <v>11.2</v>
      </c>
      <c r="H9" s="60">
        <v>14.2</v>
      </c>
    </row>
    <row r="10" spans="1:8" x14ac:dyDescent="0.2">
      <c r="B10" s="5" t="s">
        <v>302</v>
      </c>
      <c r="C10" s="48">
        <v>260</v>
      </c>
      <c r="D10" s="48">
        <v>140</v>
      </c>
      <c r="E10" s="110">
        <v>400</v>
      </c>
      <c r="F10" s="38">
        <v>2.6</v>
      </c>
      <c r="G10" s="38">
        <v>17.7</v>
      </c>
      <c r="H10" s="60">
        <v>20.2</v>
      </c>
    </row>
    <row r="11" spans="1:8" ht="26.45" customHeight="1" x14ac:dyDescent="0.2">
      <c r="A11" s="111" t="s">
        <v>303</v>
      </c>
      <c r="B11" s="5"/>
      <c r="C11" s="106">
        <v>1180</v>
      </c>
      <c r="D11" s="106">
        <v>370</v>
      </c>
      <c r="E11" s="107">
        <v>1550</v>
      </c>
      <c r="F11" s="108">
        <v>18</v>
      </c>
      <c r="G11" s="108">
        <v>33</v>
      </c>
      <c r="H11" s="109">
        <v>51.1</v>
      </c>
    </row>
    <row r="12" spans="1:8" x14ac:dyDescent="0.2">
      <c r="B12" s="5" t="s">
        <v>304</v>
      </c>
      <c r="C12" s="48">
        <v>280</v>
      </c>
      <c r="D12" s="48">
        <v>70</v>
      </c>
      <c r="E12" s="110">
        <v>350</v>
      </c>
      <c r="F12" s="38">
        <v>8.8000000000000007</v>
      </c>
      <c r="G12" s="38">
        <v>3.5</v>
      </c>
      <c r="H12" s="60">
        <v>12.3</v>
      </c>
    </row>
    <row r="13" spans="1:8" x14ac:dyDescent="0.2">
      <c r="B13" s="5" t="s">
        <v>305</v>
      </c>
      <c r="C13" s="48">
        <v>310</v>
      </c>
      <c r="D13" s="48">
        <v>100</v>
      </c>
      <c r="E13" s="110">
        <v>400</v>
      </c>
      <c r="F13" s="38">
        <v>2.6</v>
      </c>
      <c r="G13" s="38">
        <v>15.5</v>
      </c>
      <c r="H13" s="60">
        <v>18.100000000000001</v>
      </c>
    </row>
    <row r="14" spans="1:8" x14ac:dyDescent="0.2">
      <c r="B14" s="5" t="s">
        <v>306</v>
      </c>
      <c r="C14" s="48">
        <v>350</v>
      </c>
      <c r="D14" s="48">
        <v>90</v>
      </c>
      <c r="E14" s="110">
        <v>440</v>
      </c>
      <c r="F14" s="38">
        <v>3.5</v>
      </c>
      <c r="G14" s="38">
        <v>10.7</v>
      </c>
      <c r="H14" s="60">
        <v>14.2</v>
      </c>
    </row>
    <row r="15" spans="1:8" x14ac:dyDescent="0.2">
      <c r="B15" s="5" t="s">
        <v>307</v>
      </c>
      <c r="C15" s="48">
        <v>250</v>
      </c>
      <c r="D15" s="48">
        <v>110</v>
      </c>
      <c r="E15" s="110">
        <v>360</v>
      </c>
      <c r="F15" s="38">
        <v>3.2</v>
      </c>
      <c r="G15" s="38">
        <v>3.3</v>
      </c>
      <c r="H15" s="60">
        <v>6.5</v>
      </c>
    </row>
    <row r="16" spans="1:8" ht="25.5" customHeight="1" x14ac:dyDescent="0.2">
      <c r="A16" s="111" t="s">
        <v>308</v>
      </c>
      <c r="B16" s="5"/>
      <c r="C16" s="106">
        <v>900</v>
      </c>
      <c r="D16" s="106">
        <v>250</v>
      </c>
      <c r="E16" s="107">
        <v>1140</v>
      </c>
      <c r="F16" s="108">
        <v>16.7</v>
      </c>
      <c r="G16" s="108">
        <v>31.5</v>
      </c>
      <c r="H16" s="109">
        <v>48.3</v>
      </c>
    </row>
    <row r="17" spans="1:8" x14ac:dyDescent="0.2">
      <c r="B17" s="5" t="s">
        <v>309</v>
      </c>
      <c r="C17" s="48">
        <v>120</v>
      </c>
      <c r="D17" s="48">
        <v>40</v>
      </c>
      <c r="E17" s="110">
        <v>160</v>
      </c>
      <c r="F17" s="38">
        <v>1.1000000000000001</v>
      </c>
      <c r="G17" s="38">
        <v>1.8</v>
      </c>
      <c r="H17" s="60">
        <v>3</v>
      </c>
    </row>
    <row r="18" spans="1:8" x14ac:dyDescent="0.2">
      <c r="B18" s="5" t="s">
        <v>310</v>
      </c>
      <c r="C18" s="48">
        <v>200</v>
      </c>
      <c r="D18" s="48">
        <v>50</v>
      </c>
      <c r="E18" s="110">
        <v>250</v>
      </c>
      <c r="F18" s="38">
        <v>3.2</v>
      </c>
      <c r="G18" s="38">
        <v>10.7</v>
      </c>
      <c r="H18" s="60">
        <v>13.9</v>
      </c>
    </row>
    <row r="19" spans="1:8" x14ac:dyDescent="0.2">
      <c r="B19" s="5" t="s">
        <v>311</v>
      </c>
      <c r="C19" s="48">
        <v>310</v>
      </c>
      <c r="D19" s="48">
        <v>80</v>
      </c>
      <c r="E19" s="110">
        <v>400</v>
      </c>
      <c r="F19" s="38">
        <v>4.5999999999999996</v>
      </c>
      <c r="G19" s="38">
        <v>2.8</v>
      </c>
      <c r="H19" s="60">
        <v>7.4</v>
      </c>
    </row>
    <row r="20" spans="1:8" x14ac:dyDescent="0.2">
      <c r="B20" s="5" t="s">
        <v>312</v>
      </c>
      <c r="C20" s="48">
        <v>270</v>
      </c>
      <c r="D20" s="48">
        <v>70</v>
      </c>
      <c r="E20" s="110">
        <v>340</v>
      </c>
      <c r="F20" s="38">
        <v>7.8</v>
      </c>
      <c r="G20" s="38">
        <v>16.2</v>
      </c>
      <c r="H20" s="60">
        <v>24</v>
      </c>
    </row>
    <row r="21" spans="1:8" ht="2.4500000000000002" customHeight="1" x14ac:dyDescent="0.2">
      <c r="A21" s="63"/>
      <c r="B21" s="112"/>
      <c r="C21" s="64"/>
      <c r="D21" s="64"/>
      <c r="E21" s="113"/>
      <c r="F21" s="114"/>
      <c r="G21" s="114"/>
      <c r="H21" s="115"/>
    </row>
    <row r="22" spans="1:8" ht="14.45" customHeight="1" x14ac:dyDescent="0.2">
      <c r="A22" s="5"/>
      <c r="B22" s="5"/>
    </row>
    <row r="23" spans="1:8" ht="14.25" x14ac:dyDescent="0.2">
      <c r="A23" s="69">
        <v>1</v>
      </c>
      <c r="B23" s="1" t="s">
        <v>313</v>
      </c>
    </row>
    <row r="24" spans="1:8" ht="56.25" customHeight="1" x14ac:dyDescent="0.2">
      <c r="A24" s="69">
        <v>2</v>
      </c>
      <c r="B24" s="181" t="s">
        <v>314</v>
      </c>
      <c r="C24" s="181"/>
      <c r="D24" s="181"/>
      <c r="E24" s="181"/>
      <c r="F24" s="181"/>
      <c r="G24" s="181"/>
      <c r="H24" s="181"/>
    </row>
    <row r="25" spans="1:8" ht="27" customHeight="1" x14ac:dyDescent="0.2">
      <c r="A25" s="68">
        <v>3</v>
      </c>
      <c r="B25" s="172" t="s">
        <v>315</v>
      </c>
      <c r="C25" s="172"/>
      <c r="D25" s="172"/>
      <c r="E25" s="172"/>
      <c r="F25" s="172"/>
      <c r="G25" s="172"/>
      <c r="H25" s="172"/>
    </row>
    <row r="26" spans="1:8" ht="14.25" x14ac:dyDescent="0.2">
      <c r="A26" s="69">
        <v>4</v>
      </c>
      <c r="B26" s="1" t="s">
        <v>189</v>
      </c>
    </row>
    <row r="27" spans="1:8" ht="41.25" customHeight="1" x14ac:dyDescent="0.2">
      <c r="A27" s="69">
        <v>5</v>
      </c>
      <c r="B27" s="172" t="s">
        <v>191</v>
      </c>
      <c r="C27" s="172"/>
      <c r="D27" s="172"/>
      <c r="E27" s="172"/>
      <c r="F27" s="172"/>
      <c r="G27" s="172"/>
      <c r="H27" s="172"/>
    </row>
    <row r="28" spans="1:8" x14ac:dyDescent="0.2">
      <c r="A28" s="1" t="s">
        <v>58</v>
      </c>
      <c r="B28" s="1" t="s">
        <v>192</v>
      </c>
    </row>
    <row r="29" spans="1:8" x14ac:dyDescent="0.2">
      <c r="A29" s="1" t="s">
        <v>49</v>
      </c>
      <c r="B29" s="1" t="s">
        <v>193</v>
      </c>
    </row>
    <row r="32" spans="1:8" ht="28.5" customHeight="1" x14ac:dyDescent="0.2">
      <c r="A32" s="182" t="s">
        <v>316</v>
      </c>
      <c r="B32" s="182"/>
      <c r="C32" s="182"/>
      <c r="D32" s="182"/>
      <c r="E32" s="182"/>
      <c r="F32" s="182"/>
      <c r="G32" s="182"/>
      <c r="H32" s="182"/>
    </row>
    <row r="33" spans="1:7" x14ac:dyDescent="0.2">
      <c r="A33" s="7"/>
      <c r="B33" s="7"/>
    </row>
    <row r="34" spans="1:7" ht="15" x14ac:dyDescent="0.35">
      <c r="A34" s="179" t="s">
        <v>47</v>
      </c>
      <c r="B34" s="179"/>
      <c r="C34" s="179" t="s">
        <v>258</v>
      </c>
      <c r="D34" s="179"/>
      <c r="E34" s="179"/>
    </row>
    <row r="35" spans="1:7" ht="15" x14ac:dyDescent="0.35">
      <c r="A35" s="180"/>
      <c r="B35" s="180"/>
      <c r="C35" s="44" t="s">
        <v>45</v>
      </c>
      <c r="D35" s="44" t="s">
        <v>317</v>
      </c>
      <c r="E35" s="105" t="s">
        <v>227</v>
      </c>
    </row>
    <row r="36" spans="1:7" x14ac:dyDescent="0.2">
      <c r="A36" s="9" t="s">
        <v>294</v>
      </c>
      <c r="B36" s="5"/>
      <c r="C36" s="106">
        <v>330</v>
      </c>
      <c r="D36" s="106">
        <v>190</v>
      </c>
      <c r="E36" s="107">
        <v>510</v>
      </c>
    </row>
    <row r="37" spans="1:7" x14ac:dyDescent="0.2">
      <c r="B37" s="5" t="s">
        <v>299</v>
      </c>
      <c r="C37" s="48">
        <v>50</v>
      </c>
      <c r="D37" s="48">
        <v>30</v>
      </c>
      <c r="E37" s="110">
        <v>80</v>
      </c>
      <c r="G37" s="116"/>
    </row>
    <row r="38" spans="1:7" x14ac:dyDescent="0.2">
      <c r="B38" s="5" t="s">
        <v>300</v>
      </c>
      <c r="C38" s="48">
        <v>70</v>
      </c>
      <c r="D38" s="48">
        <v>40</v>
      </c>
      <c r="E38" s="110">
        <v>110</v>
      </c>
      <c r="G38" s="116"/>
    </row>
    <row r="39" spans="1:7" x14ac:dyDescent="0.2">
      <c r="B39" s="5" t="s">
        <v>301</v>
      </c>
      <c r="C39" s="48">
        <v>90</v>
      </c>
      <c r="D39" s="48">
        <v>50</v>
      </c>
      <c r="E39" s="110">
        <v>140</v>
      </c>
      <c r="G39" s="116"/>
    </row>
    <row r="40" spans="1:7" x14ac:dyDescent="0.2">
      <c r="B40" s="5" t="s">
        <v>302</v>
      </c>
      <c r="C40" s="48">
        <v>110</v>
      </c>
      <c r="D40" s="48">
        <v>70</v>
      </c>
      <c r="E40" s="110">
        <v>180</v>
      </c>
      <c r="G40" s="116"/>
    </row>
    <row r="41" spans="1:7" ht="26.45" customHeight="1" x14ac:dyDescent="0.2">
      <c r="A41" s="111" t="s">
        <v>303</v>
      </c>
      <c r="B41" s="5"/>
      <c r="C41" s="106">
        <v>420</v>
      </c>
      <c r="D41" s="106">
        <v>150</v>
      </c>
      <c r="E41" s="107">
        <v>580</v>
      </c>
      <c r="G41" s="116"/>
    </row>
    <row r="42" spans="1:7" x14ac:dyDescent="0.2">
      <c r="B42" s="5" t="s">
        <v>304</v>
      </c>
      <c r="C42" s="48">
        <v>80</v>
      </c>
      <c r="D42" s="48">
        <v>60</v>
      </c>
      <c r="E42" s="110">
        <v>140</v>
      </c>
      <c r="G42" s="116"/>
    </row>
    <row r="43" spans="1:7" x14ac:dyDescent="0.2">
      <c r="B43" s="5" t="s">
        <v>305</v>
      </c>
      <c r="C43" s="48">
        <v>70</v>
      </c>
      <c r="D43" s="48">
        <v>30</v>
      </c>
      <c r="E43" s="110">
        <v>100</v>
      </c>
      <c r="G43" s="116"/>
    </row>
    <row r="44" spans="1:7" x14ac:dyDescent="0.2">
      <c r="B44" s="5" t="s">
        <v>306</v>
      </c>
      <c r="C44" s="48">
        <v>90</v>
      </c>
      <c r="D44" s="48">
        <v>30</v>
      </c>
      <c r="E44" s="110">
        <v>120</v>
      </c>
      <c r="G44" s="116"/>
    </row>
    <row r="45" spans="1:7" x14ac:dyDescent="0.2">
      <c r="B45" s="5" t="s">
        <v>307</v>
      </c>
      <c r="C45" s="48">
        <v>190</v>
      </c>
      <c r="D45" s="48">
        <v>40</v>
      </c>
      <c r="E45" s="110">
        <v>220</v>
      </c>
      <c r="G45" s="116"/>
    </row>
    <row r="46" spans="1:7" ht="25.5" customHeight="1" x14ac:dyDescent="0.2">
      <c r="A46" s="111" t="s">
        <v>318</v>
      </c>
      <c r="B46" s="5"/>
      <c r="C46" s="106">
        <v>260</v>
      </c>
      <c r="D46" s="106">
        <v>120</v>
      </c>
      <c r="E46" s="107">
        <v>380</v>
      </c>
      <c r="G46" s="116"/>
    </row>
    <row r="47" spans="1:7" x14ac:dyDescent="0.2">
      <c r="B47" s="5" t="s">
        <v>309</v>
      </c>
      <c r="C47" s="48">
        <v>30</v>
      </c>
      <c r="D47" s="48">
        <v>30</v>
      </c>
      <c r="E47" s="110">
        <v>60</v>
      </c>
      <c r="G47" s="116"/>
    </row>
    <row r="48" spans="1:7" x14ac:dyDescent="0.2">
      <c r="B48" s="5" t="s">
        <v>310</v>
      </c>
      <c r="C48" s="48">
        <v>50</v>
      </c>
      <c r="D48" s="48">
        <v>20</v>
      </c>
      <c r="E48" s="110">
        <v>70</v>
      </c>
      <c r="G48" s="116"/>
    </row>
    <row r="49" spans="1:8" x14ac:dyDescent="0.2">
      <c r="B49" s="5" t="s">
        <v>311</v>
      </c>
      <c r="C49" s="48">
        <v>100</v>
      </c>
      <c r="D49" s="48">
        <v>30</v>
      </c>
      <c r="E49" s="110">
        <v>130</v>
      </c>
      <c r="G49" s="116"/>
    </row>
    <row r="50" spans="1:8" x14ac:dyDescent="0.2">
      <c r="B50" s="5" t="s">
        <v>312</v>
      </c>
      <c r="C50" s="48">
        <v>90</v>
      </c>
      <c r="D50" s="48">
        <v>30</v>
      </c>
      <c r="E50" s="110">
        <v>120</v>
      </c>
      <c r="G50" s="116"/>
    </row>
    <row r="51" spans="1:8" ht="3" customHeight="1" x14ac:dyDescent="0.2">
      <c r="A51" s="63"/>
      <c r="B51" s="112"/>
      <c r="C51" s="64"/>
      <c r="D51" s="64"/>
      <c r="E51" s="113"/>
      <c r="G51" s="116">
        <v>0</v>
      </c>
    </row>
    <row r="52" spans="1:8" x14ac:dyDescent="0.2">
      <c r="A52" s="5"/>
      <c r="B52" s="5"/>
    </row>
    <row r="53" spans="1:8" ht="14.25" x14ac:dyDescent="0.2">
      <c r="A53" s="69">
        <v>1</v>
      </c>
      <c r="B53" s="1" t="s">
        <v>185</v>
      </c>
    </row>
    <row r="54" spans="1:8" ht="66.75" customHeight="1" x14ac:dyDescent="0.2">
      <c r="A54" s="69">
        <v>2</v>
      </c>
      <c r="B54" s="181" t="s">
        <v>314</v>
      </c>
      <c r="C54" s="181"/>
      <c r="D54" s="181"/>
      <c r="E54" s="181"/>
      <c r="F54" s="181"/>
      <c r="G54" s="181"/>
      <c r="H54" s="181"/>
    </row>
    <row r="55" spans="1:8" ht="27" customHeight="1" x14ac:dyDescent="0.2">
      <c r="A55" s="68">
        <v>3</v>
      </c>
      <c r="B55" s="172" t="s">
        <v>315</v>
      </c>
      <c r="C55" s="172"/>
      <c r="D55" s="172"/>
      <c r="E55" s="172"/>
      <c r="F55" s="172"/>
      <c r="G55" s="172"/>
      <c r="H55" s="172"/>
    </row>
    <row r="56" spans="1:8" ht="14.25" x14ac:dyDescent="0.2">
      <c r="A56" s="69">
        <v>4</v>
      </c>
      <c r="B56" s="1" t="s">
        <v>189</v>
      </c>
    </row>
    <row r="57" spans="1:8" ht="41.25" customHeight="1" x14ac:dyDescent="0.2">
      <c r="A57" s="69">
        <v>5</v>
      </c>
      <c r="B57" s="172" t="s">
        <v>191</v>
      </c>
      <c r="C57" s="172"/>
      <c r="D57" s="172"/>
      <c r="E57" s="172"/>
      <c r="F57" s="172"/>
      <c r="G57" s="172"/>
      <c r="H57" s="172"/>
    </row>
    <row r="58" spans="1:8" x14ac:dyDescent="0.2">
      <c r="A58" s="1" t="s">
        <v>58</v>
      </c>
      <c r="B58" s="1" t="s">
        <v>192</v>
      </c>
    </row>
    <row r="59" spans="1:8" x14ac:dyDescent="0.2">
      <c r="A59" s="1" t="s">
        <v>49</v>
      </c>
      <c r="B59" s="1" t="s">
        <v>193</v>
      </c>
    </row>
    <row r="60" spans="1:8" x14ac:dyDescent="0.2">
      <c r="A60" s="1" t="s">
        <v>253</v>
      </c>
      <c r="B60" s="1" t="s">
        <v>292</v>
      </c>
    </row>
    <row r="63" spans="1:8" x14ac:dyDescent="0.2">
      <c r="C63" s="116"/>
      <c r="D63" s="116"/>
      <c r="E63" s="117"/>
      <c r="G63" s="36"/>
      <c r="H63" s="36"/>
    </row>
    <row r="64" spans="1:8" x14ac:dyDescent="0.2">
      <c r="C64" s="116"/>
      <c r="D64" s="116"/>
      <c r="E64" s="117"/>
      <c r="G64" s="36"/>
      <c r="H64" s="36"/>
    </row>
    <row r="65" spans="3:8" x14ac:dyDescent="0.2">
      <c r="C65" s="116"/>
      <c r="D65" s="116"/>
      <c r="E65" s="117"/>
      <c r="G65" s="36"/>
      <c r="H65" s="36"/>
    </row>
    <row r="66" spans="3:8" x14ac:dyDescent="0.2">
      <c r="C66" s="116"/>
      <c r="D66" s="116"/>
      <c r="E66" s="117"/>
      <c r="G66" s="36"/>
      <c r="H66" s="36"/>
    </row>
    <row r="67" spans="3:8" x14ac:dyDescent="0.2">
      <c r="C67" s="116"/>
      <c r="D67" s="116"/>
      <c r="E67" s="117"/>
      <c r="G67" s="36"/>
      <c r="H67" s="36"/>
    </row>
  </sheetData>
  <mergeCells count="14">
    <mergeCell ref="B54:H54"/>
    <mergeCell ref="B55:H55"/>
    <mergeCell ref="B57:H57"/>
    <mergeCell ref="B24:H24"/>
    <mergeCell ref="B25:H25"/>
    <mergeCell ref="B27:H27"/>
    <mergeCell ref="A32:H32"/>
    <mergeCell ref="A34:B35"/>
    <mergeCell ref="C34:E34"/>
    <mergeCell ref="A1:B1"/>
    <mergeCell ref="A2:H2"/>
    <mergeCell ref="A4:B5"/>
    <mergeCell ref="C4:E4"/>
    <mergeCell ref="F4:H4"/>
  </mergeCells>
  <hyperlinks>
    <hyperlink ref="A1:B1" location="ContentsHead" display="ContentsHead" xr:uid="{21FDF84E-3F03-4139-A168-A6C6EAC3FC8F}"/>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5902B-0E00-4C7C-BEEC-E9111C54DCA6}">
  <sheetPr codeName="Sheet18"/>
  <dimension ref="A1:F68"/>
  <sheetViews>
    <sheetView zoomScaleNormal="100" workbookViewId="0">
      <pane ySplit="4" topLeftCell="A5" activePane="bottomLeft" state="frozen"/>
      <selection sqref="A1:B1048576"/>
      <selection pane="bottomLeft" sqref="A1:B1"/>
    </sheetView>
  </sheetViews>
  <sheetFormatPr defaultColWidth="7" defaultRowHeight="12.75" x14ac:dyDescent="0.2"/>
  <cols>
    <col min="1" max="1" width="2.5703125" style="1" customWidth="1"/>
    <col min="2" max="2" width="24.42578125" style="1" customWidth="1"/>
    <col min="3" max="3" width="14.42578125" style="27" customWidth="1"/>
    <col min="4" max="4" width="19.140625" style="119" customWidth="1"/>
    <col min="5" max="6" width="9" style="1" customWidth="1"/>
    <col min="7" max="16384" width="7" style="1"/>
  </cols>
  <sheetData>
    <row r="1" spans="1:6" x14ac:dyDescent="0.2">
      <c r="A1" s="174" t="s">
        <v>61</v>
      </c>
      <c r="B1" s="174"/>
    </row>
    <row r="2" spans="1:6" ht="29.45" customHeight="1" x14ac:dyDescent="0.2">
      <c r="A2" s="183" t="s">
        <v>319</v>
      </c>
      <c r="B2" s="183"/>
      <c r="C2" s="183"/>
      <c r="D2" s="183"/>
      <c r="E2" s="7"/>
      <c r="F2" s="7"/>
    </row>
    <row r="3" spans="1:6" ht="7.5" customHeight="1" x14ac:dyDescent="0.2"/>
    <row r="4" spans="1:6" ht="33.75" customHeight="1" x14ac:dyDescent="0.35">
      <c r="A4" s="179" t="s">
        <v>47</v>
      </c>
      <c r="B4" s="179"/>
      <c r="C4" s="120" t="s">
        <v>258</v>
      </c>
      <c r="D4" s="121" t="s">
        <v>320</v>
      </c>
    </row>
    <row r="5" spans="1:6" x14ac:dyDescent="0.2">
      <c r="A5" s="7" t="s">
        <v>127</v>
      </c>
      <c r="B5" s="7"/>
      <c r="C5" s="30"/>
      <c r="D5" s="118"/>
    </row>
    <row r="6" spans="1:6" ht="12.75" customHeight="1" x14ac:dyDescent="0.2">
      <c r="B6" s="32" t="s">
        <v>294</v>
      </c>
      <c r="C6" s="30">
        <v>1860</v>
      </c>
      <c r="D6" s="95">
        <v>14</v>
      </c>
      <c r="F6" s="27"/>
    </row>
    <row r="7" spans="1:6" ht="12.75" customHeight="1" x14ac:dyDescent="0.2">
      <c r="B7" s="32" t="s">
        <v>303</v>
      </c>
      <c r="C7" s="30">
        <v>1530</v>
      </c>
      <c r="D7" s="95">
        <v>12.7</v>
      </c>
    </row>
    <row r="8" spans="1:6" ht="12.75" customHeight="1" x14ac:dyDescent="0.2">
      <c r="B8" s="32" t="s">
        <v>321</v>
      </c>
      <c r="C8" s="30">
        <v>870</v>
      </c>
      <c r="D8" s="95">
        <v>9.3000000000000007</v>
      </c>
    </row>
    <row r="9" spans="1:6" ht="12.75" customHeight="1" x14ac:dyDescent="0.2">
      <c r="B9" s="32" t="s">
        <v>128</v>
      </c>
      <c r="C9" s="30">
        <v>20</v>
      </c>
      <c r="D9" s="95">
        <v>0.3</v>
      </c>
    </row>
    <row r="10" spans="1:6" ht="26.45" customHeight="1" x14ac:dyDescent="0.2">
      <c r="A10" s="7" t="s">
        <v>129</v>
      </c>
      <c r="B10" s="7"/>
      <c r="C10" s="30"/>
      <c r="D10" s="118"/>
    </row>
    <row r="11" spans="1:6" ht="12.75" customHeight="1" x14ac:dyDescent="0.2">
      <c r="B11" s="32" t="s">
        <v>299</v>
      </c>
      <c r="C11" s="30">
        <v>450</v>
      </c>
      <c r="D11" s="95">
        <v>3.3</v>
      </c>
    </row>
    <row r="12" spans="1:6" ht="12.75" customHeight="1" x14ac:dyDescent="0.2">
      <c r="B12" s="32" t="s">
        <v>300</v>
      </c>
      <c r="C12" s="30">
        <v>560</v>
      </c>
      <c r="D12" s="95">
        <v>4.3</v>
      </c>
    </row>
    <row r="13" spans="1:6" ht="12.75" customHeight="1" x14ac:dyDescent="0.2">
      <c r="B13" s="32" t="s">
        <v>301</v>
      </c>
      <c r="C13" s="30">
        <v>500</v>
      </c>
      <c r="D13" s="95">
        <v>3.9</v>
      </c>
    </row>
    <row r="14" spans="1:6" ht="12.75" customHeight="1" x14ac:dyDescent="0.2">
      <c r="B14" s="32" t="s">
        <v>302</v>
      </c>
      <c r="C14" s="30">
        <v>350</v>
      </c>
      <c r="D14" s="95">
        <v>2.5</v>
      </c>
    </row>
    <row r="15" spans="1:6" ht="26.25" customHeight="1" x14ac:dyDescent="0.2">
      <c r="B15" s="32" t="s">
        <v>304</v>
      </c>
      <c r="C15" s="30">
        <v>420</v>
      </c>
      <c r="D15" s="95">
        <v>3.3</v>
      </c>
    </row>
    <row r="16" spans="1:6" ht="12.75" customHeight="1" x14ac:dyDescent="0.2">
      <c r="B16" s="32" t="s">
        <v>305</v>
      </c>
      <c r="C16" s="30">
        <v>420</v>
      </c>
      <c r="D16" s="95">
        <v>3.6</v>
      </c>
    </row>
    <row r="17" spans="1:6" ht="12.75" customHeight="1" x14ac:dyDescent="0.2">
      <c r="B17" s="32" t="s">
        <v>306</v>
      </c>
      <c r="C17" s="30">
        <v>400</v>
      </c>
      <c r="D17" s="95">
        <v>3.4</v>
      </c>
    </row>
    <row r="18" spans="1:6" ht="12.75" customHeight="1" x14ac:dyDescent="0.2">
      <c r="B18" s="32" t="s">
        <v>307</v>
      </c>
      <c r="C18" s="30">
        <v>280</v>
      </c>
      <c r="D18" s="95">
        <v>2.5</v>
      </c>
    </row>
    <row r="19" spans="1:6" ht="26.25" customHeight="1" x14ac:dyDescent="0.2">
      <c r="B19" s="32" t="s">
        <v>256</v>
      </c>
      <c r="C19" s="30">
        <v>130</v>
      </c>
      <c r="D19" s="95">
        <v>1.1000000000000001</v>
      </c>
    </row>
    <row r="20" spans="1:6" ht="12.75" customHeight="1" x14ac:dyDescent="0.2">
      <c r="B20" s="32" t="s">
        <v>322</v>
      </c>
      <c r="C20" s="30">
        <v>250</v>
      </c>
      <c r="D20" s="95">
        <v>2.5</v>
      </c>
    </row>
    <row r="21" spans="1:6" ht="12.75" customHeight="1" x14ac:dyDescent="0.2">
      <c r="B21" s="32" t="s">
        <v>323</v>
      </c>
      <c r="C21" s="30">
        <v>350</v>
      </c>
      <c r="D21" s="95">
        <v>3.8</v>
      </c>
      <c r="F21" s="122"/>
    </row>
    <row r="22" spans="1:6" ht="12.75" customHeight="1" x14ac:dyDescent="0.2">
      <c r="B22" s="32" t="s">
        <v>324</v>
      </c>
      <c r="C22" s="30">
        <v>140</v>
      </c>
      <c r="D22" s="95">
        <v>1.9</v>
      </c>
      <c r="F22" s="122"/>
    </row>
    <row r="23" spans="1:6" ht="26.45" customHeight="1" x14ac:dyDescent="0.2">
      <c r="A23" s="7" t="s">
        <v>142</v>
      </c>
      <c r="B23" s="7"/>
      <c r="C23" s="30"/>
      <c r="D23" s="123"/>
    </row>
    <row r="24" spans="1:6" x14ac:dyDescent="0.2">
      <c r="B24" s="53" t="s">
        <v>325</v>
      </c>
      <c r="C24" s="30">
        <v>130</v>
      </c>
      <c r="D24" s="95">
        <v>0.9</v>
      </c>
    </row>
    <row r="25" spans="1:6" x14ac:dyDescent="0.2">
      <c r="B25" s="53" t="s">
        <v>326</v>
      </c>
      <c r="C25" s="30">
        <v>160</v>
      </c>
      <c r="D25" s="95">
        <v>1.1000000000000001</v>
      </c>
    </row>
    <row r="26" spans="1:6" x14ac:dyDescent="0.2">
      <c r="B26" s="53" t="s">
        <v>327</v>
      </c>
      <c r="C26" s="30">
        <v>160</v>
      </c>
      <c r="D26" s="95">
        <v>1.2</v>
      </c>
    </row>
    <row r="27" spans="1:6" x14ac:dyDescent="0.2">
      <c r="B27" s="53" t="s">
        <v>328</v>
      </c>
      <c r="C27" s="30">
        <v>180</v>
      </c>
      <c r="D27" s="95">
        <v>1.3</v>
      </c>
    </row>
    <row r="28" spans="1:6" x14ac:dyDescent="0.2">
      <c r="B28" s="53" t="s">
        <v>329</v>
      </c>
      <c r="C28" s="30">
        <v>210</v>
      </c>
      <c r="D28" s="95">
        <v>1.6</v>
      </c>
    </row>
    <row r="29" spans="1:6" x14ac:dyDescent="0.2">
      <c r="B29" s="53" t="s">
        <v>330</v>
      </c>
      <c r="C29" s="30">
        <v>170</v>
      </c>
      <c r="D29" s="95">
        <v>1.4</v>
      </c>
    </row>
    <row r="30" spans="1:6" x14ac:dyDescent="0.2">
      <c r="B30" s="53" t="s">
        <v>331</v>
      </c>
      <c r="C30" s="30">
        <v>160</v>
      </c>
      <c r="D30" s="95">
        <v>1.2</v>
      </c>
    </row>
    <row r="31" spans="1:6" x14ac:dyDescent="0.2">
      <c r="B31" s="53" t="s">
        <v>332</v>
      </c>
      <c r="C31" s="30">
        <v>170</v>
      </c>
      <c r="D31" s="95">
        <v>1.5</v>
      </c>
    </row>
    <row r="32" spans="1:6" x14ac:dyDescent="0.2">
      <c r="B32" s="53" t="s">
        <v>333</v>
      </c>
      <c r="C32" s="30">
        <v>170</v>
      </c>
      <c r="D32" s="95">
        <v>1.3</v>
      </c>
    </row>
    <row r="33" spans="2:6" x14ac:dyDescent="0.2">
      <c r="B33" s="53" t="s">
        <v>334</v>
      </c>
      <c r="C33" s="30">
        <v>110</v>
      </c>
      <c r="D33" s="95">
        <v>0.8</v>
      </c>
    </row>
    <row r="34" spans="2:6" x14ac:dyDescent="0.2">
      <c r="B34" s="53" t="s">
        <v>197</v>
      </c>
      <c r="C34" s="30">
        <v>100</v>
      </c>
      <c r="D34" s="95">
        <v>0.7</v>
      </c>
    </row>
    <row r="35" spans="2:6" x14ac:dyDescent="0.2">
      <c r="B35" s="53" t="s">
        <v>335</v>
      </c>
      <c r="C35" s="30">
        <v>140</v>
      </c>
      <c r="D35" s="95">
        <v>1</v>
      </c>
    </row>
    <row r="36" spans="2:6" ht="26.45" customHeight="1" x14ac:dyDescent="0.2">
      <c r="B36" s="53" t="s">
        <v>336</v>
      </c>
      <c r="C36" s="124">
        <v>140</v>
      </c>
      <c r="D36" s="95">
        <v>1.1000000000000001</v>
      </c>
      <c r="F36" s="27"/>
    </row>
    <row r="37" spans="2:6" x14ac:dyDescent="0.2">
      <c r="B37" s="53" t="s">
        <v>337</v>
      </c>
      <c r="C37" s="124">
        <v>150</v>
      </c>
      <c r="D37" s="95">
        <v>1.1000000000000001</v>
      </c>
      <c r="F37" s="27"/>
    </row>
    <row r="38" spans="2:6" x14ac:dyDescent="0.2">
      <c r="B38" s="53" t="s">
        <v>338</v>
      </c>
      <c r="C38" s="124">
        <v>140</v>
      </c>
      <c r="D38" s="95">
        <v>1</v>
      </c>
      <c r="F38" s="27"/>
    </row>
    <row r="39" spans="2:6" x14ac:dyDescent="0.2">
      <c r="B39" s="53" t="s">
        <v>339</v>
      </c>
      <c r="C39" s="124">
        <v>140</v>
      </c>
      <c r="D39" s="95">
        <v>1.1000000000000001</v>
      </c>
      <c r="F39" s="27"/>
    </row>
    <row r="40" spans="2:6" x14ac:dyDescent="0.2">
      <c r="B40" s="53" t="s">
        <v>340</v>
      </c>
      <c r="C40" s="124">
        <v>170</v>
      </c>
      <c r="D40" s="95">
        <v>1.5</v>
      </c>
      <c r="F40" s="27"/>
    </row>
    <row r="41" spans="2:6" x14ac:dyDescent="0.2">
      <c r="B41" s="53" t="s">
        <v>341</v>
      </c>
      <c r="C41" s="124">
        <v>110</v>
      </c>
      <c r="D41" s="95">
        <v>1</v>
      </c>
      <c r="F41" s="27"/>
    </row>
    <row r="42" spans="2:6" x14ac:dyDescent="0.2">
      <c r="B42" s="53" t="s">
        <v>342</v>
      </c>
      <c r="C42" s="124">
        <v>160</v>
      </c>
      <c r="D42" s="95">
        <v>1.3</v>
      </c>
      <c r="F42" s="27"/>
    </row>
    <row r="43" spans="2:6" x14ac:dyDescent="0.2">
      <c r="B43" s="53" t="s">
        <v>343</v>
      </c>
      <c r="C43" s="124">
        <v>130</v>
      </c>
      <c r="D43" s="95">
        <v>1.2</v>
      </c>
      <c r="F43" s="27"/>
    </row>
    <row r="44" spans="2:6" x14ac:dyDescent="0.2">
      <c r="B44" s="53" t="s">
        <v>344</v>
      </c>
      <c r="C44" s="124">
        <v>120</v>
      </c>
      <c r="D44" s="95">
        <v>0.9</v>
      </c>
      <c r="F44" s="27"/>
    </row>
    <row r="45" spans="2:6" x14ac:dyDescent="0.2">
      <c r="B45" s="53" t="s">
        <v>345</v>
      </c>
      <c r="C45" s="124">
        <v>110</v>
      </c>
      <c r="D45" s="95">
        <v>0.9</v>
      </c>
      <c r="F45" s="27"/>
    </row>
    <row r="46" spans="2:6" x14ac:dyDescent="0.2">
      <c r="B46" s="53" t="s">
        <v>346</v>
      </c>
      <c r="C46" s="124">
        <v>90</v>
      </c>
      <c r="D46" s="95">
        <v>0.8</v>
      </c>
      <c r="F46" s="27"/>
    </row>
    <row r="47" spans="2:6" x14ac:dyDescent="0.2">
      <c r="B47" s="53" t="s">
        <v>347</v>
      </c>
      <c r="C47" s="124">
        <v>80</v>
      </c>
      <c r="D47" s="95">
        <v>0.7</v>
      </c>
      <c r="F47" s="27"/>
    </row>
    <row r="48" spans="2:6" ht="26.25" customHeight="1" x14ac:dyDescent="0.2">
      <c r="B48" s="53" t="s">
        <v>348</v>
      </c>
      <c r="C48" s="124">
        <v>30</v>
      </c>
      <c r="D48" s="95">
        <v>0.3</v>
      </c>
    </row>
    <row r="49" spans="1:4" ht="12.75" customHeight="1" x14ac:dyDescent="0.2">
      <c r="B49" s="53" t="s">
        <v>349</v>
      </c>
      <c r="C49" s="124">
        <v>40</v>
      </c>
      <c r="D49" s="95">
        <v>0.3</v>
      </c>
    </row>
    <row r="50" spans="1:4" ht="12.75" customHeight="1" x14ac:dyDescent="0.2">
      <c r="B50" s="53" t="s">
        <v>350</v>
      </c>
      <c r="C50" s="124">
        <v>60</v>
      </c>
      <c r="D50" s="95">
        <v>0.5</v>
      </c>
    </row>
    <row r="51" spans="1:4" ht="12.75" customHeight="1" x14ac:dyDescent="0.2">
      <c r="B51" s="53" t="s">
        <v>351</v>
      </c>
      <c r="C51" s="124">
        <v>70</v>
      </c>
      <c r="D51" s="95">
        <v>0.6</v>
      </c>
    </row>
    <row r="52" spans="1:4" ht="12.75" customHeight="1" x14ac:dyDescent="0.2">
      <c r="B52" s="53" t="s">
        <v>352</v>
      </c>
      <c r="C52" s="124">
        <v>80</v>
      </c>
      <c r="D52" s="95">
        <v>0.8</v>
      </c>
    </row>
    <row r="53" spans="1:4" ht="12.75" customHeight="1" x14ac:dyDescent="0.2">
      <c r="B53" s="53" t="s">
        <v>353</v>
      </c>
      <c r="C53" s="124">
        <v>100</v>
      </c>
      <c r="D53" s="95">
        <v>1</v>
      </c>
    </row>
    <row r="54" spans="1:4" ht="12.75" customHeight="1" x14ac:dyDescent="0.2">
      <c r="B54" s="53" t="s">
        <v>354</v>
      </c>
      <c r="C54" s="124">
        <v>140</v>
      </c>
      <c r="D54" s="95">
        <v>1.6</v>
      </c>
    </row>
    <row r="55" spans="1:4" ht="12.75" customHeight="1" x14ac:dyDescent="0.2">
      <c r="B55" s="53" t="s">
        <v>355</v>
      </c>
      <c r="C55" s="124">
        <v>100</v>
      </c>
      <c r="D55" s="95">
        <v>1</v>
      </c>
    </row>
    <row r="56" spans="1:4" ht="12.75" customHeight="1" x14ac:dyDescent="0.2">
      <c r="B56" s="53" t="s">
        <v>356</v>
      </c>
      <c r="C56" s="124">
        <v>120</v>
      </c>
      <c r="D56" s="95">
        <v>1.2</v>
      </c>
    </row>
    <row r="57" spans="1:4" ht="12.75" customHeight="1" x14ac:dyDescent="0.2">
      <c r="B57" s="53" t="s">
        <v>357</v>
      </c>
      <c r="C57" s="124">
        <v>50</v>
      </c>
      <c r="D57" s="95">
        <v>0.7</v>
      </c>
    </row>
    <row r="58" spans="1:4" ht="12.75" customHeight="1" x14ac:dyDescent="0.2">
      <c r="B58" s="53" t="s">
        <v>358</v>
      </c>
      <c r="C58" s="124">
        <v>50</v>
      </c>
      <c r="D58" s="95">
        <v>0.7</v>
      </c>
    </row>
    <row r="59" spans="1:4" ht="12.75" customHeight="1" x14ac:dyDescent="0.2">
      <c r="B59" s="53" t="s">
        <v>359</v>
      </c>
      <c r="C59" s="124">
        <v>40</v>
      </c>
      <c r="D59" s="95">
        <v>0.5</v>
      </c>
    </row>
    <row r="60" spans="1:4" ht="25.5" customHeight="1" x14ac:dyDescent="0.2">
      <c r="B60" s="53" t="s">
        <v>360</v>
      </c>
      <c r="C60" s="124">
        <v>20</v>
      </c>
      <c r="D60" s="95">
        <v>0.2</v>
      </c>
    </row>
    <row r="61" spans="1:4" ht="12.75" customHeight="1" x14ac:dyDescent="0.2">
      <c r="B61" s="53" t="s">
        <v>361</v>
      </c>
      <c r="C61" s="124">
        <v>10</v>
      </c>
      <c r="D61" s="95">
        <v>0.1</v>
      </c>
    </row>
    <row r="62" spans="1:4" ht="3" customHeight="1" x14ac:dyDescent="0.2">
      <c r="A62" s="63"/>
      <c r="B62" s="125"/>
      <c r="C62" s="100"/>
      <c r="D62" s="126"/>
    </row>
    <row r="63" spans="1:4" x14ac:dyDescent="0.2">
      <c r="A63" s="5"/>
      <c r="B63" s="5"/>
      <c r="C63" s="30"/>
      <c r="D63" s="118"/>
    </row>
    <row r="64" spans="1:4" ht="27" customHeight="1" x14ac:dyDescent="0.2">
      <c r="A64" s="69">
        <v>1</v>
      </c>
      <c r="B64" s="181" t="s">
        <v>362</v>
      </c>
      <c r="C64" s="181"/>
      <c r="D64" s="181"/>
    </row>
    <row r="65" spans="1:4" ht="25.5" customHeight="1" x14ac:dyDescent="0.2">
      <c r="A65" s="72" t="s">
        <v>58</v>
      </c>
      <c r="B65" s="181" t="s">
        <v>192</v>
      </c>
      <c r="C65" s="181"/>
      <c r="D65" s="181"/>
    </row>
    <row r="66" spans="1:4" ht="13.5" customHeight="1" x14ac:dyDescent="0.2">
      <c r="A66" s="72" t="s">
        <v>49</v>
      </c>
      <c r="B66" s="181" t="s">
        <v>193</v>
      </c>
      <c r="C66" s="181"/>
      <c r="D66" s="181"/>
    </row>
    <row r="67" spans="1:4" ht="13.5" customHeight="1" x14ac:dyDescent="0.2">
      <c r="A67" s="72" t="s">
        <v>254</v>
      </c>
      <c r="B67" s="181" t="s">
        <v>363</v>
      </c>
      <c r="C67" s="181"/>
      <c r="D67" s="181"/>
    </row>
    <row r="68" spans="1:4" x14ac:dyDescent="0.2">
      <c r="A68" s="1" t="s">
        <v>253</v>
      </c>
      <c r="B68" s="181" t="s">
        <v>292</v>
      </c>
      <c r="C68" s="181"/>
      <c r="D68" s="181"/>
    </row>
  </sheetData>
  <mergeCells count="8">
    <mergeCell ref="B66:D66"/>
    <mergeCell ref="B67:D67"/>
    <mergeCell ref="B68:D68"/>
    <mergeCell ref="A1:B1"/>
    <mergeCell ref="A2:D2"/>
    <mergeCell ref="A4:B4"/>
    <mergeCell ref="B64:D64"/>
    <mergeCell ref="B65:D65"/>
  </mergeCells>
  <hyperlinks>
    <hyperlink ref="A1:B1" location="ContentsHead" display="ContentsHead" xr:uid="{DCC2A583-6953-494B-932E-353E16989C73}"/>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FF82-AEE0-4889-85A0-DA4D1E77A036}">
  <sheetPr codeName="Sheet23"/>
  <dimension ref="A1:M67"/>
  <sheetViews>
    <sheetView zoomScaleNormal="100" workbookViewId="0">
      <pane ySplit="5" topLeftCell="A42" activePane="bottomLeft" state="frozen"/>
      <selection sqref="A1:B1048576"/>
      <selection pane="bottomLeft" sqref="A1:C1"/>
    </sheetView>
  </sheetViews>
  <sheetFormatPr defaultColWidth="0" defaultRowHeight="12.75" x14ac:dyDescent="0.2"/>
  <cols>
    <col min="1" max="1" width="2.5703125" style="1" customWidth="1"/>
    <col min="2" max="2" width="20.5703125" style="1" customWidth="1"/>
    <col min="3" max="3" width="15" style="1" customWidth="1"/>
    <col min="4" max="4" width="19.140625" style="1" customWidth="1"/>
    <col min="5" max="6" width="9" style="1" customWidth="1"/>
    <col min="7" max="13" width="0" style="1" hidden="1" customWidth="1"/>
    <col min="14" max="16384" width="9" style="1" hidden="1"/>
  </cols>
  <sheetData>
    <row r="1" spans="1:6" x14ac:dyDescent="0.2">
      <c r="A1" s="174" t="s">
        <v>61</v>
      </c>
      <c r="B1" s="174"/>
      <c r="C1" s="174"/>
    </row>
    <row r="2" spans="1:6" ht="31.5" customHeight="1" x14ac:dyDescent="0.2">
      <c r="A2" s="183" t="s">
        <v>364</v>
      </c>
      <c r="B2" s="183"/>
      <c r="C2" s="183"/>
      <c r="D2" s="183"/>
    </row>
    <row r="3" spans="1:6" ht="8.4499999999999993" customHeight="1" x14ac:dyDescent="0.2"/>
    <row r="4" spans="1:6" ht="16.5" customHeight="1" x14ac:dyDescent="0.35">
      <c r="A4" s="178"/>
      <c r="B4" s="178"/>
      <c r="C4" s="179" t="s">
        <v>365</v>
      </c>
      <c r="D4" s="179"/>
    </row>
    <row r="5" spans="1:6" ht="38.450000000000003" customHeight="1" x14ac:dyDescent="0.35">
      <c r="A5" s="177"/>
      <c r="B5" s="177"/>
      <c r="C5" s="43" t="s">
        <v>196</v>
      </c>
      <c r="D5" s="44" t="s">
        <v>366</v>
      </c>
    </row>
    <row r="6" spans="1:6" x14ac:dyDescent="0.2">
      <c r="A6" s="7" t="s">
        <v>127</v>
      </c>
      <c r="B6" s="7"/>
    </row>
    <row r="7" spans="1:6" x14ac:dyDescent="0.2">
      <c r="A7" s="54"/>
      <c r="B7" s="32" t="s">
        <v>182</v>
      </c>
      <c r="C7" s="30">
        <v>640</v>
      </c>
      <c r="D7" s="95">
        <v>5</v>
      </c>
      <c r="E7" s="122"/>
      <c r="F7" s="122"/>
    </row>
    <row r="8" spans="1:6" x14ac:dyDescent="0.2">
      <c r="A8" s="54"/>
      <c r="B8" s="32" t="s">
        <v>48</v>
      </c>
      <c r="C8" s="30">
        <v>1420</v>
      </c>
      <c r="D8" s="95">
        <v>10.8</v>
      </c>
      <c r="E8" s="122"/>
      <c r="F8" s="122"/>
    </row>
    <row r="9" spans="1:6" x14ac:dyDescent="0.2">
      <c r="A9" s="54"/>
      <c r="B9" s="32" t="s">
        <v>183</v>
      </c>
      <c r="C9" s="30">
        <v>1580</v>
      </c>
      <c r="D9" s="95">
        <v>14</v>
      </c>
      <c r="E9" s="122"/>
      <c r="F9" s="122"/>
    </row>
    <row r="10" spans="1:6" x14ac:dyDescent="0.2">
      <c r="A10" s="54"/>
      <c r="B10" s="32" t="s">
        <v>367</v>
      </c>
      <c r="C10" s="30">
        <v>480</v>
      </c>
      <c r="D10" s="95">
        <v>4.9000000000000004</v>
      </c>
      <c r="E10" s="122"/>
      <c r="F10" s="122"/>
    </row>
    <row r="11" spans="1:6" ht="26.45" customHeight="1" x14ac:dyDescent="0.2">
      <c r="A11" s="7" t="s">
        <v>129</v>
      </c>
      <c r="B11" s="7"/>
      <c r="C11" s="27"/>
      <c r="D11" s="122"/>
      <c r="E11" s="122"/>
      <c r="F11" s="122"/>
    </row>
    <row r="12" spans="1:6" x14ac:dyDescent="0.2">
      <c r="B12" s="32" t="s">
        <v>130</v>
      </c>
      <c r="C12" s="30">
        <v>20</v>
      </c>
      <c r="D12" s="95">
        <v>0.1</v>
      </c>
      <c r="E12" s="122"/>
      <c r="F12" s="122"/>
    </row>
    <row r="13" spans="1:6" x14ac:dyDescent="0.2">
      <c r="B13" s="32" t="s">
        <v>131</v>
      </c>
      <c r="C13" s="30">
        <v>110</v>
      </c>
      <c r="D13" s="95">
        <v>0.9</v>
      </c>
      <c r="E13" s="122"/>
      <c r="F13" s="122"/>
    </row>
    <row r="14" spans="1:6" x14ac:dyDescent="0.2">
      <c r="B14" s="32" t="s">
        <v>132</v>
      </c>
      <c r="C14" s="30">
        <v>220</v>
      </c>
      <c r="D14" s="95">
        <v>1.7</v>
      </c>
      <c r="E14" s="122"/>
      <c r="F14" s="122"/>
    </row>
    <row r="15" spans="1:6" x14ac:dyDescent="0.2">
      <c r="B15" s="32" t="s">
        <v>133</v>
      </c>
      <c r="C15" s="30">
        <v>280</v>
      </c>
      <c r="D15" s="95">
        <v>2.2000000000000002</v>
      </c>
      <c r="E15" s="122"/>
      <c r="F15" s="122"/>
    </row>
    <row r="16" spans="1:6" ht="26.45" customHeight="1" x14ac:dyDescent="0.2">
      <c r="B16" s="32" t="s">
        <v>134</v>
      </c>
      <c r="C16" s="30">
        <v>280</v>
      </c>
      <c r="D16" s="95">
        <v>2</v>
      </c>
      <c r="E16" s="122"/>
      <c r="F16" s="122"/>
    </row>
    <row r="17" spans="1:6" x14ac:dyDescent="0.2">
      <c r="B17" s="32" t="s">
        <v>135</v>
      </c>
      <c r="C17" s="30">
        <v>390</v>
      </c>
      <c r="D17" s="95">
        <v>3.1</v>
      </c>
      <c r="E17" s="122"/>
      <c r="F17" s="122"/>
    </row>
    <row r="18" spans="1:6" x14ac:dyDescent="0.2">
      <c r="B18" s="32" t="s">
        <v>136</v>
      </c>
      <c r="C18" s="30">
        <v>350</v>
      </c>
      <c r="D18" s="95">
        <v>2.5</v>
      </c>
      <c r="E18" s="122"/>
      <c r="F18" s="122"/>
    </row>
    <row r="19" spans="1:6" x14ac:dyDescent="0.2">
      <c r="B19" s="32" t="s">
        <v>137</v>
      </c>
      <c r="C19" s="30">
        <v>400</v>
      </c>
      <c r="D19" s="95">
        <v>3.2</v>
      </c>
      <c r="E19" s="122"/>
      <c r="F19" s="122"/>
    </row>
    <row r="20" spans="1:6" ht="25.5" customHeight="1" x14ac:dyDescent="0.2">
      <c r="B20" s="32" t="s">
        <v>368</v>
      </c>
      <c r="C20" s="30">
        <v>290</v>
      </c>
      <c r="D20" s="95">
        <v>2.4</v>
      </c>
      <c r="E20" s="122"/>
      <c r="F20" s="122"/>
    </row>
    <row r="21" spans="1:6" ht="12.75" customHeight="1" x14ac:dyDescent="0.2">
      <c r="B21" s="32" t="s">
        <v>369</v>
      </c>
      <c r="C21" s="30">
        <v>310</v>
      </c>
      <c r="D21" s="95">
        <v>2.5</v>
      </c>
      <c r="E21" s="122"/>
      <c r="F21" s="122"/>
    </row>
    <row r="22" spans="1:6" ht="12.75" customHeight="1" x14ac:dyDescent="0.2">
      <c r="B22" s="32" t="s">
        <v>370</v>
      </c>
      <c r="C22" s="30">
        <v>380</v>
      </c>
      <c r="D22" s="95">
        <v>3.3</v>
      </c>
      <c r="E22" s="122"/>
      <c r="F22" s="122"/>
    </row>
    <row r="23" spans="1:6" ht="12.75" customHeight="1" x14ac:dyDescent="0.2">
      <c r="B23" s="32" t="s">
        <v>371</v>
      </c>
      <c r="C23" s="30">
        <v>610</v>
      </c>
      <c r="D23" s="95">
        <v>5.8</v>
      </c>
      <c r="E23" s="122"/>
      <c r="F23" s="122"/>
    </row>
    <row r="24" spans="1:6" ht="26.45" customHeight="1" x14ac:dyDescent="0.2">
      <c r="A24" s="7" t="s">
        <v>142</v>
      </c>
      <c r="C24" s="27"/>
      <c r="E24" s="122"/>
      <c r="F24" s="122"/>
    </row>
    <row r="25" spans="1:6" x14ac:dyDescent="0.2">
      <c r="B25" s="53" t="s">
        <v>143</v>
      </c>
      <c r="C25" s="30">
        <v>0</v>
      </c>
      <c r="D25" s="95">
        <v>0</v>
      </c>
      <c r="E25" s="122"/>
      <c r="F25" s="122"/>
    </row>
    <row r="26" spans="1:6" x14ac:dyDescent="0.2">
      <c r="B26" s="53" t="s">
        <v>144</v>
      </c>
      <c r="C26" s="30" t="s">
        <v>267</v>
      </c>
      <c r="D26" s="95" t="s">
        <v>267</v>
      </c>
      <c r="E26" s="122"/>
      <c r="F26" s="122"/>
    </row>
    <row r="27" spans="1:6" x14ac:dyDescent="0.2">
      <c r="B27" s="53" t="s">
        <v>145</v>
      </c>
      <c r="C27" s="30">
        <v>20</v>
      </c>
      <c r="D27" s="95">
        <v>0.1</v>
      </c>
      <c r="E27" s="122"/>
      <c r="F27" s="122"/>
    </row>
    <row r="28" spans="1:6" x14ac:dyDescent="0.2">
      <c r="B28" s="53" t="s">
        <v>146</v>
      </c>
      <c r="C28" s="30">
        <v>20</v>
      </c>
      <c r="D28" s="95">
        <v>0.2</v>
      </c>
      <c r="E28" s="122"/>
      <c r="F28" s="122"/>
    </row>
    <row r="29" spans="1:6" x14ac:dyDescent="0.2">
      <c r="B29" s="53" t="s">
        <v>147</v>
      </c>
      <c r="C29" s="30">
        <v>30</v>
      </c>
      <c r="D29" s="95">
        <v>0.2</v>
      </c>
      <c r="E29" s="122"/>
      <c r="F29" s="122"/>
    </row>
    <row r="30" spans="1:6" x14ac:dyDescent="0.2">
      <c r="B30" s="53" t="s">
        <v>148</v>
      </c>
      <c r="C30" s="30">
        <v>70</v>
      </c>
      <c r="D30" s="95">
        <v>0.5</v>
      </c>
      <c r="E30" s="122"/>
      <c r="F30" s="122"/>
    </row>
    <row r="31" spans="1:6" x14ac:dyDescent="0.2">
      <c r="B31" s="53" t="s">
        <v>149</v>
      </c>
      <c r="C31" s="30">
        <v>70</v>
      </c>
      <c r="D31" s="95">
        <v>0.5</v>
      </c>
      <c r="E31" s="122"/>
      <c r="F31" s="122"/>
    </row>
    <row r="32" spans="1:6" x14ac:dyDescent="0.2">
      <c r="B32" s="53" t="s">
        <v>150</v>
      </c>
      <c r="C32" s="30">
        <v>100</v>
      </c>
      <c r="D32" s="95">
        <v>0.8</v>
      </c>
      <c r="E32" s="122"/>
      <c r="F32" s="122"/>
    </row>
    <row r="33" spans="2:6" x14ac:dyDescent="0.2">
      <c r="B33" s="53" t="s">
        <v>151</v>
      </c>
      <c r="C33" s="30">
        <v>50</v>
      </c>
      <c r="D33" s="95">
        <v>0.4</v>
      </c>
      <c r="E33" s="122"/>
      <c r="F33" s="122"/>
    </row>
    <row r="34" spans="2:6" x14ac:dyDescent="0.2">
      <c r="B34" s="53" t="s">
        <v>152</v>
      </c>
      <c r="C34" s="30">
        <v>100</v>
      </c>
      <c r="D34" s="95">
        <v>0.8</v>
      </c>
      <c r="E34" s="122"/>
      <c r="F34" s="122"/>
    </row>
    <row r="35" spans="2:6" x14ac:dyDescent="0.2">
      <c r="B35" s="53" t="s">
        <v>153</v>
      </c>
      <c r="C35" s="30">
        <v>100</v>
      </c>
      <c r="D35" s="95">
        <v>0.8</v>
      </c>
      <c r="E35" s="122"/>
      <c r="F35" s="122"/>
    </row>
    <row r="36" spans="2:6" x14ac:dyDescent="0.2">
      <c r="B36" s="53" t="s">
        <v>154</v>
      </c>
      <c r="C36" s="30">
        <v>90</v>
      </c>
      <c r="D36" s="95">
        <v>0.7</v>
      </c>
      <c r="E36" s="122"/>
      <c r="F36" s="122"/>
    </row>
    <row r="37" spans="2:6" ht="26.45" customHeight="1" x14ac:dyDescent="0.2">
      <c r="B37" s="53" t="s">
        <v>155</v>
      </c>
      <c r="C37" s="30">
        <v>110</v>
      </c>
      <c r="D37" s="95">
        <v>0.8</v>
      </c>
      <c r="E37" s="122"/>
      <c r="F37" s="122"/>
    </row>
    <row r="38" spans="2:6" x14ac:dyDescent="0.2">
      <c r="B38" s="53" t="s">
        <v>156</v>
      </c>
      <c r="C38" s="30">
        <v>90</v>
      </c>
      <c r="D38" s="95">
        <v>0.6</v>
      </c>
      <c r="E38" s="122"/>
      <c r="F38" s="122"/>
    </row>
    <row r="39" spans="2:6" x14ac:dyDescent="0.2">
      <c r="B39" s="53" t="s">
        <v>157</v>
      </c>
      <c r="C39" s="30">
        <v>90</v>
      </c>
      <c r="D39" s="95">
        <v>0.7</v>
      </c>
      <c r="E39" s="122"/>
      <c r="F39" s="122"/>
    </row>
    <row r="40" spans="2:6" x14ac:dyDescent="0.2">
      <c r="B40" s="53" t="s">
        <v>158</v>
      </c>
      <c r="C40" s="30">
        <v>140</v>
      </c>
      <c r="D40" s="95">
        <v>1.1000000000000001</v>
      </c>
      <c r="E40" s="122"/>
      <c r="F40" s="122"/>
    </row>
    <row r="41" spans="2:6" x14ac:dyDescent="0.2">
      <c r="B41" s="53" t="s">
        <v>159</v>
      </c>
      <c r="C41" s="30">
        <v>120</v>
      </c>
      <c r="D41" s="95">
        <v>1</v>
      </c>
      <c r="E41" s="122"/>
      <c r="F41" s="122"/>
    </row>
    <row r="42" spans="2:6" x14ac:dyDescent="0.2">
      <c r="B42" s="53" t="s">
        <v>160</v>
      </c>
      <c r="C42" s="30">
        <v>130</v>
      </c>
      <c r="D42" s="95">
        <v>1</v>
      </c>
      <c r="E42" s="122"/>
      <c r="F42" s="122"/>
    </row>
    <row r="43" spans="2:6" x14ac:dyDescent="0.2">
      <c r="B43" s="53" t="s">
        <v>161</v>
      </c>
      <c r="C43" s="30">
        <v>100</v>
      </c>
      <c r="D43" s="95">
        <v>0.8</v>
      </c>
      <c r="E43" s="122"/>
      <c r="F43" s="122"/>
    </row>
    <row r="44" spans="2:6" x14ac:dyDescent="0.2">
      <c r="B44" s="53" t="s">
        <v>162</v>
      </c>
      <c r="C44" s="30">
        <v>130</v>
      </c>
      <c r="D44" s="95">
        <v>0.9</v>
      </c>
      <c r="E44" s="122"/>
      <c r="F44" s="122"/>
    </row>
    <row r="45" spans="2:6" x14ac:dyDescent="0.2">
      <c r="B45" s="53" t="s">
        <v>163</v>
      </c>
      <c r="C45" s="30">
        <v>120</v>
      </c>
      <c r="D45" s="95">
        <v>0.8</v>
      </c>
      <c r="E45" s="122"/>
      <c r="F45" s="122"/>
    </row>
    <row r="46" spans="2:6" x14ac:dyDescent="0.2">
      <c r="B46" s="53" t="s">
        <v>164</v>
      </c>
      <c r="C46" s="30">
        <v>150</v>
      </c>
      <c r="D46" s="95">
        <v>1.2</v>
      </c>
      <c r="E46" s="122"/>
      <c r="F46" s="122"/>
    </row>
    <row r="47" spans="2:6" x14ac:dyDescent="0.2">
      <c r="B47" s="53" t="s">
        <v>165</v>
      </c>
      <c r="C47" s="30">
        <v>100</v>
      </c>
      <c r="D47" s="95">
        <v>0.7</v>
      </c>
      <c r="E47" s="122"/>
      <c r="F47" s="122"/>
    </row>
    <row r="48" spans="2:6" x14ac:dyDescent="0.2">
      <c r="B48" s="53" t="s">
        <v>166</v>
      </c>
      <c r="C48" s="30">
        <v>160</v>
      </c>
      <c r="D48" s="95">
        <v>1.3</v>
      </c>
      <c r="E48" s="122"/>
      <c r="F48" s="122"/>
    </row>
    <row r="49" spans="1:6" ht="26.25" customHeight="1" x14ac:dyDescent="0.2">
      <c r="B49" s="53" t="s">
        <v>372</v>
      </c>
      <c r="C49" s="30">
        <v>140</v>
      </c>
      <c r="D49" s="95">
        <v>1.2</v>
      </c>
      <c r="E49" s="122"/>
      <c r="F49" s="122"/>
    </row>
    <row r="50" spans="1:6" ht="12.75" customHeight="1" x14ac:dyDescent="0.2">
      <c r="B50" s="53" t="s">
        <v>373</v>
      </c>
      <c r="C50" s="30">
        <v>60</v>
      </c>
      <c r="D50" s="95">
        <v>0.5</v>
      </c>
      <c r="E50" s="122"/>
      <c r="F50" s="122"/>
    </row>
    <row r="51" spans="1:6" ht="12.75" customHeight="1" x14ac:dyDescent="0.2">
      <c r="B51" s="53" t="s">
        <v>374</v>
      </c>
      <c r="C51" s="30">
        <v>80</v>
      </c>
      <c r="D51" s="95">
        <v>0.7</v>
      </c>
      <c r="E51" s="122"/>
      <c r="F51" s="122"/>
    </row>
    <row r="52" spans="1:6" ht="12.75" customHeight="1" x14ac:dyDescent="0.2">
      <c r="B52" s="53" t="s">
        <v>375</v>
      </c>
      <c r="C52" s="30">
        <v>90</v>
      </c>
      <c r="D52" s="95">
        <v>0.8</v>
      </c>
      <c r="E52" s="122"/>
      <c r="F52" s="122"/>
    </row>
    <row r="53" spans="1:6" ht="12.75" customHeight="1" x14ac:dyDescent="0.2">
      <c r="B53" s="53" t="s">
        <v>376</v>
      </c>
      <c r="C53" s="30">
        <v>110</v>
      </c>
      <c r="D53" s="95">
        <v>0.9</v>
      </c>
      <c r="E53" s="122"/>
      <c r="F53" s="122"/>
    </row>
    <row r="54" spans="1:6" ht="12.75" customHeight="1" x14ac:dyDescent="0.2">
      <c r="B54" s="53" t="s">
        <v>377</v>
      </c>
      <c r="C54" s="30">
        <v>110</v>
      </c>
      <c r="D54" s="95">
        <v>0.9</v>
      </c>
      <c r="E54" s="122"/>
      <c r="F54" s="122"/>
    </row>
    <row r="55" spans="1:6" ht="12.75" customHeight="1" x14ac:dyDescent="0.2">
      <c r="B55" s="53" t="s">
        <v>378</v>
      </c>
      <c r="C55" s="30">
        <v>140</v>
      </c>
      <c r="D55" s="95">
        <v>1.1000000000000001</v>
      </c>
      <c r="E55" s="122"/>
      <c r="F55" s="122"/>
    </row>
    <row r="56" spans="1:6" ht="12.75" customHeight="1" x14ac:dyDescent="0.2">
      <c r="B56" s="53" t="s">
        <v>379</v>
      </c>
      <c r="C56" s="30">
        <v>110</v>
      </c>
      <c r="D56" s="95">
        <v>1</v>
      </c>
      <c r="E56" s="122"/>
      <c r="F56" s="122"/>
    </row>
    <row r="57" spans="1:6" ht="12.75" customHeight="1" x14ac:dyDescent="0.2">
      <c r="B57" s="53" t="s">
        <v>380</v>
      </c>
      <c r="C57" s="30">
        <v>140</v>
      </c>
      <c r="D57" s="95">
        <v>1.3</v>
      </c>
      <c r="E57" s="122"/>
      <c r="F57" s="122"/>
    </row>
    <row r="58" spans="1:6" ht="12.75" customHeight="1" x14ac:dyDescent="0.2">
      <c r="B58" s="53" t="s">
        <v>381</v>
      </c>
      <c r="C58" s="30">
        <v>160</v>
      </c>
      <c r="D58" s="95">
        <v>1.4</v>
      </c>
      <c r="E58" s="122"/>
      <c r="F58" s="122"/>
    </row>
    <row r="59" spans="1:6" ht="12.75" customHeight="1" x14ac:dyDescent="0.2">
      <c r="B59" s="53" t="s">
        <v>382</v>
      </c>
      <c r="C59" s="30">
        <v>190</v>
      </c>
      <c r="D59" s="95">
        <v>1.8</v>
      </c>
      <c r="E59" s="122"/>
      <c r="F59" s="122"/>
    </row>
    <row r="60" spans="1:6" ht="12.75" customHeight="1" x14ac:dyDescent="0.2">
      <c r="B60" s="53" t="s">
        <v>383</v>
      </c>
      <c r="C60" s="30">
        <v>270</v>
      </c>
      <c r="D60" s="95">
        <v>2.6</v>
      </c>
      <c r="E60" s="122"/>
      <c r="F60" s="122"/>
    </row>
    <row r="61" spans="1:6" ht="26.25" customHeight="1" x14ac:dyDescent="0.2">
      <c r="B61" s="53" t="s">
        <v>384</v>
      </c>
      <c r="C61" s="30">
        <v>220</v>
      </c>
      <c r="D61" s="95">
        <v>2.2999999999999998</v>
      </c>
      <c r="E61" s="122"/>
      <c r="F61" s="122"/>
    </row>
    <row r="62" spans="1:6" ht="12.75" customHeight="1" x14ac:dyDescent="0.2">
      <c r="B62" s="53" t="s">
        <v>385</v>
      </c>
      <c r="C62" s="30">
        <v>260</v>
      </c>
      <c r="D62" s="95">
        <v>2.5</v>
      </c>
      <c r="E62" s="122"/>
      <c r="F62" s="122"/>
    </row>
    <row r="63" spans="1:6" ht="3" customHeight="1" x14ac:dyDescent="0.2">
      <c r="A63" s="63"/>
      <c r="B63" s="127"/>
      <c r="C63" s="128"/>
      <c r="D63" s="129"/>
    </row>
    <row r="64" spans="1:6" x14ac:dyDescent="0.2">
      <c r="B64" s="33"/>
      <c r="C64" s="27"/>
      <c r="D64" s="122"/>
    </row>
    <row r="65" spans="1:4" ht="59.25" customHeight="1" x14ac:dyDescent="0.2">
      <c r="A65" s="69">
        <v>1</v>
      </c>
      <c r="B65" s="181" t="s">
        <v>386</v>
      </c>
      <c r="C65" s="181"/>
      <c r="D65" s="181"/>
    </row>
    <row r="66" spans="1:4" ht="57" customHeight="1" x14ac:dyDescent="0.2">
      <c r="A66" s="69">
        <v>2</v>
      </c>
      <c r="B66" s="181" t="s">
        <v>387</v>
      </c>
      <c r="C66" s="181"/>
      <c r="D66" s="181"/>
    </row>
    <row r="67" spans="1:4" x14ac:dyDescent="0.2">
      <c r="A67" s="1" t="s">
        <v>253</v>
      </c>
      <c r="B67" s="181" t="s">
        <v>292</v>
      </c>
      <c r="C67" s="181"/>
      <c r="D67" s="181"/>
    </row>
  </sheetData>
  <mergeCells count="7">
    <mergeCell ref="B67:D67"/>
    <mergeCell ref="A1:C1"/>
    <mergeCell ref="A2:D2"/>
    <mergeCell ref="A4:B5"/>
    <mergeCell ref="C4:D4"/>
    <mergeCell ref="B65:D65"/>
    <mergeCell ref="B66:D66"/>
  </mergeCells>
  <hyperlinks>
    <hyperlink ref="A1:B1" location="Contents!A1" display="Back to contents" xr:uid="{31444BBA-7648-41A6-873C-1040DE184F43}"/>
    <hyperlink ref="A1:C1" location="ContentsHead" display="ContentsHead" xr:uid="{01A64B22-A5F3-48CA-9CB2-59BC069D27FE}"/>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76C6F4-CC03-4D56-A21C-C45CEFA9F0E8}"/>
</file>

<file path=customXml/itemProps2.xml><?xml version="1.0" encoding="utf-8"?>
<ds:datastoreItem xmlns:ds="http://schemas.openxmlformats.org/officeDocument/2006/customXml" ds:itemID="{D0C5AD0C-5FFB-487C-A5BC-2341F4B2EF74}"/>
</file>

<file path=customXml/itemProps3.xml><?xml version="1.0" encoding="utf-8"?>
<ds:datastoreItem xmlns:ds="http://schemas.openxmlformats.org/officeDocument/2006/customXml" ds:itemID="{735BBE0E-96F1-4EDB-A8A5-1044DE6CAE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52</vt:i4>
      </vt:variant>
    </vt:vector>
  </HeadingPairs>
  <TitlesOfParts>
    <vt:vector size="66" baseType="lpstr">
      <vt:lpstr>Contents</vt:lpstr>
      <vt:lpstr>ChartData</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fig2_1</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Dave Jones</cp:lastModifiedBy>
  <dcterms:created xsi:type="dcterms:W3CDTF">2021-06-23T12:14:08Z</dcterms:created>
  <dcterms:modified xsi:type="dcterms:W3CDTF">2021-06-24T07:59:24Z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