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drawings/drawing15.xml" ContentType="application/vnd.openxmlformats-officedocument.drawingml.chartshapes+xml"/>
  <Override PartName="/xl/drawings/drawing13.xml" ContentType="application/vnd.openxmlformats-officedocument.drawingml.chartshapes+xml"/>
  <Override PartName="/xl/drawings/drawing10.xml" ContentType="application/vnd.openxmlformats-officedocument.drawingml.chartshapes+xml"/>
  <Override PartName="/xl/drawings/drawing6.xml" ContentType="application/vnd.openxmlformats-officedocument.drawingml.chartshapes+xml"/>
  <Override PartName="/xl/drawings/drawing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Override PartName="/xl/drawings/drawing3.xml" ContentType="application/vnd.openxmlformats-officedocument.drawingml.chartshapes+xml"/>
  <Override PartName="/xl/drawings/drawing18.xml" ContentType="application/vnd.openxmlformats-officedocument.drawingml.chartshapes+xml"/>
  <Override PartName="/xl/drawings/drawing8.xml" ContentType="application/vnd.openxmlformats-officedocument.drawingml.chartshapes+xml"/>
  <Override PartName="/xl/drawings/drawing19.xml" ContentType="application/vnd.openxmlformats-officedocument.drawingml.chartshapes+xml"/>
  <Override PartName="/xl/drawings/drawing4.xml" ContentType="application/vnd.openxmlformats-officedocument.drawingml.chartshapes+xml"/>
  <Override PartName="/xl/drawings/drawing12.xml" ContentType="application/vnd.openxmlformats-officedocument.drawingml.chartshapes+xml"/>
  <Override PartName="/xl/drawings/drawing20.xml" ContentType="application/vnd.openxmlformats-officedocument.drawingml.chartshapes+xml"/>
  <Override PartName="/xl/drawings/drawing9.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6.xml" ContentType="application/vnd.ms-office.chartstyle+xml"/>
  <Override PartName="/xl/charts/colors16.xml" ContentType="application/vnd.ms-office.chartcolorstyle+xml"/>
  <Override PartName="/xl/charts/style15.xml" ContentType="application/vnd.ms-office.chart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olors15.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5.xml" ContentType="application/vnd.openxmlformats-officedocument.drawingml.chart+xml"/>
  <Override PartName="/xl/drawings/drawing21.xml" ContentType="application/vnd.openxmlformats-officedocument.drawing+xml"/>
  <Override PartName="/xl/drawings/drawing22.xml" ContentType="application/vnd.openxmlformats-officedocument.drawing+xml"/>
  <Override PartName="/xl/charts/style14.xml" ContentType="application/vnd.ms-office.chartstyle+xml"/>
  <Override PartName="/xl/charts/chart16.xml" ContentType="application/vnd.openxmlformats-officedocument.drawingml.chart+xml"/>
  <Override PartName="/xl/charts/colors14.xml" ContentType="application/vnd.ms-office.chartcolorstyle+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G:\Statistical Releases\LTT\2020\2020-10-31\Final files\"/>
    </mc:Choice>
  </mc:AlternateContent>
  <xr:revisionPtr revIDLastSave="0" documentId="13_ncr:1_{8227C640-D718-47D9-95FF-15902069ABBE}" xr6:coauthVersionLast="45" xr6:coauthVersionMax="45" xr10:uidLastSave="{00000000-0000-0000-0000-000000000000}"/>
  <bookViews>
    <workbookView xWindow="-120" yWindow="-120" windowWidth="20640" windowHeight="11160" xr2:uid="{401C1E02-AA65-4CA2-8AA3-B7E2FD988288}"/>
  </bookViews>
  <sheets>
    <sheet name="Contents" sheetId="2" r:id="rId1"/>
    <sheet name="ChartData" sheetId="3" r:id="rId2"/>
    <sheet name="Table1" sheetId="4" r:id="rId3"/>
    <sheet name="Table2" sheetId="5" r:id="rId4"/>
    <sheet name="Table3" sheetId="6" r:id="rId5"/>
    <sheet name="Table4" sheetId="7" r:id="rId6"/>
    <sheet name="Table5" sheetId="8" r:id="rId7"/>
    <sheet name="Table6" sheetId="9" r:id="rId8"/>
    <sheet name="Table6a" sheetId="10" r:id="rId9"/>
    <sheet name="Table7" sheetId="11" r:id="rId10"/>
    <sheet name="Fig1.1" sheetId="12" r:id="rId11"/>
    <sheet name="Fig2.2" sheetId="13" r:id="rId12"/>
    <sheet name="Fig2.3" sheetId="14" r:id="rId13"/>
    <sheet name="Fig2.4" sheetId="15" r:id="rId14"/>
    <sheet name="TableA1Hide" sheetId="16" state="hidden" r:id="rId15"/>
    <sheet name="TableA2Hide" sheetId="17" state="hidden" r:id="rId16"/>
    <sheet name="TableA1" sheetId="18" r:id="rId17"/>
    <sheet name="TableA2" sheetId="19" r:id="rId18"/>
  </sheets>
  <externalReferences>
    <externalReference r:id="rId19"/>
  </externalReferences>
  <definedNames>
    <definedName name="CNRRounded">TableA1Hide!$B$120:$H$149</definedName>
    <definedName name="CNRRoundedHeader">TableA1Hide!$A$116</definedName>
    <definedName name="ContentsHead">Contents!$A$1</definedName>
    <definedName name="ContentsQuarterly">Contents!$27:$56</definedName>
    <definedName name="CRERounded">TableA1Hide!$B$44:$H$73</definedName>
    <definedName name="CRERoundedHeader">TableA1Hide!$A$40</definedName>
    <definedName name="CRHRounded">TableA1Hide!$B$82:$H$111</definedName>
    <definedName name="CRHRoundedHeader">TableA1Hide!$A$78</definedName>
    <definedName name="CTORounded">TableA1Hide!$B$6:$H$35</definedName>
    <definedName name="CTORoundedHeader">TableA1Hide!$A$2</definedName>
    <definedName name="DNRRounded">TableA2Hide!$B$124:$H$153</definedName>
    <definedName name="DNRRoundedHeader">TableA2Hide!$A$120</definedName>
    <definedName name="DRERounded">TableA2Hide!$B$46:$H$75</definedName>
    <definedName name="DRERoundedHeader">TableA2Hide!$A$42</definedName>
    <definedName name="DRHRounded">TableA2Hide!$B$84:$H$113</definedName>
    <definedName name="DRHRoundedHeader">TableA2Hide!$A$80</definedName>
    <definedName name="DTORounded">TableA2Hide!$B$6:$H$35</definedName>
    <definedName name="DTORoundedHeader">TableA2Hide!$A$2</definedName>
    <definedName name="EndRP">TableA1Hide!$S$2</definedName>
    <definedName name="Fig1_1">'Fig1.1'!$A$2</definedName>
    <definedName name="Fig2.2Quarter">'Fig2.2'!$B$7:$B$14</definedName>
    <definedName name="Fig2.3Quarter">'Fig2.3'!$B$7:$B$14</definedName>
    <definedName name="Fig2.4Quarter">'Fig2.4'!$B$7:$B$14</definedName>
    <definedName name="fig2_1">ChartData!$A$3</definedName>
    <definedName name="Fig2_2">'Fig2.2'!$A$2</definedName>
    <definedName name="Fig2_3">'Fig2.3'!$A$2</definedName>
    <definedName name="Fig2_4">'Fig2.4'!$A$2</definedName>
    <definedName name="Fig2_5">ChartData!$A$52</definedName>
    <definedName name="Fig2_6a">ChartData!$A$72</definedName>
    <definedName name="Fig2_6b">ChartData!$A$93</definedName>
    <definedName name="Fig2_7">ChartData!$A$114</definedName>
    <definedName name="Fig3_1">ChartData!$A$127</definedName>
    <definedName name="Fig3_2">ChartData!$A$145</definedName>
    <definedName name="Fig3_3">ChartData!$A$164</definedName>
    <definedName name="Fig4_1">ChartData!$A$178</definedName>
    <definedName name="Fig4_2">ChartData!$A$197</definedName>
    <definedName name="Fig4_3">ChartData!$A$216</definedName>
    <definedName name="Fig4_4">ChartData!$A$234</definedName>
    <definedName name="Fig5_1">ChartData!$A$252</definedName>
    <definedName name="Fig5_2">ChartData!$A$270</definedName>
    <definedName name="Fig6_1">ChartData!$A$289</definedName>
    <definedName name="Fig7_1">ChartData!$A$308</definedName>
    <definedName name="FigA1">ChartData!$A$328</definedName>
    <definedName name="Table1">Table1!$A$2</definedName>
    <definedName name="Table1PreRelease">Table1!#REF!</definedName>
    <definedName name="Table2">Table2!$A$2</definedName>
    <definedName name="Table3">Table3!$A$2</definedName>
    <definedName name="Table4">Table4!$A$2</definedName>
    <definedName name="Table5">Table5!$A$2</definedName>
    <definedName name="Table5a">Table5!$A$30</definedName>
    <definedName name="Table5Quarter">Table5!$B$6:$B$18</definedName>
    <definedName name="Table6">Table6!$A$2</definedName>
    <definedName name="Table6a">Table6a!$A$2</definedName>
    <definedName name="Table7">Table7!$A$2</definedName>
    <definedName name="TableA1DeleteColumns" localSheetId="16">TableA1!$K:$Q</definedName>
    <definedName name="TableA1DeleteColumns">TableA1Hide!$K:$Q</definedName>
    <definedName name="TableA1FormulasHeader">TableA1!$A$4:$H$5</definedName>
    <definedName name="TableA1FormulasLabelControl">TableA1!$S$3</definedName>
    <definedName name="TableA1FormulasLabels">TableA1Hide!$V$4:$V$7</definedName>
    <definedName name="TableA1FormulasMonths">TableA1!$B$6:$H$35</definedName>
    <definedName name="TableA2DeleteColumns" localSheetId="17">TableA2!$K:$Q</definedName>
    <definedName name="TableA2DeleteColumns">TableA2Hide!$K:$Q</definedName>
    <definedName name="TableA2FormulasFootnotes">TableA2!$B$37:$H$39</definedName>
    <definedName name="TableA2FormulasHeader">TableA2!$A$4:$H$5</definedName>
    <definedName name="TableA2FormulasLabelControl">TableA2!$S$9</definedName>
    <definedName name="TableA2FormulasLabels">TableA2Hide!$V$10:$V$13</definedName>
    <definedName name="TableA2FormulasMonths">TableA2!$B$6:$H$35</definedName>
    <definedName name="TableCNR">TableA1Hide!$B$120:$H$149</definedName>
    <definedName name="TableCRE">TableA1Hide!$B$44:$H$73</definedName>
    <definedName name="TableCRH">TableA1Hide!$B$82:$H$111</definedName>
    <definedName name="TableCTO" localSheetId="16">TableA1!$B$6:$H$25</definedName>
    <definedName name="TableCTO">TableA1Hide!$B$6:$H$35</definedName>
    <definedName name="TableDNR">TableA2Hide!$B$124:$H$153</definedName>
    <definedName name="TableDRE">TableA2Hide!$B$46:$H$75</definedName>
    <definedName name="TableDRH">TableA2Hide!$B$84:$H$113</definedName>
    <definedName name="TableDTO" localSheetId="17">TableA2!$B$6:$H$31</definedName>
    <definedName name="TableDTO">TableA2Hide!$B$6:$H$35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A39" i="19"/>
  <c r="V10" i="19"/>
  <c r="B37"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B10" i="18"/>
  <c r="B9" i="18"/>
  <c r="B8" i="18"/>
  <c r="B7" i="18"/>
  <c r="B6" i="18"/>
  <c r="V4" i="18"/>
  <c r="G12" i="19"/>
  <c r="G29" i="19"/>
  <c r="E24" i="19"/>
  <c r="D7" i="19"/>
  <c r="H34" i="19"/>
  <c r="D32" i="19"/>
  <c r="H30" i="19"/>
  <c r="F29" i="19"/>
  <c r="D28" i="19"/>
  <c r="H26" i="19"/>
  <c r="D24" i="19"/>
  <c r="H22" i="19"/>
  <c r="F21" i="19"/>
  <c r="D20" i="19"/>
  <c r="H18" i="19"/>
  <c r="G17" i="19"/>
  <c r="E16" i="19"/>
  <c r="A1" i="19"/>
  <c r="F34" i="19"/>
  <c r="F30" i="19"/>
  <c r="F26" i="19"/>
  <c r="F22" i="19"/>
  <c r="E17" i="19"/>
  <c r="E13" i="19"/>
  <c r="F9" i="19"/>
  <c r="E30" i="19"/>
  <c r="E26" i="19"/>
  <c r="E22" i="19"/>
  <c r="D17" i="19"/>
  <c r="F14" i="19"/>
  <c r="E9" i="19"/>
  <c r="E12" i="19"/>
  <c r="A2" i="19"/>
  <c r="E18" i="19"/>
  <c r="E34" i="19"/>
  <c r="D13" i="19"/>
  <c r="H9" i="19"/>
  <c r="H7" i="19"/>
  <c r="E28" i="19"/>
  <c r="H17" i="19"/>
  <c r="H13" i="19"/>
  <c r="G7" i="19"/>
  <c r="F32" i="19"/>
  <c r="F28" i="19"/>
  <c r="F24" i="19"/>
  <c r="F20" i="19"/>
  <c r="F7" i="19"/>
  <c r="E32" i="19"/>
  <c r="E20" i="19"/>
  <c r="F16" i="19"/>
  <c r="F12" i="19"/>
  <c r="E7" i="19"/>
  <c r="G13" i="19"/>
  <c r="F8" i="19"/>
  <c r="D31" i="19"/>
  <c r="G23" i="19"/>
  <c r="G16" i="19"/>
  <c r="G9" i="19"/>
  <c r="E8" i="19"/>
  <c r="E29" i="19"/>
  <c r="H14" i="19"/>
  <c r="G20" i="19"/>
  <c r="F13" i="19"/>
  <c r="H35" i="19"/>
  <c r="D12" i="19"/>
  <c r="F33" i="19"/>
  <c r="G32" i="19"/>
  <c r="D15" i="19"/>
  <c r="G28" i="19"/>
  <c r="H6" i="19"/>
  <c r="H27" i="19"/>
  <c r="H11" i="19"/>
  <c r="G34" i="19"/>
  <c r="F17" i="19"/>
  <c r="E21" i="19"/>
  <c r="H19" i="19"/>
  <c r="F25" i="19"/>
  <c r="G24" i="19"/>
  <c r="H10" i="19"/>
  <c r="G18" i="19"/>
  <c r="A1" i="18"/>
  <c r="F28" i="18"/>
  <c r="F20" i="18"/>
  <c r="F12" i="18"/>
  <c r="H9" i="18"/>
  <c r="F8" i="18"/>
  <c r="E31" i="18"/>
  <c r="H14" i="18"/>
  <c r="E35" i="18"/>
  <c r="E27" i="18"/>
  <c r="H19" i="18"/>
  <c r="H11" i="18"/>
  <c r="D17" i="18"/>
  <c r="F16" i="18"/>
  <c r="E23" i="18"/>
  <c r="H22" i="18"/>
  <c r="G13" i="18"/>
  <c r="H34" i="18"/>
  <c r="H26" i="18"/>
  <c r="H18" i="18"/>
  <c r="H10" i="18"/>
  <c r="F24" i="18"/>
  <c r="H7" i="18"/>
  <c r="H6" i="18"/>
  <c r="H21" i="18"/>
  <c r="H33" i="18"/>
  <c r="H25" i="18"/>
  <c r="F34" i="18"/>
  <c r="H30" i="18"/>
  <c r="F32" i="18"/>
  <c r="E15" i="18"/>
  <c r="H29" i="18"/>
  <c r="D19" i="19"/>
  <c r="E6" i="19"/>
  <c r="E23" i="19"/>
  <c r="D6" i="19"/>
  <c r="D18" i="19"/>
  <c r="H28" i="19"/>
  <c r="G35" i="19"/>
  <c r="H21" i="19"/>
  <c r="E10" i="19"/>
  <c r="E27" i="19"/>
  <c r="E11" i="19"/>
  <c r="F19" i="19"/>
  <c r="D30" i="19"/>
  <c r="G10" i="19"/>
  <c r="G27" i="19"/>
  <c r="G26" i="19"/>
  <c r="D23" i="19"/>
  <c r="F11" i="19"/>
  <c r="E31" i="19"/>
  <c r="F6" i="19"/>
  <c r="H20" i="19"/>
  <c r="F31" i="19"/>
  <c r="F18" i="19"/>
  <c r="G31" i="19"/>
  <c r="G30" i="19"/>
  <c r="H25" i="19"/>
  <c r="H12" i="19"/>
  <c r="E35" i="19"/>
  <c r="D9" i="19"/>
  <c r="D22" i="19"/>
  <c r="H32" i="19"/>
  <c r="D21" i="19"/>
  <c r="D8" i="19"/>
  <c r="E33" i="19"/>
  <c r="G8" i="19"/>
  <c r="D27" i="19"/>
  <c r="D14" i="19"/>
  <c r="D11" i="19"/>
  <c r="F10" i="19"/>
  <c r="F23" i="19"/>
  <c r="D34" i="19"/>
  <c r="H23" i="19"/>
  <c r="G14" i="19"/>
  <c r="H8" i="19"/>
  <c r="H29" i="19"/>
  <c r="F15" i="19"/>
  <c r="G21" i="19"/>
  <c r="G11" i="19"/>
  <c r="H24" i="19"/>
  <c r="F35" i="19"/>
  <c r="D25" i="19"/>
  <c r="D33" i="19"/>
  <c r="D10" i="19"/>
  <c r="H33" i="19"/>
  <c r="H16" i="19"/>
  <c r="G25" i="19"/>
  <c r="E14" i="19"/>
  <c r="D26" i="19"/>
  <c r="H15" i="19"/>
  <c r="D29" i="19"/>
  <c r="D16" i="19"/>
  <c r="E15" i="19"/>
  <c r="D35" i="19"/>
  <c r="E19" i="19"/>
  <c r="G33" i="19"/>
  <c r="G15" i="19"/>
  <c r="F27" i="19"/>
  <c r="G19" i="19"/>
  <c r="H31" i="19"/>
  <c r="G22" i="19"/>
  <c r="G6" i="19"/>
  <c r="E25" i="19"/>
  <c r="H24" i="18"/>
  <c r="E33" i="18"/>
  <c r="F31" i="18"/>
  <c r="H20" i="18"/>
  <c r="G15" i="18"/>
  <c r="D9" i="18"/>
  <c r="F26" i="18"/>
  <c r="G10" i="18"/>
  <c r="G26" i="18"/>
  <c r="F13" i="18"/>
  <c r="F29" i="18"/>
  <c r="F15" i="18"/>
  <c r="E20" i="18"/>
  <c r="D7" i="18"/>
  <c r="D31" i="18"/>
  <c r="G16" i="18"/>
  <c r="D26" i="18"/>
  <c r="G23" i="18"/>
  <c r="F23" i="18"/>
  <c r="G19" i="18"/>
  <c r="F10" i="18"/>
  <c r="D29" i="18"/>
  <c r="E13" i="18"/>
  <c r="D16" i="18"/>
  <c r="D32" i="18"/>
  <c r="D30" i="18"/>
  <c r="D11" i="18"/>
  <c r="E19" i="18"/>
  <c r="D6" i="18"/>
  <c r="D13" i="18"/>
  <c r="F30" i="18"/>
  <c r="G30" i="18"/>
  <c r="F33" i="18"/>
  <c r="E24" i="18"/>
  <c r="G20" i="18"/>
  <c r="D18" i="18"/>
  <c r="G27" i="18"/>
  <c r="E17" i="18"/>
  <c r="E8" i="18"/>
  <c r="A2" i="18"/>
  <c r="D34" i="18"/>
  <c r="E30" i="18"/>
  <c r="F18" i="18"/>
  <c r="D33" i="18"/>
  <c r="G18" i="18"/>
  <c r="G34" i="18"/>
  <c r="F21" i="18"/>
  <c r="D10" i="18"/>
  <c r="G9" i="18"/>
  <c r="E28" i="18"/>
  <c r="H17" i="18"/>
  <c r="E7" i="18"/>
  <c r="G28" i="18"/>
  <c r="E18" i="18"/>
  <c r="F14" i="18"/>
  <c r="G7" i="18"/>
  <c r="G31" i="18"/>
  <c r="D21" i="18"/>
  <c r="H35" i="18"/>
  <c r="E21" i="18"/>
  <c r="D8" i="18"/>
  <c r="D24" i="18"/>
  <c r="H16" i="18"/>
  <c r="E12" i="18"/>
  <c r="G29" i="18"/>
  <c r="D19" i="18"/>
  <c r="G8" i="18"/>
  <c r="G32" i="18"/>
  <c r="E34" i="18"/>
  <c r="F22" i="18"/>
  <c r="H15" i="18"/>
  <c r="D20" i="18"/>
  <c r="G25" i="18"/>
  <c r="G24" i="18"/>
  <c r="G11" i="18"/>
  <c r="G35" i="18"/>
  <c r="H23" i="18"/>
  <c r="G6" i="18"/>
  <c r="G22" i="18"/>
  <c r="F9" i="18"/>
  <c r="F25" i="18"/>
  <c r="E6" i="18"/>
  <c r="E16" i="18"/>
  <c r="E32" i="18"/>
  <c r="D23" i="18"/>
  <c r="E11" i="18"/>
  <c r="H12" i="18"/>
  <c r="F11" i="18"/>
  <c r="H27" i="18"/>
  <c r="D14" i="18"/>
  <c r="E14" i="18"/>
  <c r="F6" i="18"/>
  <c r="D25" i="18"/>
  <c r="E9" i="18"/>
  <c r="E25" i="18"/>
  <c r="D12" i="18"/>
  <c r="D28" i="18"/>
  <c r="H8" i="18"/>
  <c r="G17" i="18"/>
  <c r="G33" i="18"/>
  <c r="D27" i="18"/>
  <c r="G12" i="18"/>
  <c r="D22" i="18"/>
  <c r="F19" i="18"/>
  <c r="E29" i="18"/>
  <c r="G21" i="18"/>
  <c r="D35" i="18"/>
  <c r="H28" i="18"/>
  <c r="E22" i="18"/>
  <c r="G14" i="18"/>
  <c r="F17" i="18"/>
  <c r="E10" i="18"/>
  <c r="H13" i="18"/>
  <c r="E26" i="18"/>
  <c r="H32" i="18"/>
  <c r="F27" i="18"/>
  <c r="H31" i="18"/>
  <c r="F7" i="18"/>
  <c r="D15" i="18"/>
  <c r="F35" i="18"/>
</calcChain>
</file>

<file path=xl/sharedStrings.xml><?xml version="1.0" encoding="utf-8"?>
<sst xmlns="http://schemas.openxmlformats.org/spreadsheetml/2006/main" count="1871" uniqueCount="553">
  <si>
    <t>2.6a</t>
  </si>
  <si>
    <t>2.6b</t>
  </si>
  <si>
    <t>A1</t>
  </si>
  <si>
    <t>Figure A1</t>
  </si>
  <si>
    <t>Land Transaction Tax (LTT) statistics: July to September 2020</t>
  </si>
  <si>
    <t>For all tables and charts (except Table 5): Returns and amendments to returns received by the WRA up to and including 19.10.20 are included in these statistics.</t>
  </si>
  <si>
    <t xml:space="preserve">Table 5: Returns and amendments to returns received by the WRA up to and including 19.10.20 are included in these statistics. This table is updated quarterly. </t>
  </si>
  <si>
    <t>Values for the current period are provisional and will be revised in future publications. Any revisions made will be due to additional returns which have not yet been received, and refunds applying to certain higher rates residential transactions. In this publication, values for earlier periods are revised for the same reasons</t>
  </si>
  <si>
    <t>For information on the methods used, revisions and how to interpret these statistics, please read our statistical releases, glossary and key quality information on the WRA website:</t>
  </si>
  <si>
    <t>https://gov.wales/land-transaction-tax-statistics</t>
  </si>
  <si>
    <t>Data presented in this spreadsheet are also available on the StatsWales website:</t>
  </si>
  <si>
    <t>https://statswales.gov.wales/Catalogue/Taxes-devolved-to-Wales/Land-Transaction-Tax</t>
  </si>
  <si>
    <t>Source: Land Transaction Tax returns to the Welsh Revenue Authority</t>
  </si>
  <si>
    <t>Date of publication: 29.10.2020</t>
  </si>
  <si>
    <t>Next update: 20.11.2020</t>
  </si>
  <si>
    <t>Statistician contact: 03000 254 729, data@wra.gov.wales</t>
  </si>
  <si>
    <t>Media enquiries: 03000 254 770, news@wra.gov.wales</t>
  </si>
  <si>
    <t xml:space="preserve">All content is available under the Open Government Licence v3.0, except where otherwise stated. </t>
  </si>
  <si>
    <t>Contents</t>
  </si>
  <si>
    <t>Data tables (updated monthly)</t>
  </si>
  <si>
    <t>Table 1</t>
  </si>
  <si>
    <t xml:space="preserve">Number of reported notifiable transactions, tax due on those transactions and the value attributed to those properties that are subject to LTT, by effective date </t>
  </si>
  <si>
    <t>Table 2</t>
  </si>
  <si>
    <t>Number and value of properties taxed, by transaction type and effective date</t>
  </si>
  <si>
    <t>Table 3</t>
  </si>
  <si>
    <t>Number of residential transactions, tax due on those properties and property value taxed, by residential tax band and effective date</t>
  </si>
  <si>
    <t>Table 4</t>
  </si>
  <si>
    <t>Number of non-residential transactions, tax due on those properties and property value taxed, by value and effective date</t>
  </si>
  <si>
    <t>Table 5</t>
  </si>
  <si>
    <t>Number and value of reliefs issued, by effective date</t>
  </si>
  <si>
    <t>Table 5a</t>
  </si>
  <si>
    <t xml:space="preserve">Number of transactions which had a relief applied which did not impact the value of the tax due, by effective date </t>
  </si>
  <si>
    <t>Table 6</t>
  </si>
  <si>
    <t>Number and value of refunds of higher rate residential issued, by effective date</t>
  </si>
  <si>
    <t>Table 6a</t>
  </si>
  <si>
    <t>Number and value of refunds on higher rates residential by time period (cash basis)</t>
  </si>
  <si>
    <t>Table 7</t>
  </si>
  <si>
    <t>Land Transaction Tax paid to the Welsh Revenue Authority</t>
  </si>
  <si>
    <t>List of figures used in the statistical release (updated quarterly)</t>
  </si>
  <si>
    <t>Section 1</t>
  </si>
  <si>
    <t>Figure 1.1</t>
  </si>
  <si>
    <t>Number of reported notifiable transactions, tax due and % change from the previous estimate a year earlier</t>
  </si>
  <si>
    <t>Section 2</t>
  </si>
  <si>
    <t>Transactions, tax due and property value taxed</t>
  </si>
  <si>
    <t>Figure 2.1</t>
  </si>
  <si>
    <t>Weekly number of transactions submitted to the WRA</t>
  </si>
  <si>
    <t>Figure 2.2</t>
  </si>
  <si>
    <t>Number of reported notifiable transactions, by effective date</t>
  </si>
  <si>
    <t>Figure 2.3</t>
  </si>
  <si>
    <t xml:space="preserve">Tax due on reported notifiable transactions, by effective date </t>
  </si>
  <si>
    <t>Figure 2.4</t>
  </si>
  <si>
    <t>Value attributed to properties subject to LTT, by effective date</t>
  </si>
  <si>
    <t>Figure 2.5</t>
  </si>
  <si>
    <t>Number of reported notifiable transactions, by month transaction was effective</t>
  </si>
  <si>
    <t>Figure 2.6a</t>
  </si>
  <si>
    <t>Tax due on residential transactions, by month transaction was effective</t>
  </si>
  <si>
    <t>Figure 2.6b</t>
  </si>
  <si>
    <t>Tax due on non-residential transactions, by month transaction was effective</t>
  </si>
  <si>
    <t>Figure 2.7</t>
  </si>
  <si>
    <t>Transactions by transaction type, July to September 2020</t>
  </si>
  <si>
    <t>Section 3</t>
  </si>
  <si>
    <t>Residential transactions by value</t>
  </si>
  <si>
    <t>Figure 3.1</t>
  </si>
  <si>
    <t>Number of residential transactions, by residential tax band and quarter the transaction was effective</t>
  </si>
  <si>
    <t>Figure 3.2</t>
  </si>
  <si>
    <t>Tax due on residential transactions, by residential tax band and quarter the transaction was effective</t>
  </si>
  <si>
    <t>Figure 3.3</t>
  </si>
  <si>
    <t>Number of residential transactions and tax due on those properties, by residential tax band, July to September 2020</t>
  </si>
  <si>
    <t>Section 4</t>
  </si>
  <si>
    <t>Non-residential transactions by value</t>
  </si>
  <si>
    <t>Figure 4.1</t>
  </si>
  <si>
    <t>Number of non-residential transactions, by value and effective date</t>
  </si>
  <si>
    <t>Figure 4.2</t>
  </si>
  <si>
    <t>Tax due on non-residential transactions, by value and effective date</t>
  </si>
  <si>
    <t>Figure 4.3</t>
  </si>
  <si>
    <t>Number of non-residential transactions, by value, July to September 2020</t>
  </si>
  <si>
    <t>Figure 4.4</t>
  </si>
  <si>
    <t>Tax due on non-residential transactions, by value, July to September 2020</t>
  </si>
  <si>
    <t>Section 5</t>
  </si>
  <si>
    <t>Reliefs</t>
  </si>
  <si>
    <t>Figure 5.1</t>
  </si>
  <si>
    <t>Number of transactions relieved, by quarter the transaction was effective</t>
  </si>
  <si>
    <t>Figure 5.2</t>
  </si>
  <si>
    <t>Tax relieved, by quarter the transaction was effective (£ millions)</t>
  </si>
  <si>
    <t>Section 6</t>
  </si>
  <si>
    <t>Higher rates refunds</t>
  </si>
  <si>
    <t>Figure 6.1</t>
  </si>
  <si>
    <t xml:space="preserve">Number and value of refunds of higher rates residential issued, by effective date </t>
  </si>
  <si>
    <t>Section 7</t>
  </si>
  <si>
    <t>Tax paid</t>
  </si>
  <si>
    <t>Figure 7.1</t>
  </si>
  <si>
    <t xml:space="preserve">Land Transaction Tax (LTT) paid to the Welsh Revenue Authority (WRA) </t>
  </si>
  <si>
    <t>Annex A</t>
  </si>
  <si>
    <t>Percentage change between the first and second estimates, by month transaction was effective</t>
  </si>
  <si>
    <t>Analysis of revisions to Land Transaction Tax (LTT) statistics up to Sep-20</t>
  </si>
  <si>
    <t xml:space="preserve">Estimates of reported notifiable transactions: </t>
  </si>
  <si>
    <t>Table A1</t>
  </si>
  <si>
    <t>All transactions, all residential, higher rates residential and non-residential</t>
  </si>
  <si>
    <t xml:space="preserve">Estimates of tax due on reported notifiable transactions: </t>
  </si>
  <si>
    <t>Table A2</t>
  </si>
  <si>
    <t>All transactions, all residential, additional revenue from higher rate residential and non-residential</t>
  </si>
  <si>
    <t>.</t>
  </si>
  <si>
    <t>2019-20</t>
  </si>
  <si>
    <t>2020-21</t>
  </si>
  <si>
    <t xml:space="preserve">(p) </t>
  </si>
  <si>
    <t xml:space="preserve">(r) </t>
  </si>
  <si>
    <t>Up to and including £180,000</t>
  </si>
  <si>
    <t>£180,001 - £250,000</t>
  </si>
  <si>
    <t>£250,001 - 400,000</t>
  </si>
  <si>
    <t>£400,001 -£750,000</t>
  </si>
  <si>
    <t>£750,001 - £1.5m</t>
  </si>
  <si>
    <t xml:space="preserve">Over 
£1.5m </t>
  </si>
  <si>
    <t>Total</t>
  </si>
  <si>
    <t>(p)</t>
  </si>
  <si>
    <t>Up to and including £150,000</t>
  </si>
  <si>
    <t>£150,001 - £250,000</t>
  </si>
  <si>
    <t>£250,001 - £1m</t>
  </si>
  <si>
    <t>More than £1m</t>
  </si>
  <si>
    <t>No premium paid ¹</t>
  </si>
  <si>
    <t>Premium paid ¹ ²</t>
  </si>
  <si>
    <t>2018-19</t>
  </si>
  <si>
    <t>Apr</t>
  </si>
  <si>
    <t>May</t>
  </si>
  <si>
    <t>Jun</t>
  </si>
  <si>
    <t>Jul</t>
  </si>
  <si>
    <t>Aug</t>
  </si>
  <si>
    <t>Sep</t>
  </si>
  <si>
    <t>Oct</t>
  </si>
  <si>
    <t>Nov</t>
  </si>
  <si>
    <t>Dec</t>
  </si>
  <si>
    <t>Jan</t>
  </si>
  <si>
    <t>Feb</t>
  </si>
  <si>
    <t>Mar</t>
  </si>
  <si>
    <t>Back to contents</t>
  </si>
  <si>
    <t>Figure 2.1  Weekly number of transactions submitted to the WRA</t>
  </si>
  <si>
    <t>Figure</t>
  </si>
  <si>
    <t>Title</t>
  </si>
  <si>
    <t>X axis title</t>
  </si>
  <si>
    <t>Week beginning</t>
  </si>
  <si>
    <t>Y axis title</t>
  </si>
  <si>
    <t>Number of transactions submitted</t>
  </si>
  <si>
    <t>Label</t>
  </si>
  <si>
    <t>¹ Please note that this chart includes a small number of transactions effective in October 2020.</t>
  </si>
  <si>
    <t>Figure 2.5  Number of reported notifiable transactions, by month transaction was effective</t>
  </si>
  <si>
    <t>Month transaction was effective</t>
  </si>
  <si>
    <t>Number of transactions</t>
  </si>
  <si>
    <t>Residential: 2019-20</t>
  </si>
  <si>
    <t>Residential: 2020-21 (p) (r)</t>
  </si>
  <si>
    <t>of which: higher rates residential: 2019-20</t>
  </si>
  <si>
    <t>of which: higher rates residential: 2020-21 (p) (r)</t>
  </si>
  <si>
    <t>Non-residential: 2019-20</t>
  </si>
  <si>
    <t>Non-residential: 2020-21 (p) (r)</t>
  </si>
  <si>
    <t/>
  </si>
  <si>
    <t>(p) Values for September 2020 are provisional and will be revised in a future publication.</t>
  </si>
  <si>
    <t>(r) Values for June to August 2020 are revised in this publication.</t>
  </si>
  <si>
    <t>Figure 2.6a  Tax due on residential transactions, by month transaction was effective ¹</t>
  </si>
  <si>
    <t>Tax due 
(£ millions)</t>
  </si>
  <si>
    <t>Residential: 2019-20 (r)</t>
  </si>
  <si>
    <t>of which: additional revenue from higher rates residential: 2019-20 (r)</t>
  </si>
  <si>
    <t>of which: additional revenue from higher rates residential: 2020-21 (p) (r)</t>
  </si>
  <si>
    <t>¹ Please note that this chart excludes any tax due from the additional transactions shown in Figure 2.3.</t>
  </si>
  <si>
    <t>Figure 2.6b  Tax due on non-residential transactions, by month transaction was effective ¹</t>
  </si>
  <si>
    <t>Figure 2.7  Transactions by transaction type, July to September 2020 (p)</t>
  </si>
  <si>
    <t>Transactions by transaction type, July to September 2020 (p)</t>
  </si>
  <si>
    <t>Transaction type</t>
  </si>
  <si>
    <t>Percentage of transactions</t>
  </si>
  <si>
    <t>Residential</t>
  </si>
  <si>
    <t>Non-residential</t>
  </si>
  <si>
    <t>Conveyance / transfer of ownership ¹</t>
  </si>
  <si>
    <t>Granting a new lease</t>
  </si>
  <si>
    <t>Assignment 
of a lease</t>
  </si>
  <si>
    <t>¹ Conveyance / transfer of ownership also includes a small number of transactions classed as ‘Other’.</t>
  </si>
  <si>
    <t>(p) The value is provisional and will be revised in a future publication.</t>
  </si>
  <si>
    <t>Figure 3.1  Number of residential transactions, by residential tax band and quarter the transaction was effective</t>
  </si>
  <si>
    <t>Effective quarter</t>
  </si>
  <si>
    <t>Over £400,000</t>
  </si>
  <si>
    <t xml:space="preserve">Apr - Jun 18 </t>
  </si>
  <si>
    <t xml:space="preserve">Jul - Sep 18 </t>
  </si>
  <si>
    <t xml:space="preserve">Oct - Dec 18 </t>
  </si>
  <si>
    <t xml:space="preserve">Jan - Mar 19 </t>
  </si>
  <si>
    <t xml:space="preserve">Apr - Jun 19 </t>
  </si>
  <si>
    <t xml:space="preserve">Jul - Sep 19 </t>
  </si>
  <si>
    <t xml:space="preserve">Oct - Dec 19 </t>
  </si>
  <si>
    <t xml:space="preserve">Jan - Mar 20 </t>
  </si>
  <si>
    <t xml:space="preserve">Apr - Jun 20 (r) </t>
  </si>
  <si>
    <t>Jul - Sep 20 (p)</t>
  </si>
  <si>
    <t>(r) The value has been revised in this publication.</t>
  </si>
  <si>
    <t xml:space="preserve">Figure 3.2  Tax due on residential transactions, by residential tax band and quarter the transaction was effective ¹ </t>
  </si>
  <si>
    <t xml:space="preserve">Tax due on residential transactions, by residential tax band and quarter the transaction was effective ¹ </t>
  </si>
  <si>
    <t xml:space="preserve">Apr - Jun 18 (r) </t>
  </si>
  <si>
    <t xml:space="preserve">Jul - Sep 18 (r) </t>
  </si>
  <si>
    <t xml:space="preserve">Oct - Dec 18 (r) </t>
  </si>
  <si>
    <t xml:space="preserve">Jan - Mar 19 (r) </t>
  </si>
  <si>
    <t xml:space="preserve">Apr - Jun 19 (r) </t>
  </si>
  <si>
    <t xml:space="preserve">Jul - Sep 19 (r) </t>
  </si>
  <si>
    <t xml:space="preserve">Oct - Dec 19 (r) </t>
  </si>
  <si>
    <t xml:space="preserve">Jan - Mar 20 (r) </t>
  </si>
  <si>
    <t>Figure 3.3  Number of residential transactions and tax due on those properties, by residential tax band, July to September 2020</t>
  </si>
  <si>
    <t>Residential tax band</t>
  </si>
  <si>
    <t>Percentage of transactions / tax due</t>
  </si>
  <si>
    <t xml:space="preserve">Number of transactions (p) </t>
  </si>
  <si>
    <t xml:space="preserve">Tax due (p) </t>
  </si>
  <si>
    <t xml:space="preserve">Figure 4.1  Number of non-residential transactions, by value and effective date </t>
  </si>
  <si>
    <t xml:space="preserve">Number of non-residential transactions, by value and effective date </t>
  </si>
  <si>
    <t>Non-rental value: Up to and including £250,000</t>
  </si>
  <si>
    <t>Non-rental value: £250,001 - £1m</t>
  </si>
  <si>
    <t>Non-rental value: £1m+</t>
  </si>
  <si>
    <t>Rental value</t>
  </si>
  <si>
    <t>¹ Please note that a small number of newly granted leases have both a premium paid and a rental value. Therefore these transactions are included twice in Figure 4.1, under both the non-rental value and the rental value.</t>
  </si>
  <si>
    <t xml:space="preserve">Figure 4.2  Tax due on non-residential transactions, by value and effective date ¹ </t>
  </si>
  <si>
    <t xml:space="preserve">Tax due on non-residential transactions, by value and effective date ¹ </t>
  </si>
  <si>
    <t xml:space="preserve">Jul - Sep 20 (p) </t>
  </si>
  <si>
    <t>Figure 4.3  Number of non-residential transactions, by value, July to September 2020 (p)</t>
  </si>
  <si>
    <t>Number of non-residential transactions, by value, July to September 2020 (p)</t>
  </si>
  <si>
    <t>Value</t>
  </si>
  <si>
    <t>Non-rental value</t>
  </si>
  <si>
    <t>Rental value: total</t>
  </si>
  <si>
    <t>¹ The term 'premium' is more accurately described as 'consideration other than rent'. In most cases, the premium paid will be in the form of a cash value, but could take another form.</t>
  </si>
  <si>
    <t>² Please note that transactions with both a rental value and a premium paid are counted twice in the number of transactions (in Figure 4.3). The tax due for these transactions is counted once (in Figure 4.4).</t>
  </si>
  <si>
    <t>Figure 4.4  Tax due on non-residential transactions, by value, July to September 2020 (p)</t>
  </si>
  <si>
    <t>Tax due on non-residential transactions, by value, July to September 2020 (p)</t>
  </si>
  <si>
    <t>Percentage of tax due</t>
  </si>
  <si>
    <t>Tax due</t>
  </si>
  <si>
    <t>Figure 5.1  Number of transactions relieved, by quarter the transaction was effective ¹</t>
  </si>
  <si>
    <t>Number of transactions relieved, by quarter the transaction was effective ¹</t>
  </si>
  <si>
    <t>Number of transactions relieved</t>
  </si>
  <si>
    <t>Figure 5.2  Tax relieved, by quarter the transaction was effective (£ millions) ¹</t>
  </si>
  <si>
    <t>Tax relieved, by quarter the transaction was effective (£ millions) ¹</t>
  </si>
  <si>
    <t>Tax relieved (£ millions)</t>
  </si>
  <si>
    <t xml:space="preserve">Figure 6.1  Number and value of refunds of higher rates residential issued, by effective date </t>
  </si>
  <si>
    <t>Y axis title 1</t>
  </si>
  <si>
    <t>Number of refunds</t>
  </si>
  <si>
    <t>Y axis title 2</t>
  </si>
  <si>
    <t>Amount refunded (£ millions)</t>
  </si>
  <si>
    <t>Figure 7.1  Land Transaction Tax (LTT) paid to the Welsh Revenue Authority (WRA) ¹</t>
  </si>
  <si>
    <t>Land Transaction Tax (LTT) paid to the Welsh Revenue Authority (WRA) ¹</t>
  </si>
  <si>
    <t>Month</t>
  </si>
  <si>
    <t>Value of LTT payments (£ millions)</t>
  </si>
  <si>
    <t>¹ Please note that for April 2020 (due to its untypical size), the £28.2 million paid for the Transport for Wales transaction of the core valley lines has been excluded from this chart.</t>
  </si>
  <si>
    <t>Figure A1  Percentage change between the first and second estimates, by month transaction was effective</t>
  </si>
  <si>
    <t>Percentage change</t>
  </si>
  <si>
    <t>Apr 18</t>
  </si>
  <si>
    <t>May 18</t>
  </si>
  <si>
    <t>Jun 18</t>
  </si>
  <si>
    <t>Jul 18</t>
  </si>
  <si>
    <t>Aug 18</t>
  </si>
  <si>
    <t>Sep 18</t>
  </si>
  <si>
    <t>Oct 18</t>
  </si>
  <si>
    <t>Nov 18</t>
  </si>
  <si>
    <t>Dec 18</t>
  </si>
  <si>
    <t>Jan 19</t>
  </si>
  <si>
    <t>Feb 19</t>
  </si>
  <si>
    <t>Mar 19</t>
  </si>
  <si>
    <t>Apr 19</t>
  </si>
  <si>
    <t>May 19</t>
  </si>
  <si>
    <t>Jun 19</t>
  </si>
  <si>
    <t>Jul 19</t>
  </si>
  <si>
    <t>Aug 19</t>
  </si>
  <si>
    <t>Sep 19</t>
  </si>
  <si>
    <t>Oct 19</t>
  </si>
  <si>
    <t>Nov 19</t>
  </si>
  <si>
    <t>Dec 19</t>
  </si>
  <si>
    <t>Jan 20</t>
  </si>
  <si>
    <t>Feb 20</t>
  </si>
  <si>
    <t>Mar 20</t>
  </si>
  <si>
    <t>Apr 20</t>
  </si>
  <si>
    <t>May 20</t>
  </si>
  <si>
    <t>Jun 20</t>
  </si>
  <si>
    <t>Jul 20</t>
  </si>
  <si>
    <t>Aug 20</t>
  </si>
  <si>
    <t>¹ We have corrected a non-residential transaction effective in April 2019. This transaction was entered incorrectly as being overly large and has now been amended. This led to a downward revision in the non-residential tax due in this month.</t>
  </si>
  <si>
    <t>All transactions</t>
  </si>
  <si>
    <t>(r)</t>
  </si>
  <si>
    <t>..</t>
  </si>
  <si>
    <t xml:space="preserve">Table 1: Number of reported notifiable transactions, tax due on those transactions and the value attributed to those properties that are subject to LTT, by effective date </t>
  </si>
  <si>
    <t>Effective date</t>
  </si>
  <si>
    <t>Transactions (number) ¹</t>
  </si>
  <si>
    <t>Tax due (£ millions) ²</t>
  </si>
  <si>
    <t>Property value taxed (£ millions) ³</t>
  </si>
  <si>
    <t xml:space="preserve">Residential </t>
  </si>
  <si>
    <t xml:space="preserve">Of which: </t>
  </si>
  <si>
    <t>Non-residential ⁴</t>
  </si>
  <si>
    <t>Total number of transactions ⁵</t>
  </si>
  <si>
    <t>Residential  (r)</t>
  </si>
  <si>
    <t>Total tax due ⁵ (r)</t>
  </si>
  <si>
    <t>Non-residential ³ ⁴</t>
  </si>
  <si>
    <t>Total property value taxed ³ ⁵</t>
  </si>
  <si>
    <t>Rental value for newly granted non-residential leases ³</t>
  </si>
  <si>
    <t>Higher rates  (r)</t>
  </si>
  <si>
    <t>Additional revenue from higher rates ⁶ (r)</t>
  </si>
  <si>
    <t xml:space="preserve">By year </t>
  </si>
  <si>
    <t>2020-21 to date ⁷ (p)</t>
  </si>
  <si>
    <t xml:space="preserve">By quarter </t>
  </si>
  <si>
    <t xml:space="preserve">April - June 18 </t>
  </si>
  <si>
    <t xml:space="preserve">July - September 18 </t>
  </si>
  <si>
    <t xml:space="preserve">October - December 18 </t>
  </si>
  <si>
    <t xml:space="preserve">January - March 19 </t>
  </si>
  <si>
    <t xml:space="preserve">April - June 19 </t>
  </si>
  <si>
    <t xml:space="preserve">July - September 19 </t>
  </si>
  <si>
    <t xml:space="preserve">October - December 19 </t>
  </si>
  <si>
    <t xml:space="preserve">January - March 20 </t>
  </si>
  <si>
    <t>April - June 20 ⁷ (r)</t>
  </si>
  <si>
    <t>July - September 20 ⁷ (p)</t>
  </si>
  <si>
    <t xml:space="preserve">By month </t>
  </si>
  <si>
    <t xml:space="preserve">April 18 </t>
  </si>
  <si>
    <t xml:space="preserve">May 18 </t>
  </si>
  <si>
    <t xml:space="preserve">June 18 </t>
  </si>
  <si>
    <t xml:space="preserve">July 18 </t>
  </si>
  <si>
    <t xml:space="preserve">August 18 </t>
  </si>
  <si>
    <t xml:space="preserve">September 18 </t>
  </si>
  <si>
    <t xml:space="preserve">October 18 </t>
  </si>
  <si>
    <t xml:space="preserve">November 18 </t>
  </si>
  <si>
    <t xml:space="preserve">December 18 </t>
  </si>
  <si>
    <t xml:space="preserve">January 19 </t>
  </si>
  <si>
    <t xml:space="preserve">February 19 </t>
  </si>
  <si>
    <t xml:space="preserve">March 19 </t>
  </si>
  <si>
    <t xml:space="preserve">April 19 </t>
  </si>
  <si>
    <t xml:space="preserve">May 19 </t>
  </si>
  <si>
    <t xml:space="preserve">June 19 </t>
  </si>
  <si>
    <t xml:space="preserve">July 19 </t>
  </si>
  <si>
    <t xml:space="preserve">August 19 </t>
  </si>
  <si>
    <t xml:space="preserve">September 19 </t>
  </si>
  <si>
    <t xml:space="preserve">October 19 </t>
  </si>
  <si>
    <t xml:space="preserve">November 19 </t>
  </si>
  <si>
    <t xml:space="preserve">December 19 </t>
  </si>
  <si>
    <t xml:space="preserve">January 20 </t>
  </si>
  <si>
    <t xml:space="preserve">February 20 </t>
  </si>
  <si>
    <t xml:space="preserve">March 20 </t>
  </si>
  <si>
    <t>April 20 ⁷</t>
  </si>
  <si>
    <t>May 20 ⁷</t>
  </si>
  <si>
    <t>June 20 ⁷ (r)</t>
  </si>
  <si>
    <t>July 20 ⁷ (r)</t>
  </si>
  <si>
    <t>August 20 ⁷ (r)</t>
  </si>
  <si>
    <t>September 20 ⁷ (p)</t>
  </si>
  <si>
    <t>Additional transactions which were untypically large</t>
  </si>
  <si>
    <t xml:space="preserve">2018-19 </t>
  </si>
  <si>
    <t xml:space="preserve">2019-20 </t>
  </si>
  <si>
    <t>Additional transactions with restricted detail (to protect confidentiality)</t>
  </si>
  <si>
    <t>*</t>
  </si>
  <si>
    <t xml:space="preserve">Transaction numbers in this table have been rounded to the nearest 10 transactions. </t>
  </si>
  <si>
    <t xml:space="preserve">Tax due in this table has been rounded to the nearest £0.1 million. The total tax due includes any tax due from the rental value of newly granted non-residential leases. </t>
  </si>
  <si>
    <t xml:space="preserve">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More information on these transactions having a rental element can be seen in Table 4. </t>
  </si>
  <si>
    <t xml:space="preserve">The category ‘non-residential’ includes properties that are not wholly residential (namely, those which have both residential and commercial elements). </t>
  </si>
  <si>
    <t xml:space="preserve">The total presented has been calculated based on the unrounded values. </t>
  </si>
  <si>
    <t xml:space="preserve">Please note this column only includes the additional revenue from higher rate transactions. This column does not include the main rate component of higher rate transactions. </t>
  </si>
  <si>
    <t>Data for 2020-21 should be considered in context of the coronavirus (COVID-19) outbreak. A national lockdown on 23 March 2020 resulted in the housing market being mainly closed from this date until 22 June 2020 when it partially re-opened. The market was more fully opened on 27 July to coincide with a change in LTT rates effective until 31 March 2021.</t>
  </si>
  <si>
    <t xml:space="preserve">The values are provisional and will be revised in a future publication. See the contents page for further information. </t>
  </si>
  <si>
    <t xml:space="preserve">The values are revised. See the contents page for further information. </t>
  </si>
  <si>
    <t>Withheld to protect the confidentiality of individual transactions.</t>
  </si>
  <si>
    <t>Not applicable</t>
  </si>
  <si>
    <t>Number</t>
  </si>
  <si>
    <t>February 19 (r)</t>
  </si>
  <si>
    <t>Table 2: Number and value of properties taxed, by transaction type and effective date</t>
  </si>
  <si>
    <t>Conveyance / 
transfer of ownership ¹</t>
  </si>
  <si>
    <t>Assignment of a lease</t>
  </si>
  <si>
    <t>Total ²</t>
  </si>
  <si>
    <t>Total Value (£ millions)</t>
  </si>
  <si>
    <t>2020-21 to date ³ (p)</t>
  </si>
  <si>
    <t>April - June 20 ³ (r)</t>
  </si>
  <si>
    <t>July - September 20 ³ (p)</t>
  </si>
  <si>
    <t xml:space="preserve">April 20 ³ </t>
  </si>
  <si>
    <t xml:space="preserve">May 20 ³ </t>
  </si>
  <si>
    <t>June 20 ³ (r)</t>
  </si>
  <si>
    <t>July 20 ³ (r)</t>
  </si>
  <si>
    <t>August 20 ³ (r)</t>
  </si>
  <si>
    <t>September 20 ³ (p)</t>
  </si>
  <si>
    <t>Conveyance / transfer of ownership also includes a small number of transactions classed as ‘Other’.</t>
  </si>
  <si>
    <t>Values in this table have been rounded to the nearest £1 million. The total presented has been calculated based on the unrounded values.</t>
  </si>
  <si>
    <t xml:space="preserve">*    </t>
  </si>
  <si>
    <t>April 19 (r)</t>
  </si>
  <si>
    <t>May 19 (r)</t>
  </si>
  <si>
    <t>2020-21 to date (p)</t>
  </si>
  <si>
    <t>April - June 20 (r)</t>
  </si>
  <si>
    <t>April 20 (r)</t>
  </si>
  <si>
    <t>May 20 (r)</t>
  </si>
  <si>
    <t>June 20 (r)</t>
  </si>
  <si>
    <t>Table 3: Number of residential transactions, tax due on those properties and property value taxed, by residential tax band and effective date</t>
  </si>
  <si>
    <t>Transactions by residential tax band (number) ¹</t>
  </si>
  <si>
    <t>Tax due by residential tax band (£ millions) ²</t>
  </si>
  <si>
    <t>Total ⁴</t>
  </si>
  <si>
    <t>2020-21 to date ⁵ (p)</t>
  </si>
  <si>
    <t>April - June 20 ⁵ (r)</t>
  </si>
  <si>
    <t>July - September 20 ⁵ (p)</t>
  </si>
  <si>
    <t xml:space="preserve">April 20 ⁵ </t>
  </si>
  <si>
    <t xml:space="preserve">May 20 ⁵ </t>
  </si>
  <si>
    <t>June 20 ⁵ (r)</t>
  </si>
  <si>
    <t>July 20 ⁵ (r)</t>
  </si>
  <si>
    <t>August 20 ⁵ (r)</t>
  </si>
  <si>
    <t>September 20 ⁵ (p)</t>
  </si>
  <si>
    <t xml:space="preserve">Values in this table have been rounded to the nearest 10. Please note that this table includes residential lease transactions. </t>
  </si>
  <si>
    <t>Values in this table have been rounded to the nearest £0.1 million. Please note that this table includes the tax due on residential lease transactions.</t>
  </si>
  <si>
    <t>Property values in this table have been rounded to the nearest £1 million.</t>
  </si>
  <si>
    <t>Represents a value that is not sufficiently large to present and has been suppressed.</t>
  </si>
  <si>
    <t xml:space="preserve">~     </t>
  </si>
  <si>
    <t xml:space="preserve">*     </t>
  </si>
  <si>
    <t xml:space="preserve">       </t>
  </si>
  <si>
    <t>March 19 (r)</t>
  </si>
  <si>
    <t xml:space="preserve">Table 4:  Number of non-residential transactions, tax due on those properties and property value taxed, by value and effective date </t>
  </si>
  <si>
    <t xml:space="preserve">Transactions (number) </t>
  </si>
  <si>
    <t xml:space="preserve">Tax due (£ millions) </t>
  </si>
  <si>
    <t xml:space="preserve">Property value taxed (£ millions) </t>
  </si>
  <si>
    <t>Rental value for newly granted non-residential leases ⁵</t>
  </si>
  <si>
    <t xml:space="preserve">Up to and including £150,000 </t>
  </si>
  <si>
    <t>No premium paid ²</t>
  </si>
  <si>
    <t>Premium paid ² ³</t>
  </si>
  <si>
    <t>Total ³ ⁴</t>
  </si>
  <si>
    <t>Total consideration ⁴ ⁵</t>
  </si>
  <si>
    <t>2020-21 to date ⁶ (p)</t>
  </si>
  <si>
    <t>~</t>
  </si>
  <si>
    <t>April - June 20 ⁶ (r)</t>
  </si>
  <si>
    <t>July - September 20 ⁶ (p)</t>
  </si>
  <si>
    <t xml:space="preserve">April 20 ⁶ </t>
  </si>
  <si>
    <t xml:space="preserve">May 20 ⁶ </t>
  </si>
  <si>
    <t>June 20 ⁶ (r)</t>
  </si>
  <si>
    <t>July 20 ⁶ (r)</t>
  </si>
  <si>
    <t>August 20 ⁶ (r)</t>
  </si>
  <si>
    <t>September 20 ⁶ (p)</t>
  </si>
  <si>
    <t xml:space="preserve">Numbers of transactions in this table have been rounded to the nearest 10. Tax due in this table has been rounded to the nearest £0.1 million. Property values in this table have been rounded to the nearest £1 million. Please note that this table includes non-residential lease transactions. </t>
  </si>
  <si>
    <t>The term 'premium' is more accurately described as 'consideration other than rent'. In most cases, the premium paid will be in the form of a cash value, but could take another form.</t>
  </si>
  <si>
    <t>Please note that newly granted leases which have both a premium paid and a rental value are counted twice in the transactions part of the table. Therefore, only the first five columns in the transactions part of the table add up to the total.</t>
  </si>
  <si>
    <t>The total presented has been calculated based on the unrounded values.</t>
  </si>
  <si>
    <t xml:space="preserve">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t>
  </si>
  <si>
    <t>Represents a value which rounds to 0, but is not 0.</t>
  </si>
  <si>
    <t>Represents a value that has been suppressed as the tax due for a small number of transactions contibutes to the majority of the cell value (dominance).</t>
  </si>
  <si>
    <t>2018-19 (r)</t>
  </si>
  <si>
    <t>Table 5: Number and value of reliefs issued, by effective date ¹ ²</t>
  </si>
  <si>
    <t>Relieved transactions (number)</t>
  </si>
  <si>
    <t>Value of tax relieved (£ millions)</t>
  </si>
  <si>
    <t>Non-residential  ³</t>
  </si>
  <si>
    <t>April - June 18 (r)</t>
  </si>
  <si>
    <t>July - September 18 (r)</t>
  </si>
  <si>
    <t>October - December 18 (r)</t>
  </si>
  <si>
    <t>January - March 19 (r)</t>
  </si>
  <si>
    <t>2019-20 (r)</t>
  </si>
  <si>
    <t>April - June 19 (r)</t>
  </si>
  <si>
    <t>July - September 19 (r)</t>
  </si>
  <si>
    <t>October - December 19 (r)</t>
  </si>
  <si>
    <t>January - March 20 (r)</t>
  </si>
  <si>
    <t>Values in this table have been rounded to the nearest 10 transactions and the nearest £0.1 million tax relieved.</t>
  </si>
  <si>
    <t>In previous statistical releases, we excluded linked and relieved transactions from Figures 5.1 and 5.2. This was so that we could carry out further analysis on these transactions. We have now carried out this analysis and have a reasonable level of confidence in the quality of these data. We have now added linked and relieved transactions into Figures 5.1 and 5.2, revising all data back to April 2018. This has added around 60 to 70 transactions each quarter into Figure 5.1, and an average of £4 million to £5 million each quarter into Figure 5.2.</t>
  </si>
  <si>
    <t>The category ‘non-residential properties’ includes properties that are not wholly residential (i.e. those which have both residential and commercial elements).</t>
  </si>
  <si>
    <t>Table 5a: Number of transactions which had a relief applied which did not impact the value of the tax due, by effective date ¹ ²</t>
  </si>
  <si>
    <t>Non-residential ³</t>
  </si>
  <si>
    <t>Table 6: Number and value of refunds of higher rate residential issued by effective date¹</t>
  </si>
  <si>
    <t>Amount refunded 
(£ millions)</t>
  </si>
  <si>
    <t>July - September 20 (p)</t>
  </si>
  <si>
    <t>April 18 (r)</t>
  </si>
  <si>
    <t>May 18 (r)</t>
  </si>
  <si>
    <t>June 18 (r)</t>
  </si>
  <si>
    <t>July 18 (r)</t>
  </si>
  <si>
    <t>August 18 (r)</t>
  </si>
  <si>
    <t>September 18 (r)</t>
  </si>
  <si>
    <t>October 18 (r)</t>
  </si>
  <si>
    <t>November 18 (r)</t>
  </si>
  <si>
    <t>December 18 (r)</t>
  </si>
  <si>
    <t>January 19 (r)</t>
  </si>
  <si>
    <t>June 19 (r)</t>
  </si>
  <si>
    <t>July 19 (r)</t>
  </si>
  <si>
    <t>August 19 (r)</t>
  </si>
  <si>
    <t>September 19 (r)</t>
  </si>
  <si>
    <t>October 19 (r)</t>
  </si>
  <si>
    <t>November 19 (r)</t>
  </si>
  <si>
    <t>December 19 (r)</t>
  </si>
  <si>
    <t>January 20 (r)</t>
  </si>
  <si>
    <t>February 20 (r)</t>
  </si>
  <si>
    <t>March 20 (r)</t>
  </si>
  <si>
    <t>July 20 (r)</t>
  </si>
  <si>
    <t>August 20 (r)</t>
  </si>
  <si>
    <t>September 20 (p)</t>
  </si>
  <si>
    <t>Values in this table have been rounded to the nearest 10 transactions and the nearest £0.1 million tax refunded.</t>
  </si>
  <si>
    <t>This value is not sufficiently large to present and has been suppressed.</t>
  </si>
  <si>
    <t>Table 6a: Number and value of refunds on higher rates residential by time period (cash basis) ¹</t>
  </si>
  <si>
    <t>Higher rates residential refunds</t>
  </si>
  <si>
    <t>Total Value (£ millions) ²</t>
  </si>
  <si>
    <t xml:space="preserve">April - June 20 </t>
  </si>
  <si>
    <t xml:space="preserve">July - September 20 </t>
  </si>
  <si>
    <t xml:space="preserve">April 20 </t>
  </si>
  <si>
    <t xml:space="preserve">May 20 </t>
  </si>
  <si>
    <t xml:space="preserve">June 20 </t>
  </si>
  <si>
    <t xml:space="preserve">July 20 </t>
  </si>
  <si>
    <t xml:space="preserve">August 20 </t>
  </si>
  <si>
    <t xml:space="preserve">September 20 </t>
  </si>
  <si>
    <t>Values in this table have been rounded to the nearest 10 transactions and the nearest £0.1 million tax refunded. This is the amount of money refunded by the WRA during the month listed, rather than the effective date of the transaction.</t>
  </si>
  <si>
    <t>In a small number of cases, no money changed hands as the original liability was unpaid at the time of the refund. In these cases an adjustment has been made to the cash figure to add in the theoretical value of the refund.</t>
  </si>
  <si>
    <t>Table 7: Land Transaction Tax paid to the Welsh Revenue Authority ¹</t>
  </si>
  <si>
    <t>2020-21 to date ² (p)</t>
  </si>
  <si>
    <t xml:space="preserve">April - June 20 ² </t>
  </si>
  <si>
    <t xml:space="preserve">July - September 20 ² </t>
  </si>
  <si>
    <t xml:space="preserve">April 20 ² </t>
  </si>
  <si>
    <t xml:space="preserve">May 20 ² </t>
  </si>
  <si>
    <t xml:space="preserve">June 20 ² </t>
  </si>
  <si>
    <t xml:space="preserve">July 20 ² </t>
  </si>
  <si>
    <t xml:space="preserve">August 20 ² </t>
  </si>
  <si>
    <t xml:space="preserve">September 20 ² </t>
  </si>
  <si>
    <t>Values in this table have been rounded to the nearest £0.1 million, and nearest £1 million for the additional transactions shown with restricted detail.</t>
  </si>
  <si>
    <t>Figure 1.1: Number of reported notifiable transactions, tax due and % change from the previous estimate a year earlier ¹</t>
  </si>
  <si>
    <t>July to September 2020 (p)</t>
  </si>
  <si>
    <t>% change (compared with July to September 2019) ⁴</t>
  </si>
  <si>
    <t xml:space="preserve">Of which: Additional revenue from higher rates </t>
  </si>
  <si>
    <t>Non-residential ²</t>
  </si>
  <si>
    <t>All transactions ³</t>
  </si>
  <si>
    <t>Values in this table have been rounded to the nearest 10 transactions and the nearest £0.1 million for tax due.</t>
  </si>
  <si>
    <t>Estimates for July to September 2019 were made in October 2019.</t>
  </si>
  <si>
    <t>The value is provisional and will be revised in a future publication.</t>
  </si>
  <si>
    <t>Apr - Jun 20 (r)</t>
  </si>
  <si>
    <t>Figure 2.2: Number of reported notifiable transactions, by effective date ¹</t>
  </si>
  <si>
    <t>Total number of transactions ³ (r)</t>
  </si>
  <si>
    <t>Higher rates (r)</t>
  </si>
  <si>
    <t>The value has been revised in this publication.</t>
  </si>
  <si>
    <t>Figure 2.3  Tax due on reported notifiable transactions, by effective date ¹</t>
  </si>
  <si>
    <t>Residential (r)</t>
  </si>
  <si>
    <t>Total tax due ⁴ (r)</t>
  </si>
  <si>
    <t>Additional revenue from higher rates ² (r)</t>
  </si>
  <si>
    <t>Figure 2.4  Value attributed to properties subject to LTT, by effective date ¹</t>
  </si>
  <si>
    <t>Property value taxed (£ millions) ¹</t>
  </si>
  <si>
    <t>Non-residential ¹ ²</t>
  </si>
  <si>
    <t>Total consideration¹ ³</t>
  </si>
  <si>
    <t>Rental value for newly granted non-residential leases ¹</t>
  </si>
  <si>
    <t xml:space="preserve">Higher rates  (r) </t>
  </si>
  <si>
    <t>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consideration' column. The rental value is shown separately in the column to the right of the total. The rental value should not be added to the total consideration, as these are different concepts. More information on these transactions having a rental element can be seen in Section 4 of this release.</t>
  </si>
  <si>
    <t xml:space="preserve">Any property value associated with the additional transactions shown in Figure 2.3 is excluded here.  </t>
  </si>
  <si>
    <t>Start release point</t>
  </si>
  <si>
    <t>End release point</t>
  </si>
  <si>
    <t>Table A1: Estimates of reported notifiable transactions: All transactions</t>
  </si>
  <si>
    <t>Effective date (month)</t>
  </si>
  <si>
    <t>Estimate</t>
  </si>
  <si>
    <t>% Change Between Estimates</t>
  </si>
  <si>
    <t xml:space="preserve">First </t>
  </si>
  <si>
    <t>Second</t>
  </si>
  <si>
    <t>Third</t>
  </si>
  <si>
    <t>1st to 2nd</t>
  </si>
  <si>
    <t>2nd to 3rd</t>
  </si>
  <si>
    <t>All residential</t>
  </si>
  <si>
    <t>Higher rates residential</t>
  </si>
  <si>
    <t>Sep 20</t>
  </si>
  <si>
    <t>Transaction numbers in this table have been rounded to the nearest 10 transactions.</t>
  </si>
  <si>
    <t>Table A2: Estimates of tax due on reported notifiable transactions: All transactions</t>
  </si>
  <si>
    <t>Tax due in this table has been rounded to the nearest £0.1 million.</t>
  </si>
  <si>
    <t>Tax due amounts are shown net of any refunds claimed made for residential purchases at higher rates (see main release that is published alongside this Annex).</t>
  </si>
  <si>
    <t>A correction has been made to a non-residential transaction effective in April 2019, which was incorrectly entered as being large when this was not the case. This led to a downward revision in the non-residential tax due in this month.</t>
  </si>
  <si>
    <t>Additional revenue from higher rate residential</t>
  </si>
  <si>
    <t xml:space="preserve">Please note this table only includes the additional revenue from higher rate transactions. This table does not include the main rate component of higher rate transactions. </t>
  </si>
  <si>
    <t>Figures are shown net of any refunds claimed made for residential purchases at higher rates.</t>
  </si>
  <si>
    <t>TableA1Hide!A1</t>
  </si>
  <si>
    <t>CTORounded</t>
  </si>
  <si>
    <t>CRERounded</t>
  </si>
  <si>
    <t>CRHRounded</t>
  </si>
  <si>
    <t>CNRRounded</t>
  </si>
  <si>
    <t>TableA2Hide!A1</t>
  </si>
  <si>
    <t>DTORounded</t>
  </si>
  <si>
    <t>DRERounded</t>
  </si>
  <si>
    <t>DRHRounded</t>
  </si>
  <si>
    <t>DNRRounded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</si>
</sst>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0.0"/>
    <numFmt numFmtId="165" formatCode="d\.m;@"/>
    <numFmt numFmtId="166" formatCode="#,##0.0"/>
    <numFmt numFmtId="167" formatCode="0.0%"/>
    <numFmt numFmtId="168" formatCode="_-* #,##0_-;\-* #,##0_-;_-* &quot;-&quot;??_-;_-@_-"/>
    <numFmt numFmtId="169" formatCode="_-* #,##0.0_-;\-* #,##0.0_-;_-* &quot;-&quot;??_-;_-@_-"/>
    <numFmt numFmtId="170" formatCode="#,##0.0000_ ;\-#,##0.0000\ "/>
    <numFmt numFmtId="171" formatCode="#,##0.00000_ ;\-#,##0.00000\ "/>
    <numFmt numFmtId="172" formatCode="#,##0.000_ ;\-#,##0.000\ "/>
    <numFmt numFmtId="174" formatCode="#,##0_ ;\-#,##0\ "/>
    <numFmt numFmtId="175" formatCode="#,##0.0_ ;\-#,##0.0\ "/>
    <numFmt numFmtId="176" formatCode="0.000"/>
    <numFmt numFmtId="177" formatCode="#,##0.0_);\(#,##0.0\)"/>
  </numFmts>
  <fonts count="30"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b/>
      <sz val="13"/>
      <color theme="1"/>
      <name val="Arial"/>
      <family val="2"/>
    </font>
    <font>
      <b/>
      <sz val="14"/>
      <color theme="1"/>
      <name val="Arial"/>
      <family val="2"/>
    </font>
    <font>
      <sz val="10"/>
      <color rgb="FFFF0000"/>
      <name val="Arial"/>
      <family val="2"/>
    </font>
    <font>
      <sz val="10"/>
      <name val="Arial"/>
      <family val="2"/>
    </font>
    <font>
      <u/>
      <sz val="10"/>
      <color theme="10"/>
      <name val="Arial"/>
      <family val="2"/>
    </font>
    <font>
      <b/>
      <sz val="10"/>
      <color theme="1"/>
      <name val="Arial"/>
      <family val="2"/>
    </font>
    <font>
      <b/>
      <u/>
      <sz val="10"/>
      <color theme="1"/>
      <name val="Arial"/>
      <family val="2"/>
    </font>
    <font>
      <b/>
      <u/>
      <sz val="10"/>
      <name val="Arial"/>
      <family val="2"/>
    </font>
    <font>
      <b/>
      <sz val="12"/>
      <color theme="1"/>
      <name val="Arial"/>
      <family val="2"/>
    </font>
    <font>
      <b/>
      <sz val="11"/>
      <color rgb="FFFF0000"/>
      <name val="Arial"/>
      <family val="2"/>
    </font>
    <font>
      <b/>
      <sz val="12"/>
      <color theme="1"/>
      <name val="Calibri"/>
      <family val="2"/>
      <scheme val="minor"/>
    </font>
    <font>
      <sz val="10"/>
      <color rgb="FF0070C0"/>
      <name val="Arial"/>
      <family val="2"/>
    </font>
    <font>
      <b/>
      <u val="singleAccounting"/>
      <sz val="10"/>
      <color indexed="8"/>
      <name val="Arial"/>
      <family val="2"/>
    </font>
    <font>
      <b/>
      <u val="singleAccounting"/>
      <sz val="8"/>
      <color indexed="8"/>
      <name val="Arial"/>
      <family val="2"/>
    </font>
    <font>
      <sz val="8"/>
      <color theme="1"/>
      <name val="Arial"/>
      <family val="2"/>
    </font>
    <font>
      <sz val="10"/>
      <color indexed="8"/>
      <name val="Arial"/>
      <family val="2"/>
    </font>
    <font>
      <sz val="8"/>
      <color indexed="8"/>
      <name val="Arial"/>
      <family val="2"/>
    </font>
    <font>
      <vertAlign val="superscript"/>
      <sz val="10"/>
      <color theme="1"/>
      <name val="Arial"/>
      <family val="2"/>
    </font>
    <font>
      <b/>
      <sz val="10"/>
      <color indexed="8"/>
      <name val="Arial"/>
      <family val="2"/>
    </font>
    <font>
      <b/>
      <u val="singleAccounting"/>
      <sz val="10"/>
      <name val="Arial"/>
      <family val="2"/>
    </font>
    <font>
      <b/>
      <u val="singleAccounting"/>
      <sz val="10"/>
      <color theme="1"/>
      <name val="Arial"/>
      <family val="2"/>
    </font>
    <font>
      <b/>
      <sz val="10"/>
      <name val="Arial"/>
      <family val="2"/>
    </font>
    <font>
      <b/>
      <sz val="8"/>
      <color indexed="8"/>
      <name val="Arial"/>
      <family val="2"/>
    </font>
    <font>
      <b/>
      <u val="singleAccounting"/>
      <sz val="9"/>
      <color indexed="8"/>
      <name val="Arial"/>
      <family val="2"/>
    </font>
    <font>
      <sz val="11"/>
      <name val="Calibri"/>
      <family val="2"/>
      <scheme val="minor"/>
    </font>
    <font>
      <b/>
      <sz val="7"/>
      <color theme="1"/>
      <name val="Arial"/>
      <family val="2"/>
    </font>
  </fonts>
  <fills count="5">
    <fill>
      <patternFill patternType="none"/>
    </fill>
    <fill>
      <patternFill patternType="gray125"/>
    </fill>
    <fill>
      <patternFill patternType="solid">
        <fgColor theme="0"/>
        <bgColor indexed="64"/>
      </patternFill>
    </fill>
    <fill>
      <patternFill patternType="solid">
        <fgColor rgb="FFFDE4BE"/>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cellStyleXfs>
  <cellXfs count="255">
    <xf numFmtId="0" fontId="0" fillId="0" borderId="0" xfId="0"/>
    <xf numFmtId="0" fontId="3" fillId="2" borderId="0" xfId="0" applyFont="1" applyFill="1"/>
    <xf numFmtId="0" fontId="4" fillId="2" borderId="0" xfId="0" applyFont="1" applyFill="1" applyAlignment="1">
      <alignment horizontal="left" vertical="top" wrapText="1"/>
    </xf>
    <xf numFmtId="0" fontId="4" fillId="2" borderId="0" xfId="0" applyFont="1" applyFill="1" applyAlignment="1">
      <alignment horizontal="left" vertical="top" wrapText="1"/>
    </xf>
    <xf numFmtId="0" fontId="5" fillId="2" borderId="0" xfId="0" applyFont="1" applyFill="1" applyAlignment="1">
      <alignment vertical="top"/>
    </xf>
    <xf numFmtId="0" fontId="6" fillId="2" borderId="0" xfId="0" applyFont="1" applyFill="1"/>
    <xf numFmtId="0" fontId="7" fillId="2" borderId="0" xfId="0" applyFont="1" applyFill="1" applyAlignment="1">
      <alignment horizontal="left"/>
    </xf>
    <xf numFmtId="0" fontId="7" fillId="2" borderId="0" xfId="0" applyFont="1" applyFill="1" applyAlignment="1">
      <alignment horizontal="left" wrapText="1"/>
    </xf>
    <xf numFmtId="0" fontId="7" fillId="2" borderId="0" xfId="0" applyFont="1" applyFill="1" applyAlignment="1">
      <alignment horizontal="left" wrapText="1"/>
    </xf>
    <xf numFmtId="0" fontId="7" fillId="2" borderId="0" xfId="0" applyFont="1" applyFill="1"/>
    <xf numFmtId="0" fontId="3" fillId="2" borderId="0" xfId="0" applyFont="1" applyFill="1" applyAlignment="1">
      <alignment horizontal="left"/>
    </xf>
    <xf numFmtId="0" fontId="8" fillId="2" borderId="0" xfId="3" applyFont="1" applyFill="1" applyBorder="1"/>
    <xf numFmtId="0" fontId="7" fillId="2" borderId="0" xfId="0" applyFont="1" applyFill="1" applyAlignment="1">
      <alignment horizontal="left"/>
    </xf>
    <xf numFmtId="0" fontId="9" fillId="2" borderId="0" xfId="0" applyFont="1" applyFill="1"/>
    <xf numFmtId="0" fontId="10" fillId="2" borderId="0" xfId="0" applyFont="1" applyFill="1" applyAlignment="1">
      <alignment horizontal="left"/>
    </xf>
    <xf numFmtId="0" fontId="9" fillId="2" borderId="0" xfId="0" applyFont="1" applyFill="1" applyAlignment="1">
      <alignment horizontal="left"/>
    </xf>
    <xf numFmtId="0" fontId="11" fillId="2" borderId="0" xfId="0" applyFont="1" applyFill="1"/>
    <xf numFmtId="0" fontId="3" fillId="0" borderId="0" xfId="0" applyFont="1"/>
    <xf numFmtId="0" fontId="3" fillId="0" borderId="0" xfId="0" applyFont="1" applyAlignment="1">
      <alignment horizontal="left"/>
    </xf>
    <xf numFmtId="0" fontId="12" fillId="0" borderId="0" xfId="0" applyFont="1"/>
    <xf numFmtId="0" fontId="9" fillId="0" borderId="0" xfId="0" applyFont="1"/>
    <xf numFmtId="0" fontId="13" fillId="0" borderId="0" xfId="0" applyFont="1" applyAlignment="1">
      <alignment horizontal="left"/>
    </xf>
    <xf numFmtId="0" fontId="8" fillId="0" borderId="0" xfId="3" applyFont="1" applyAlignment="1">
      <alignment horizontal="left"/>
    </xf>
    <xf numFmtId="0" fontId="12" fillId="0" borderId="0" xfId="0" applyFont="1" applyAlignment="1">
      <alignment horizontal="left" wrapText="1"/>
    </xf>
    <xf numFmtId="0" fontId="14" fillId="0" borderId="0" xfId="0" applyFont="1" applyAlignment="1">
      <alignment horizontal="left" wrapText="1"/>
    </xf>
    <xf numFmtId="0" fontId="3" fillId="0" borderId="0" xfId="0" applyFont="1" applyAlignment="1">
      <alignment wrapText="1"/>
    </xf>
    <xf numFmtId="164" fontId="3" fillId="0" borderId="0" xfId="2" applyNumberFormat="1" applyFont="1" applyAlignment="1">
      <alignment horizontal="left"/>
    </xf>
    <xf numFmtId="0" fontId="7" fillId="0" borderId="0" xfId="0" applyFont="1"/>
    <xf numFmtId="0" fontId="7" fillId="0" borderId="0" xfId="0" applyFont="1" applyAlignment="1">
      <alignment wrapText="1"/>
    </xf>
    <xf numFmtId="165" fontId="3" fillId="0" borderId="0" xfId="0" applyNumberFormat="1" applyFont="1"/>
    <xf numFmtId="3" fontId="3" fillId="2" borderId="0" xfId="0" applyNumberFormat="1" applyFont="1" applyFill="1"/>
    <xf numFmtId="3" fontId="3" fillId="0" borderId="0" xfId="0" applyNumberFormat="1" applyFont="1" applyAlignment="1">
      <alignment horizontal="left"/>
    </xf>
    <xf numFmtId="0" fontId="6" fillId="0" borderId="0" xfId="0" applyFont="1"/>
    <xf numFmtId="166" fontId="3" fillId="2" borderId="0" xfId="0" applyNumberFormat="1" applyFont="1" applyFill="1"/>
    <xf numFmtId="9" fontId="3" fillId="0" borderId="0" xfId="0" applyNumberFormat="1" applyFont="1"/>
    <xf numFmtId="0" fontId="3" fillId="0" borderId="0" xfId="0" applyFont="1" applyAlignment="1">
      <alignment horizontal="left" wrapText="1"/>
    </xf>
    <xf numFmtId="3" fontId="3" fillId="0" borderId="0" xfId="0" applyNumberFormat="1" applyFont="1"/>
    <xf numFmtId="166" fontId="3" fillId="0" borderId="0" xfId="0" applyNumberFormat="1" applyFont="1"/>
    <xf numFmtId="167" fontId="3" fillId="0" borderId="0" xfId="0" applyNumberFormat="1" applyFont="1"/>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wrapText="1"/>
    </xf>
    <xf numFmtId="1" fontId="3" fillId="0" borderId="0" xfId="2" applyNumberFormat="1" applyFont="1" applyAlignment="1">
      <alignment horizontal="left"/>
    </xf>
    <xf numFmtId="167" fontId="3" fillId="0" borderId="0" xfId="2" applyNumberFormat="1" applyFont="1" applyAlignment="1">
      <alignment horizontal="left"/>
    </xf>
    <xf numFmtId="164" fontId="3" fillId="0" borderId="0" xfId="0" applyNumberFormat="1" applyFont="1"/>
    <xf numFmtId="0" fontId="7" fillId="0" borderId="0" xfId="0" applyFont="1" applyAlignment="1">
      <alignment horizontal="left" wrapText="1"/>
    </xf>
    <xf numFmtId="0" fontId="3" fillId="2" borderId="0" xfId="0" applyFont="1" applyFill="1" applyAlignment="1">
      <alignment horizontal="center" vertical="center"/>
    </xf>
    <xf numFmtId="0" fontId="8" fillId="2" borderId="0" xfId="3" applyFont="1" applyFill="1" applyAlignment="1">
      <alignment horizontal="left" vertical="center"/>
    </xf>
    <xf numFmtId="0" fontId="8" fillId="2" borderId="0" xfId="3" applyFont="1" applyFill="1" applyAlignment="1">
      <alignment horizontal="left" vertical="center"/>
    </xf>
    <xf numFmtId="3" fontId="3" fillId="2" borderId="0" xfId="0" applyNumberFormat="1" applyFont="1" applyFill="1" applyAlignment="1">
      <alignment horizontal="right"/>
    </xf>
    <xf numFmtId="0" fontId="9" fillId="2" borderId="0" xfId="0" applyFont="1" applyFill="1" applyAlignment="1">
      <alignment horizontal="left"/>
    </xf>
    <xf numFmtId="0" fontId="16" fillId="2" borderId="1" xfId="0" applyFont="1" applyFill="1" applyBorder="1" applyAlignment="1">
      <alignment horizontal="center" wrapText="1"/>
    </xf>
    <xf numFmtId="0" fontId="16" fillId="2" borderId="1" xfId="0" applyFont="1" applyFill="1" applyBorder="1" applyAlignment="1">
      <alignment horizontal="center" wrapText="1"/>
    </xf>
    <xf numFmtId="0" fontId="16" fillId="2" borderId="1" xfId="0" applyFont="1" applyFill="1" applyBorder="1" applyAlignment="1">
      <alignment horizontal="center"/>
    </xf>
    <xf numFmtId="0" fontId="16" fillId="2" borderId="1" xfId="0" applyFont="1" applyFill="1" applyBorder="1" applyAlignment="1">
      <alignment horizontal="center"/>
    </xf>
    <xf numFmtId="0" fontId="16" fillId="2" borderId="0" xfId="0" applyFont="1" applyFill="1" applyAlignment="1">
      <alignment horizontal="center"/>
    </xf>
    <xf numFmtId="0" fontId="16" fillId="2" borderId="0" xfId="0" applyFont="1" applyFill="1" applyAlignment="1">
      <alignment horizontal="center" wrapText="1"/>
    </xf>
    <xf numFmtId="0" fontId="16" fillId="2" borderId="0" xfId="0" applyFont="1" applyFill="1" applyAlignment="1">
      <alignment horizontal="center" wrapText="1"/>
    </xf>
    <xf numFmtId="0" fontId="17" fillId="2" borderId="0" xfId="0" applyFont="1" applyFill="1" applyAlignment="1">
      <alignment horizontal="center" wrapText="1"/>
    </xf>
    <xf numFmtId="0" fontId="16" fillId="3" borderId="0" xfId="0" applyFont="1" applyFill="1" applyAlignment="1">
      <alignment horizontal="center" wrapText="1"/>
    </xf>
    <xf numFmtId="0" fontId="3" fillId="2" borderId="0" xfId="0" applyFont="1" applyFill="1" applyAlignment="1">
      <alignment wrapText="1"/>
    </xf>
    <xf numFmtId="0" fontId="18" fillId="2" borderId="0" xfId="0" applyFont="1" applyFill="1"/>
    <xf numFmtId="168" fontId="19" fillId="3" borderId="0" xfId="1" applyNumberFormat="1" applyFont="1" applyFill="1" applyBorder="1" applyAlignment="1" applyProtection="1">
      <alignment horizontal="right"/>
    </xf>
    <xf numFmtId="168" fontId="19" fillId="2" borderId="0" xfId="1" applyNumberFormat="1" applyFont="1" applyFill="1" applyBorder="1" applyAlignment="1" applyProtection="1">
      <alignment horizontal="right"/>
    </xf>
    <xf numFmtId="169" fontId="19" fillId="2" borderId="0" xfId="1" applyNumberFormat="1" applyFont="1" applyFill="1" applyBorder="1" applyAlignment="1" applyProtection="1">
      <alignment horizontal="right"/>
    </xf>
    <xf numFmtId="169" fontId="20" fillId="2" borderId="0" xfId="1" applyNumberFormat="1" applyFont="1" applyFill="1" applyBorder="1" applyAlignment="1" applyProtection="1">
      <alignment horizontal="right"/>
    </xf>
    <xf numFmtId="169" fontId="19" fillId="3" borderId="0" xfId="1" applyNumberFormat="1" applyFont="1" applyFill="1" applyBorder="1" applyAlignment="1" applyProtection="1">
      <alignment horizontal="right"/>
    </xf>
    <xf numFmtId="168" fontId="20" fillId="2" borderId="0" xfId="1" applyNumberFormat="1" applyFont="1" applyFill="1" applyBorder="1" applyAlignment="1" applyProtection="1">
      <alignment horizontal="right"/>
    </xf>
    <xf numFmtId="0" fontId="15" fillId="2" borderId="0" xfId="0" applyFont="1" applyFill="1"/>
    <xf numFmtId="0" fontId="3" fillId="2" borderId="0" xfId="0" quotePrefix="1" applyFont="1" applyFill="1"/>
    <xf numFmtId="17" fontId="3" fillId="2" borderId="0" xfId="0" quotePrefix="1" applyNumberFormat="1" applyFont="1" applyFill="1"/>
    <xf numFmtId="17" fontId="19" fillId="2" borderId="0" xfId="0" applyNumberFormat="1" applyFont="1" applyFill="1"/>
    <xf numFmtId="17" fontId="19" fillId="2" borderId="0" xfId="0" applyNumberFormat="1" applyFont="1" applyFill="1" applyAlignment="1">
      <alignment horizontal="left" indent="2"/>
    </xf>
    <xf numFmtId="3" fontId="19" fillId="2" borderId="0" xfId="1" applyNumberFormat="1" applyFont="1" applyFill="1" applyBorder="1" applyAlignment="1" applyProtection="1">
      <alignment horizontal="right"/>
    </xf>
    <xf numFmtId="9" fontId="19" fillId="2" borderId="0" xfId="1" applyNumberFormat="1" applyFont="1" applyFill="1" applyBorder="1" applyAlignment="1" applyProtection="1">
      <alignment horizontal="right"/>
    </xf>
    <xf numFmtId="10" fontId="19" fillId="2" borderId="0" xfId="1" applyNumberFormat="1" applyFont="1" applyFill="1" applyBorder="1" applyAlignment="1" applyProtection="1">
      <alignment horizontal="right"/>
    </xf>
    <xf numFmtId="170" fontId="19" fillId="2" borderId="0" xfId="1" applyNumberFormat="1" applyFont="1" applyFill="1" applyBorder="1" applyAlignment="1" applyProtection="1">
      <alignment horizontal="right"/>
    </xf>
    <xf numFmtId="167" fontId="19" fillId="2" borderId="0" xfId="1" applyNumberFormat="1" applyFont="1" applyFill="1" applyBorder="1" applyAlignment="1" applyProtection="1">
      <alignment horizontal="right"/>
    </xf>
    <xf numFmtId="17" fontId="19" fillId="2" borderId="0" xfId="0" quotePrefix="1" applyNumberFormat="1" applyFont="1" applyFill="1"/>
    <xf numFmtId="17" fontId="19" fillId="0" borderId="0" xfId="0" quotePrefix="1" applyNumberFormat="1" applyFont="1"/>
    <xf numFmtId="171" fontId="19" fillId="2" borderId="0" xfId="1" applyNumberFormat="1" applyFont="1" applyFill="1" applyBorder="1" applyAlignment="1" applyProtection="1">
      <alignment horizontal="right"/>
    </xf>
    <xf numFmtId="172" fontId="19" fillId="2" borderId="0" xfId="1" applyNumberFormat="1" applyFont="1" applyFill="1" applyBorder="1" applyAlignment="1" applyProtection="1">
      <alignment horizontal="right"/>
    </xf>
    <xf numFmtId="171" fontId="19" fillId="3" borderId="0" xfId="1" applyNumberFormat="1" applyFont="1" applyFill="1" applyBorder="1" applyAlignment="1" applyProtection="1">
      <alignment horizontal="right"/>
    </xf>
    <xf numFmtId="164" fontId="19" fillId="3" borderId="0" xfId="1" applyNumberFormat="1" applyFont="1" applyFill="1" applyBorder="1" applyAlignment="1" applyProtection="1">
      <alignment horizontal="right"/>
    </xf>
    <xf numFmtId="1" fontId="19" fillId="2" borderId="0" xfId="1" applyNumberFormat="1" applyFont="1" applyFill="1" applyBorder="1" applyAlignment="1" applyProtection="1">
      <alignment horizontal="right"/>
    </xf>
    <xf numFmtId="1" fontId="19" fillId="3" borderId="0" xfId="1" applyNumberFormat="1" applyFont="1" applyFill="1" applyBorder="1" applyAlignment="1" applyProtection="1">
      <alignment horizontal="right"/>
    </xf>
    <xf numFmtId="0" fontId="19" fillId="2" borderId="2" xfId="0" applyFont="1" applyFill="1" applyBorder="1"/>
    <xf numFmtId="168" fontId="19" fillId="2" borderId="2" xfId="1" applyNumberFormat="1" applyFont="1" applyFill="1" applyBorder="1" applyAlignment="1" applyProtection="1">
      <alignment horizontal="right"/>
    </xf>
    <xf numFmtId="168" fontId="19" fillId="3" borderId="2" xfId="1" applyNumberFormat="1" applyFont="1" applyFill="1" applyBorder="1" applyAlignment="1" applyProtection="1">
      <alignment horizontal="right"/>
    </xf>
    <xf numFmtId="169" fontId="19" fillId="2" borderId="2" xfId="1" applyNumberFormat="1" applyFont="1" applyFill="1" applyBorder="1" applyAlignment="1" applyProtection="1">
      <alignment horizontal="right"/>
    </xf>
    <xf numFmtId="0" fontId="3" fillId="2" borderId="2" xfId="0" applyFont="1" applyFill="1" applyBorder="1"/>
    <xf numFmtId="0" fontId="19" fillId="2" borderId="0" xfId="0" applyFont="1" applyFill="1"/>
    <xf numFmtId="0" fontId="21" fillId="2" borderId="0" xfId="0" quotePrefix="1" applyFont="1" applyFill="1" applyAlignment="1">
      <alignment horizontal="left"/>
    </xf>
    <xf numFmtId="0" fontId="21" fillId="2" borderId="0" xfId="0" quotePrefix="1" applyFont="1" applyFill="1" applyAlignment="1">
      <alignment horizontal="left" vertical="top" wrapText="1"/>
    </xf>
    <xf numFmtId="0" fontId="3" fillId="2" borderId="0" xfId="0" applyFont="1" applyFill="1" applyAlignment="1">
      <alignment horizontal="left" wrapText="1"/>
    </xf>
    <xf numFmtId="0" fontId="3" fillId="2" borderId="0" xfId="0" applyFont="1" applyFill="1" applyAlignment="1">
      <alignment horizontal="left" wrapText="1"/>
    </xf>
    <xf numFmtId="0" fontId="21" fillId="2" borderId="0" xfId="0" quotePrefix="1" applyFont="1" applyFill="1" applyAlignment="1">
      <alignment horizontal="left" vertical="top"/>
    </xf>
    <xf numFmtId="164" fontId="3" fillId="2" borderId="0" xfId="0" applyNumberFormat="1" applyFont="1" applyFill="1"/>
    <xf numFmtId="164" fontId="19" fillId="2" borderId="0" xfId="1" applyNumberFormat="1" applyFont="1" applyFill="1" applyBorder="1" applyAlignment="1" applyProtection="1">
      <alignment horizontal="right"/>
    </xf>
    <xf numFmtId="164" fontId="3" fillId="2" borderId="0" xfId="0" applyNumberFormat="1" applyFont="1" applyFill="1" applyAlignment="1">
      <alignment horizontal="right"/>
    </xf>
    <xf numFmtId="168" fontId="3" fillId="2" borderId="0" xfId="0" applyNumberFormat="1" applyFont="1" applyFill="1"/>
    <xf numFmtId="0" fontId="16" fillId="3" borderId="1" xfId="0" applyFont="1" applyFill="1" applyBorder="1" applyAlignment="1">
      <alignment horizontal="center" wrapText="1"/>
    </xf>
    <xf numFmtId="0" fontId="16" fillId="3" borderId="0" xfId="0" applyFont="1" applyFill="1" applyAlignment="1">
      <alignment horizontal="center" wrapText="1"/>
    </xf>
    <xf numFmtId="0" fontId="3" fillId="2" borderId="0" xfId="0" applyFont="1" applyFill="1" applyAlignment="1">
      <alignment vertical="top"/>
    </xf>
    <xf numFmtId="17" fontId="19" fillId="2" borderId="2" xfId="0" applyNumberFormat="1" applyFont="1" applyFill="1" applyBorder="1" applyAlignment="1">
      <alignment horizontal="left" indent="2"/>
    </xf>
    <xf numFmtId="0" fontId="16" fillId="2" borderId="0" xfId="0" quotePrefix="1" applyFont="1" applyFill="1" applyAlignment="1">
      <alignment horizontal="center" wrapText="1"/>
    </xf>
    <xf numFmtId="0" fontId="9" fillId="2" borderId="0" xfId="0" applyFont="1" applyFill="1" applyAlignment="1">
      <alignment horizontal="center" vertical="center"/>
    </xf>
    <xf numFmtId="3" fontId="22" fillId="2" borderId="0" xfId="1" applyNumberFormat="1" applyFont="1" applyFill="1" applyBorder="1" applyAlignment="1" applyProtection="1">
      <alignment horizontal="right"/>
    </xf>
    <xf numFmtId="3" fontId="22" fillId="3" borderId="0" xfId="1" applyNumberFormat="1" applyFont="1" applyFill="1" applyBorder="1" applyAlignment="1" applyProtection="1">
      <alignment horizontal="right"/>
    </xf>
    <xf numFmtId="166" fontId="22" fillId="2" borderId="0" xfId="1" applyNumberFormat="1" applyFont="1" applyFill="1" applyBorder="1" applyAlignment="1" applyProtection="1">
      <alignment horizontal="right"/>
    </xf>
    <xf numFmtId="166" fontId="22" fillId="3" borderId="0" xfId="1" applyNumberFormat="1" applyFont="1" applyFill="1" applyBorder="1" applyAlignment="1" applyProtection="1">
      <alignment horizontal="right"/>
    </xf>
    <xf numFmtId="3" fontId="19" fillId="3" borderId="0" xfId="1" applyNumberFormat="1" applyFont="1" applyFill="1" applyBorder="1" applyAlignment="1" applyProtection="1">
      <alignment horizontal="right"/>
    </xf>
    <xf numFmtId="166" fontId="19" fillId="2" borderId="0" xfId="1" applyNumberFormat="1" applyFont="1" applyFill="1" applyBorder="1" applyAlignment="1" applyProtection="1">
      <alignment horizontal="right"/>
    </xf>
    <xf numFmtId="166" fontId="19" fillId="3" borderId="0" xfId="1" applyNumberFormat="1" applyFont="1" applyFill="1" applyBorder="1" applyAlignment="1" applyProtection="1">
      <alignment horizontal="right"/>
    </xf>
    <xf numFmtId="17" fontId="19" fillId="2" borderId="2" xfId="0" quotePrefix="1" applyNumberFormat="1" applyFont="1" applyFill="1" applyBorder="1"/>
    <xf numFmtId="3" fontId="19" fillId="2" borderId="2" xfId="1" applyNumberFormat="1" applyFont="1" applyFill="1" applyBorder="1" applyAlignment="1" applyProtection="1">
      <alignment horizontal="right"/>
    </xf>
    <xf numFmtId="3" fontId="19" fillId="3" borderId="2" xfId="1" applyNumberFormat="1" applyFont="1" applyFill="1" applyBorder="1" applyAlignment="1" applyProtection="1">
      <alignment horizontal="right"/>
    </xf>
    <xf numFmtId="166" fontId="19" fillId="2" borderId="2" xfId="1" applyNumberFormat="1" applyFont="1" applyFill="1" applyBorder="1" applyAlignment="1" applyProtection="1">
      <alignment horizontal="right"/>
    </xf>
    <xf numFmtId="166" fontId="19" fillId="3" borderId="2" xfId="1" applyNumberFormat="1" applyFont="1" applyFill="1" applyBorder="1" applyAlignment="1" applyProtection="1">
      <alignment horizontal="right"/>
    </xf>
    <xf numFmtId="0" fontId="21" fillId="2" borderId="0" xfId="0" quotePrefix="1" applyFont="1" applyFill="1" applyAlignment="1">
      <alignment horizontal="left" wrapText="1"/>
    </xf>
    <xf numFmtId="0" fontId="23" fillId="2" borderId="1" xfId="0" applyFont="1" applyFill="1" applyBorder="1" applyAlignment="1">
      <alignment horizontal="center"/>
    </xf>
    <xf numFmtId="0" fontId="23" fillId="2" borderId="1" xfId="0" applyFont="1" applyFill="1" applyBorder="1" applyAlignment="1">
      <alignment horizontal="center"/>
    </xf>
    <xf numFmtId="0" fontId="3" fillId="2" borderId="1" xfId="0" applyFont="1" applyFill="1" applyBorder="1"/>
    <xf numFmtId="0" fontId="16" fillId="2" borderId="0" xfId="0" applyFont="1" applyFill="1" applyAlignment="1">
      <alignment horizontal="center"/>
    </xf>
    <xf numFmtId="0" fontId="23" fillId="2" borderId="0" xfId="0" applyFont="1" applyFill="1" applyAlignment="1">
      <alignment horizontal="center" wrapText="1"/>
    </xf>
    <xf numFmtId="3" fontId="3" fillId="3" borderId="0" xfId="0" applyNumberFormat="1" applyFont="1" applyFill="1" applyAlignment="1">
      <alignment horizontal="right"/>
    </xf>
    <xf numFmtId="0" fontId="3" fillId="2" borderId="0" xfId="0" applyFont="1" applyFill="1" applyAlignment="1">
      <alignment horizontal="right"/>
    </xf>
    <xf numFmtId="0" fontId="3" fillId="3" borderId="0" xfId="0" applyFont="1" applyFill="1" applyAlignment="1">
      <alignment horizontal="right"/>
    </xf>
    <xf numFmtId="166" fontId="3" fillId="2" borderId="0" xfId="0" applyNumberFormat="1" applyFont="1" applyFill="1" applyAlignment="1">
      <alignment horizontal="right"/>
    </xf>
    <xf numFmtId="166" fontId="3" fillId="3" borderId="0" xfId="0" applyNumberFormat="1" applyFont="1" applyFill="1" applyAlignment="1">
      <alignment horizontal="right"/>
    </xf>
    <xf numFmtId="164" fontId="3" fillId="3" borderId="0" xfId="0" applyNumberFormat="1" applyFont="1" applyFill="1" applyAlignment="1">
      <alignment horizontal="right"/>
    </xf>
    <xf numFmtId="3" fontId="3" fillId="2" borderId="2" xfId="0" applyNumberFormat="1" applyFont="1" applyFill="1" applyBorder="1" applyAlignment="1">
      <alignment horizontal="right"/>
    </xf>
    <xf numFmtId="3" fontId="3" fillId="3" borderId="2" xfId="0" applyNumberFormat="1" applyFont="1" applyFill="1" applyBorder="1" applyAlignment="1">
      <alignment horizontal="right"/>
    </xf>
    <xf numFmtId="166" fontId="3" fillId="2" borderId="2" xfId="0" applyNumberFormat="1" applyFont="1" applyFill="1" applyBorder="1" applyAlignment="1">
      <alignment horizontal="right"/>
    </xf>
    <xf numFmtId="166" fontId="3" fillId="3" borderId="2" xfId="0" applyNumberFormat="1" applyFont="1" applyFill="1" applyBorder="1" applyAlignment="1">
      <alignment horizontal="right"/>
    </xf>
    <xf numFmtId="168" fontId="19" fillId="2" borderId="0" xfId="4" applyNumberFormat="1" applyFont="1" applyFill="1" applyBorder="1" applyAlignment="1" applyProtection="1">
      <alignment horizontal="right"/>
    </xf>
    <xf numFmtId="0" fontId="0" fillId="2" borderId="0" xfId="0" applyFill="1"/>
    <xf numFmtId="0" fontId="7" fillId="2" borderId="0" xfId="0" applyFont="1" applyFill="1" applyAlignment="1">
      <alignment wrapText="1"/>
    </xf>
    <xf numFmtId="0" fontId="3" fillId="2" borderId="0" xfId="0" applyFont="1" applyFill="1" applyAlignment="1">
      <alignment horizontal="left" vertical="center"/>
    </xf>
    <xf numFmtId="0" fontId="16" fillId="3" borderId="0" xfId="0" quotePrefix="1" applyFont="1" applyFill="1" applyAlignment="1">
      <alignment horizontal="center" wrapText="1"/>
    </xf>
    <xf numFmtId="168" fontId="22" fillId="2" borderId="0" xfId="1" applyNumberFormat="1" applyFont="1" applyFill="1" applyBorder="1" applyAlignment="1" applyProtection="1">
      <alignment horizontal="right"/>
    </xf>
    <xf numFmtId="174" fontId="22" fillId="3" borderId="0" xfId="1" applyNumberFormat="1" applyFont="1" applyFill="1" applyBorder="1" applyAlignment="1" applyProtection="1">
      <alignment horizontal="right"/>
    </xf>
    <xf numFmtId="164" fontId="22" fillId="2" borderId="0" xfId="1" applyNumberFormat="1" applyFont="1" applyFill="1" applyBorder="1" applyAlignment="1" applyProtection="1">
      <alignment horizontal="right"/>
    </xf>
    <xf numFmtId="164" fontId="22" fillId="3" borderId="0" xfId="1" applyNumberFormat="1" applyFont="1" applyFill="1" applyBorder="1" applyAlignment="1" applyProtection="1">
      <alignment horizontal="right"/>
    </xf>
    <xf numFmtId="174" fontId="19" fillId="3" borderId="0" xfId="1" applyNumberFormat="1" applyFont="1" applyFill="1" applyBorder="1" applyAlignment="1" applyProtection="1">
      <alignment horizontal="right"/>
    </xf>
    <xf numFmtId="17" fontId="22" fillId="2" borderId="0" xfId="0" applyNumberFormat="1" applyFont="1" applyFill="1"/>
    <xf numFmtId="0" fontId="3" fillId="2" borderId="2" xfId="0" applyFont="1" applyFill="1" applyBorder="1" applyAlignment="1">
      <alignment horizontal="left"/>
    </xf>
    <xf numFmtId="174" fontId="19" fillId="3" borderId="2" xfId="1" applyNumberFormat="1" applyFont="1" applyFill="1" applyBorder="1" applyAlignment="1" applyProtection="1">
      <alignment horizontal="right"/>
    </xf>
    <xf numFmtId="164" fontId="19" fillId="2" borderId="2" xfId="1" applyNumberFormat="1" applyFont="1" applyFill="1" applyBorder="1" applyAlignment="1" applyProtection="1">
      <alignment horizontal="right"/>
    </xf>
    <xf numFmtId="164" fontId="19" fillId="3" borderId="2" xfId="1" applyNumberFormat="1" applyFont="1" applyFill="1" applyBorder="1" applyAlignment="1" applyProtection="1">
      <alignment horizontal="right"/>
    </xf>
    <xf numFmtId="0" fontId="7" fillId="2" borderId="0" xfId="0" applyFont="1" applyFill="1" applyAlignment="1">
      <alignment horizontal="left" vertical="top" wrapText="1"/>
    </xf>
    <xf numFmtId="0" fontId="9" fillId="2" borderId="0" xfId="0" applyFont="1" applyFill="1" applyAlignment="1">
      <alignment horizontal="left" wrapText="1"/>
    </xf>
    <xf numFmtId="168" fontId="6" fillId="2" borderId="0" xfId="0" applyNumberFormat="1" applyFont="1" applyFill="1"/>
    <xf numFmtId="174" fontId="3" fillId="2" borderId="0" xfId="0" applyNumberFormat="1" applyFont="1" applyFill="1"/>
    <xf numFmtId="49" fontId="3" fillId="2" borderId="0" xfId="0" applyNumberFormat="1" applyFont="1" applyFill="1"/>
    <xf numFmtId="0" fontId="9" fillId="2" borderId="0" xfId="0" applyFont="1" applyFill="1" applyAlignment="1">
      <alignment horizontal="left" vertical="top" wrapText="1"/>
    </xf>
    <xf numFmtId="0" fontId="16" fillId="4" borderId="1" xfId="0" applyFont="1" applyFill="1" applyBorder="1" applyAlignment="1">
      <alignment horizontal="center"/>
    </xf>
    <xf numFmtId="3" fontId="16" fillId="4" borderId="1" xfId="0" applyNumberFormat="1" applyFont="1" applyFill="1" applyBorder="1" applyAlignment="1">
      <alignment horizontal="center" wrapText="1"/>
    </xf>
    <xf numFmtId="49" fontId="16" fillId="4" borderId="1" xfId="0" applyNumberFormat="1" applyFont="1" applyFill="1" applyBorder="1" applyAlignment="1">
      <alignment horizontal="center" wrapText="1"/>
    </xf>
    <xf numFmtId="3" fontId="7" fillId="4" borderId="0" xfId="0" applyNumberFormat="1" applyFont="1" applyFill="1" applyAlignment="1">
      <alignment horizontal="right"/>
    </xf>
    <xf numFmtId="49" fontId="7" fillId="4" borderId="0" xfId="0" applyNumberFormat="1" applyFont="1" applyFill="1" applyAlignment="1">
      <alignment horizontal="right"/>
    </xf>
    <xf numFmtId="166" fontId="7" fillId="4" borderId="0" xfId="0" applyNumberFormat="1" applyFont="1" applyFill="1" applyAlignment="1">
      <alignment horizontal="right"/>
    </xf>
    <xf numFmtId="1" fontId="7" fillId="4" borderId="0" xfId="0" applyNumberFormat="1" applyFont="1" applyFill="1" applyAlignment="1">
      <alignment horizontal="right"/>
    </xf>
    <xf numFmtId="17" fontId="19" fillId="2" borderId="2" xfId="0" applyNumberFormat="1" applyFont="1" applyFill="1" applyBorder="1"/>
    <xf numFmtId="3" fontId="7" fillId="4" borderId="2" xfId="0" applyNumberFormat="1" applyFont="1" applyFill="1" applyBorder="1" applyAlignment="1">
      <alignment horizontal="right"/>
    </xf>
    <xf numFmtId="49" fontId="7" fillId="4" borderId="2" xfId="0" applyNumberFormat="1" applyFont="1" applyFill="1" applyBorder="1" applyAlignment="1">
      <alignment horizontal="right"/>
    </xf>
    <xf numFmtId="0" fontId="3" fillId="2" borderId="0" xfId="0" applyFont="1" applyFill="1" applyAlignment="1">
      <alignment horizontal="left" vertical="top" wrapText="1"/>
    </xf>
    <xf numFmtId="0" fontId="7" fillId="2" borderId="0" xfId="0" applyFont="1" applyFill="1" applyAlignment="1">
      <alignment vertical="top"/>
    </xf>
    <xf numFmtId="0" fontId="24" fillId="2" borderId="1" xfId="0" applyFont="1" applyFill="1" applyBorder="1" applyAlignment="1">
      <alignment horizontal="center" wrapText="1"/>
    </xf>
    <xf numFmtId="0" fontId="24" fillId="2" borderId="1" xfId="0" applyFont="1" applyFill="1" applyBorder="1" applyAlignment="1">
      <alignment horizontal="center"/>
    </xf>
    <xf numFmtId="0" fontId="24" fillId="2" borderId="0" xfId="0" applyFont="1" applyFill="1" applyAlignment="1">
      <alignment horizontal="center" wrapText="1"/>
    </xf>
    <xf numFmtId="0" fontId="24" fillId="2" borderId="0" xfId="0" applyFont="1" applyFill="1" applyAlignment="1">
      <alignment horizontal="center"/>
    </xf>
    <xf numFmtId="0" fontId="24" fillId="2" borderId="0" xfId="0" applyFont="1" applyFill="1" applyAlignment="1">
      <alignment horizontal="center" wrapText="1"/>
    </xf>
    <xf numFmtId="3" fontId="7" fillId="2" borderId="0" xfId="0" applyNumberFormat="1" applyFont="1" applyFill="1" applyAlignment="1">
      <alignment horizontal="right"/>
    </xf>
    <xf numFmtId="166" fontId="7" fillId="2" borderId="0" xfId="0" applyNumberFormat="1" applyFont="1" applyFill="1" applyAlignment="1">
      <alignment horizontal="right"/>
    </xf>
    <xf numFmtId="3" fontId="7" fillId="2" borderId="0" xfId="0" applyNumberFormat="1" applyFont="1" applyFill="1"/>
    <xf numFmtId="166" fontId="7" fillId="2" borderId="0" xfId="0" applyNumberFormat="1" applyFont="1" applyFill="1"/>
    <xf numFmtId="0" fontId="3" fillId="2" borderId="2" xfId="0" quotePrefix="1" applyFont="1" applyFill="1" applyBorder="1"/>
    <xf numFmtId="3" fontId="7" fillId="2" borderId="2" xfId="0" applyNumberFormat="1" applyFont="1" applyFill="1" applyBorder="1"/>
    <xf numFmtId="166" fontId="7" fillId="2" borderId="2" xfId="0" applyNumberFormat="1" applyFont="1" applyFill="1" applyBorder="1"/>
    <xf numFmtId="164" fontId="24" fillId="2" borderId="1" xfId="0" applyNumberFormat="1" applyFont="1" applyFill="1" applyBorder="1" applyAlignment="1">
      <alignment horizontal="center" wrapText="1"/>
    </xf>
    <xf numFmtId="17" fontId="3" fillId="2" borderId="2" xfId="0" quotePrefix="1" applyNumberFormat="1" applyFont="1" applyFill="1" applyBorder="1"/>
    <xf numFmtId="164" fontId="3" fillId="2" borderId="2" xfId="0" applyNumberFormat="1" applyFont="1" applyFill="1" applyBorder="1"/>
    <xf numFmtId="0" fontId="3" fillId="2" borderId="0" xfId="0" applyFont="1" applyFill="1" applyAlignment="1">
      <alignment vertical="top" wrapText="1"/>
    </xf>
    <xf numFmtId="0" fontId="25" fillId="0" borderId="0" xfId="0" applyFont="1" applyAlignment="1">
      <alignment horizontal="left" vertical="top" wrapText="1"/>
    </xf>
    <xf numFmtId="0" fontId="16" fillId="2" borderId="0" xfId="0" applyFont="1" applyFill="1" applyAlignment="1">
      <alignment wrapText="1"/>
    </xf>
    <xf numFmtId="17" fontId="19" fillId="2" borderId="0" xfId="0" applyNumberFormat="1" applyFont="1" applyFill="1" applyAlignment="1">
      <alignment vertical="top"/>
    </xf>
    <xf numFmtId="9" fontId="19" fillId="2" borderId="0" xfId="2" applyFont="1" applyFill="1" applyBorder="1" applyAlignment="1" applyProtection="1">
      <alignment horizontal="right"/>
    </xf>
    <xf numFmtId="17" fontId="19" fillId="2" borderId="0" xfId="0" applyNumberFormat="1" applyFont="1" applyFill="1" applyAlignment="1">
      <alignment wrapText="1"/>
    </xf>
    <xf numFmtId="3" fontId="20" fillId="2" borderId="0" xfId="1" applyNumberFormat="1" applyFont="1" applyFill="1" applyBorder="1" applyAlignment="1" applyProtection="1">
      <alignment horizontal="right"/>
    </xf>
    <xf numFmtId="9" fontId="20" fillId="2" borderId="0" xfId="2" applyFont="1" applyFill="1" applyBorder="1" applyAlignment="1" applyProtection="1">
      <alignment horizontal="right"/>
    </xf>
    <xf numFmtId="0" fontId="18" fillId="0" borderId="0" xfId="0" applyFont="1"/>
    <xf numFmtId="9" fontId="22" fillId="2" borderId="0" xfId="2" applyFont="1" applyFill="1" applyBorder="1" applyAlignment="1" applyProtection="1">
      <alignment horizontal="right"/>
    </xf>
    <xf numFmtId="0" fontId="3" fillId="0" borderId="2" xfId="0" applyFont="1" applyBorder="1"/>
    <xf numFmtId="168" fontId="19" fillId="2" borderId="2" xfId="1" applyNumberFormat="1" applyFont="1" applyFill="1" applyBorder="1" applyAlignment="1" applyProtection="1"/>
    <xf numFmtId="174" fontId="19" fillId="2" borderId="2" xfId="1" applyNumberFormat="1" applyFont="1" applyFill="1" applyBorder="1" applyAlignment="1" applyProtection="1">
      <alignment horizontal="right"/>
    </xf>
    <xf numFmtId="174" fontId="20" fillId="2" borderId="2" xfId="1" applyNumberFormat="1" applyFont="1" applyFill="1" applyBorder="1" applyAlignment="1" applyProtection="1">
      <alignment horizontal="right"/>
    </xf>
    <xf numFmtId="0" fontId="21" fillId="0" borderId="0" xfId="0" applyFont="1" applyAlignment="1">
      <alignment horizontal="left" vertical="top"/>
    </xf>
    <xf numFmtId="0" fontId="3" fillId="0" borderId="1" xfId="0" applyFont="1" applyBorder="1" applyAlignment="1">
      <alignment horizontal="left" wrapText="1"/>
    </xf>
    <xf numFmtId="0" fontId="21" fillId="0" borderId="0" xfId="0" applyFont="1" applyAlignment="1">
      <alignment horizontal="left"/>
    </xf>
    <xf numFmtId="0" fontId="3" fillId="0" borderId="0" xfId="0" applyFont="1" applyAlignment="1">
      <alignment horizontal="left"/>
    </xf>
    <xf numFmtId="0" fontId="9" fillId="0" borderId="0" xfId="0" applyFont="1" applyAlignment="1">
      <alignment horizontal="left"/>
    </xf>
    <xf numFmtId="3" fontId="26" fillId="2" borderId="0" xfId="1" applyNumberFormat="1" applyFont="1" applyFill="1" applyBorder="1" applyAlignment="1" applyProtection="1">
      <alignment horizontal="right"/>
    </xf>
    <xf numFmtId="169" fontId="22" fillId="2" borderId="0" xfId="1" applyNumberFormat="1" applyFont="1" applyFill="1" applyBorder="1" applyAlignment="1" applyProtection="1">
      <alignment horizontal="right"/>
    </xf>
    <xf numFmtId="169" fontId="26" fillId="2" borderId="0" xfId="1" applyNumberFormat="1" applyFont="1" applyFill="1" applyBorder="1" applyAlignment="1" applyProtection="1">
      <alignment horizontal="right"/>
    </xf>
    <xf numFmtId="169" fontId="22" fillId="3" borderId="0" xfId="1" applyNumberFormat="1" applyFont="1" applyFill="1" applyBorder="1" applyAlignment="1" applyProtection="1">
      <alignment horizontal="right"/>
    </xf>
    <xf numFmtId="43" fontId="3" fillId="0" borderId="0" xfId="0" applyNumberFormat="1" applyFont="1"/>
    <xf numFmtId="17" fontId="22" fillId="2" borderId="0" xfId="0" applyNumberFormat="1" applyFont="1" applyFill="1" applyAlignment="1">
      <alignment horizontal="left" wrapText="1"/>
    </xf>
    <xf numFmtId="175" fontId="19" fillId="2" borderId="0" xfId="1" applyNumberFormat="1" applyFont="1" applyFill="1" applyBorder="1" applyAlignment="1" applyProtection="1">
      <alignment horizontal="right"/>
    </xf>
    <xf numFmtId="175" fontId="20" fillId="2" borderId="0" xfId="1" applyNumberFormat="1" applyFont="1" applyFill="1" applyBorder="1" applyAlignment="1" applyProtection="1">
      <alignment horizontal="right"/>
    </xf>
    <xf numFmtId="169" fontId="20" fillId="2" borderId="2" xfId="1" applyNumberFormat="1" applyFont="1" applyFill="1" applyBorder="1" applyAlignment="1" applyProtection="1">
      <alignment horizontal="right"/>
    </xf>
    <xf numFmtId="169" fontId="19" fillId="3" borderId="2" xfId="1" applyNumberFormat="1" applyFont="1" applyFill="1" applyBorder="1" applyAlignment="1" applyProtection="1">
      <alignment horizontal="right"/>
    </xf>
    <xf numFmtId="168" fontId="19" fillId="2" borderId="0" xfId="1" applyNumberFormat="1" applyFont="1" applyFill="1" applyBorder="1" applyAlignment="1" applyProtection="1"/>
    <xf numFmtId="0" fontId="3" fillId="0" borderId="0" xfId="0" applyFont="1" applyAlignment="1">
      <alignment horizontal="left" vertical="top" wrapText="1"/>
    </xf>
    <xf numFmtId="0" fontId="3" fillId="0" borderId="0" xfId="0" applyFont="1" applyAlignment="1">
      <alignment horizontal="left" vertical="top" wrapText="1"/>
    </xf>
    <xf numFmtId="0" fontId="27" fillId="2" borderId="0" xfId="0" applyFont="1" applyFill="1" applyAlignment="1">
      <alignment horizontal="center" wrapText="1"/>
    </xf>
    <xf numFmtId="17" fontId="22" fillId="2" borderId="0" xfId="0" applyNumberFormat="1" applyFont="1" applyFill="1" applyAlignment="1">
      <alignment horizontal="left"/>
    </xf>
    <xf numFmtId="3" fontId="20" fillId="2" borderId="2" xfId="1" applyNumberFormat="1" applyFont="1" applyFill="1" applyBorder="1" applyAlignment="1" applyProtection="1">
      <alignment horizontal="right"/>
    </xf>
    <xf numFmtId="3" fontId="19" fillId="0" borderId="0" xfId="1" applyNumberFormat="1" applyFont="1" applyFill="1" applyBorder="1" applyAlignment="1" applyProtection="1">
      <alignment horizontal="right"/>
    </xf>
    <xf numFmtId="0" fontId="2" fillId="2" borderId="0" xfId="3" applyFill="1" applyAlignment="1">
      <alignment horizontal="left"/>
    </xf>
    <xf numFmtId="0" fontId="28" fillId="2" borderId="0" xfId="0" applyFont="1" applyFill="1"/>
    <xf numFmtId="0" fontId="9" fillId="2" borderId="0" xfId="0" applyFont="1" applyFill="1" applyAlignment="1">
      <alignment horizontal="left" vertical="top"/>
    </xf>
    <xf numFmtId="0" fontId="9" fillId="2" borderId="0" xfId="0" applyFont="1" applyFill="1" applyAlignment="1">
      <alignment horizontal="left" vertical="top"/>
    </xf>
    <xf numFmtId="0" fontId="16" fillId="2" borderId="0" xfId="0" applyFont="1" applyFill="1" applyAlignment="1">
      <alignment horizontal="center" vertical="center" wrapText="1"/>
    </xf>
    <xf numFmtId="17" fontId="19" fillId="2" borderId="0" xfId="1" quotePrefix="1" applyNumberFormat="1" applyFont="1" applyFill="1" applyBorder="1" applyAlignment="1" applyProtection="1">
      <alignment horizontal="right" vertical="center"/>
    </xf>
    <xf numFmtId="168" fontId="19" fillId="2" borderId="0" xfId="1" quotePrefix="1" applyNumberFormat="1" applyFont="1" applyFill="1" applyBorder="1" applyAlignment="1" applyProtection="1">
      <alignment vertical="center"/>
    </xf>
    <xf numFmtId="3" fontId="19" fillId="2" borderId="0" xfId="1" applyNumberFormat="1" applyFont="1" applyFill="1" applyBorder="1" applyAlignment="1" applyProtection="1">
      <alignment horizontal="right" vertical="center"/>
    </xf>
    <xf numFmtId="37" fontId="19" fillId="2" borderId="0" xfId="1" applyNumberFormat="1" applyFont="1" applyFill="1" applyBorder="1" applyAlignment="1" applyProtection="1">
      <alignment horizontal="right" vertical="center"/>
    </xf>
    <xf numFmtId="9" fontId="19" fillId="2" borderId="0" xfId="1" applyNumberFormat="1" applyFont="1" applyFill="1" applyBorder="1" applyAlignment="1" applyProtection="1">
      <alignment horizontal="right" vertical="center"/>
    </xf>
    <xf numFmtId="17" fontId="28" fillId="2" borderId="0" xfId="0" applyNumberFormat="1" applyFont="1" applyFill="1"/>
    <xf numFmtId="176" fontId="28" fillId="2" borderId="0" xfId="0" applyNumberFormat="1" applyFont="1" applyFill="1"/>
    <xf numFmtId="0" fontId="3" fillId="2" borderId="0" xfId="0" applyFont="1" applyFill="1" applyAlignment="1">
      <alignment vertical="center"/>
    </xf>
    <xf numFmtId="0" fontId="0" fillId="2" borderId="2" xfId="0" applyFill="1" applyBorder="1"/>
    <xf numFmtId="168" fontId="19" fillId="2" borderId="2" xfId="1" quotePrefix="1" applyNumberFormat="1" applyFont="1" applyFill="1" applyBorder="1" applyAlignment="1" applyProtection="1">
      <alignment vertical="center"/>
    </xf>
    <xf numFmtId="0" fontId="3" fillId="2" borderId="2" xfId="0" applyFont="1" applyFill="1" applyBorder="1" applyAlignment="1">
      <alignment vertical="center"/>
    </xf>
    <xf numFmtId="168" fontId="19" fillId="2" borderId="2" xfId="1" applyNumberFormat="1" applyFont="1" applyFill="1" applyBorder="1" applyAlignment="1" applyProtection="1">
      <alignment horizontal="right" vertical="center"/>
    </xf>
    <xf numFmtId="0" fontId="29" fillId="2" borderId="0" xfId="0" applyFont="1" applyFill="1" applyAlignment="1">
      <alignment horizontal="right" vertical="top"/>
    </xf>
    <xf numFmtId="168" fontId="19" fillId="2" borderId="0" xfId="1" applyNumberFormat="1" applyFont="1" applyFill="1" applyBorder="1" applyAlignment="1" applyProtection="1">
      <alignment horizontal="left"/>
    </xf>
    <xf numFmtId="0" fontId="9" fillId="2" borderId="2" xfId="0" applyFont="1" applyFill="1" applyBorder="1" applyAlignment="1">
      <alignment horizontal="left"/>
    </xf>
    <xf numFmtId="0" fontId="9" fillId="2" borderId="0" xfId="0" applyFont="1" applyFill="1" applyAlignment="1">
      <alignment horizontal="left" vertical="top" wrapText="1"/>
    </xf>
    <xf numFmtId="177" fontId="19" fillId="2" borderId="0" xfId="1" applyNumberFormat="1" applyFont="1" applyFill="1" applyBorder="1" applyAlignment="1" applyProtection="1">
      <alignment horizontal="right" vertical="center"/>
    </xf>
    <xf numFmtId="0" fontId="29" fillId="2" borderId="0" xfId="0" applyFont="1" applyFill="1" applyAlignment="1">
      <alignment horizontal="left" vertical="top"/>
    </xf>
    <xf numFmtId="0" fontId="3" fillId="2" borderId="1" xfId="0" applyFont="1" applyFill="1" applyBorder="1" applyAlignment="1">
      <alignment horizontal="left" vertical="top"/>
    </xf>
    <xf numFmtId="0" fontId="9" fillId="2" borderId="0" xfId="0" applyFont="1" applyFill="1" applyAlignment="1">
      <alignment horizontal="left" wrapText="1"/>
    </xf>
    <xf numFmtId="0" fontId="9" fillId="2" borderId="2" xfId="0" applyFont="1" applyFill="1" applyBorder="1" applyAlignment="1">
      <alignment horizontal="left" wrapText="1"/>
    </xf>
    <xf numFmtId="0" fontId="3" fillId="2" borderId="1" xfId="0" applyFont="1" applyFill="1" applyBorder="1" applyAlignment="1">
      <alignment horizontal="left"/>
    </xf>
    <xf numFmtId="0" fontId="8" fillId="2" borderId="0" xfId="3" applyFont="1" applyFill="1" applyAlignment="1">
      <alignment horizontal="left"/>
    </xf>
    <xf numFmtId="0" fontId="16" fillId="2" borderId="1" xfId="0" applyFont="1" applyFill="1" applyBorder="1" applyAlignment="1">
      <alignment horizontal="centerContinuous" wrapText="1"/>
    </xf>
    <xf numFmtId="17" fontId="19" fillId="2" borderId="0" xfId="1" quotePrefix="1" applyNumberFormat="1" applyFont="1" applyFill="1" applyBorder="1" applyAlignment="1" applyProtection="1">
      <alignment horizontal="right"/>
    </xf>
    <xf numFmtId="37" fontId="19" fillId="2" borderId="0" xfId="1" applyNumberFormat="1" applyFont="1" applyFill="1" applyBorder="1" applyAlignment="1" applyProtection="1">
      <alignment horizontal="right"/>
    </xf>
    <xf numFmtId="0" fontId="29" fillId="2" borderId="0" xfId="0" applyFont="1" applyFill="1" applyAlignment="1">
      <alignment horizontal="left" vertical="center"/>
    </xf>
    <xf numFmtId="177" fontId="19" fillId="2" borderId="0" xfId="1" applyNumberFormat="1" applyFont="1" applyFill="1" applyBorder="1" applyAlignment="1" applyProtection="1">
      <alignment horizontal="right"/>
    </xf>
    <xf numFmtId="0" fontId="3" fillId="2" borderId="1" xfId="0" applyFont="1" applyFill="1" applyBorder="1" applyAlignment="1">
      <alignment vertical="top"/>
    </xf>
    <xf numFmtId="0" fontId="7" fillId="4" borderId="0" xfId="0" applyNumberFormat="1" applyFont="1" applyFill="1" applyAlignment="1">
      <alignment horizontal="right"/>
    </xf>
  </cellXfs>
  <cellStyles count="5">
    <cellStyle name="Comma" xfId="1" builtinId="3"/>
    <cellStyle name="Comma 3" xfId="4" xr:uid="{13C138C2-4301-4978-B47A-35AEA9C4712A}"/>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428518518518522E-2"/>
          <c:y val="0.17343858195451692"/>
          <c:w val="0.89488740740740758"/>
          <c:h val="0.51864752200092634"/>
        </c:manualLayout>
      </c:layout>
      <c:barChart>
        <c:barDir val="col"/>
        <c:grouping val="clustered"/>
        <c:varyColors val="0"/>
        <c:ser>
          <c:idx val="0"/>
          <c:order val="0"/>
          <c:tx>
            <c:strRef>
              <c:f>ChartData!$K$313</c:f>
              <c:strCache>
                <c:ptCount val="1"/>
                <c:pt idx="0">
                  <c:v>2018-19</c:v>
                </c:pt>
              </c:strCache>
            </c:strRef>
          </c:tx>
          <c:spPr>
            <a:solidFill>
              <a:srgbClr val="D3DCF5"/>
            </a:solidFill>
            <a:ln>
              <a:noFill/>
            </a:ln>
            <a:effectLst/>
          </c:spPr>
          <c:invertIfNegative val="0"/>
          <c:cat>
            <c:strRef>
              <c:f>ChartData!$J$314:$J$325</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ChartData!$K$314:$K$325</c:f>
              <c:numCache>
                <c:formatCode>0.0</c:formatCode>
                <c:ptCount val="12"/>
                <c:pt idx="0">
                  <c:v>6.1</c:v>
                </c:pt>
                <c:pt idx="1">
                  <c:v>17</c:v>
                </c:pt>
                <c:pt idx="2">
                  <c:v>15.5</c:v>
                </c:pt>
                <c:pt idx="3">
                  <c:v>20.5</c:v>
                </c:pt>
                <c:pt idx="4">
                  <c:v>23.6</c:v>
                </c:pt>
                <c:pt idx="5">
                  <c:v>18.600000000000001</c:v>
                </c:pt>
                <c:pt idx="6">
                  <c:v>21.7</c:v>
                </c:pt>
                <c:pt idx="7">
                  <c:v>22</c:v>
                </c:pt>
                <c:pt idx="8">
                  <c:v>22</c:v>
                </c:pt>
                <c:pt idx="9">
                  <c:v>20.6</c:v>
                </c:pt>
                <c:pt idx="10">
                  <c:v>14.4</c:v>
                </c:pt>
                <c:pt idx="11">
                  <c:v>17.5</c:v>
                </c:pt>
              </c:numCache>
            </c:numRef>
          </c:val>
          <c:extLst>
            <c:ext xmlns:c16="http://schemas.microsoft.com/office/drawing/2014/chart" uri="{C3380CC4-5D6E-409C-BE32-E72D297353CC}">
              <c16:uniqueId val="{00000000-6B03-4E13-BE3F-24FC10E771E9}"/>
            </c:ext>
          </c:extLst>
        </c:ser>
        <c:ser>
          <c:idx val="1"/>
          <c:order val="1"/>
          <c:tx>
            <c:strRef>
              <c:f>ChartData!$L$313</c:f>
              <c:strCache>
                <c:ptCount val="1"/>
                <c:pt idx="0">
                  <c:v>2019-20</c:v>
                </c:pt>
              </c:strCache>
            </c:strRef>
          </c:tx>
          <c:spPr>
            <a:solidFill>
              <a:srgbClr val="629DF4"/>
            </a:solidFill>
            <a:ln>
              <a:noFill/>
            </a:ln>
            <a:effectLst/>
          </c:spPr>
          <c:invertIfNegative val="0"/>
          <c:cat>
            <c:strRef>
              <c:f>ChartData!$J$314:$J$325</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ChartData!$L$314:$L$325</c:f>
              <c:numCache>
                <c:formatCode>0.0</c:formatCode>
                <c:ptCount val="12"/>
                <c:pt idx="0">
                  <c:v>16.899999999999999</c:v>
                </c:pt>
                <c:pt idx="1">
                  <c:v>16</c:v>
                </c:pt>
                <c:pt idx="2">
                  <c:v>14.9</c:v>
                </c:pt>
                <c:pt idx="3">
                  <c:v>20.100000000000001</c:v>
                </c:pt>
                <c:pt idx="4">
                  <c:v>21.5</c:v>
                </c:pt>
                <c:pt idx="5">
                  <c:v>18.8</c:v>
                </c:pt>
                <c:pt idx="6">
                  <c:v>23.6</c:v>
                </c:pt>
                <c:pt idx="7">
                  <c:v>18</c:v>
                </c:pt>
                <c:pt idx="8">
                  <c:v>30.5</c:v>
                </c:pt>
                <c:pt idx="9">
                  <c:v>15</c:v>
                </c:pt>
                <c:pt idx="10">
                  <c:v>19.399999999999999</c:v>
                </c:pt>
                <c:pt idx="11">
                  <c:v>18.100000000000001</c:v>
                </c:pt>
              </c:numCache>
            </c:numRef>
          </c:val>
          <c:extLst>
            <c:ext xmlns:c16="http://schemas.microsoft.com/office/drawing/2014/chart" uri="{C3380CC4-5D6E-409C-BE32-E72D297353CC}">
              <c16:uniqueId val="{00000001-6B03-4E13-BE3F-24FC10E771E9}"/>
            </c:ext>
          </c:extLst>
        </c:ser>
        <c:ser>
          <c:idx val="2"/>
          <c:order val="2"/>
          <c:tx>
            <c:strRef>
              <c:f>ChartData!$M$313</c:f>
              <c:strCache>
                <c:ptCount val="1"/>
                <c:pt idx="0">
                  <c:v>2020-21</c:v>
                </c:pt>
              </c:strCache>
            </c:strRef>
          </c:tx>
          <c:spPr>
            <a:solidFill>
              <a:srgbClr val="272262"/>
            </a:solidFill>
            <a:ln>
              <a:noFill/>
            </a:ln>
            <a:effectLst/>
          </c:spPr>
          <c:invertIfNegative val="0"/>
          <c:cat>
            <c:strRef>
              <c:f>ChartData!$J$314:$J$325</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ChartData!$M$314:$M$325</c:f>
              <c:numCache>
                <c:formatCode>0.0</c:formatCode>
                <c:ptCount val="12"/>
                <c:pt idx="0">
                  <c:v>9.5</c:v>
                </c:pt>
                <c:pt idx="1">
                  <c:v>9.1</c:v>
                </c:pt>
                <c:pt idx="2">
                  <c:v>8.5</c:v>
                </c:pt>
                <c:pt idx="3">
                  <c:v>10.9</c:v>
                </c:pt>
                <c:pt idx="4">
                  <c:v>12.1</c:v>
                </c:pt>
                <c:pt idx="5">
                  <c:v>14.3</c:v>
                </c:pt>
                <c:pt idx="6">
                  <c:v>0</c:v>
                </c:pt>
                <c:pt idx="7">
                  <c:v>0</c:v>
                </c:pt>
                <c:pt idx="8">
                  <c:v>0</c:v>
                </c:pt>
                <c:pt idx="9">
                  <c:v>0</c:v>
                </c:pt>
                <c:pt idx="10">
                  <c:v>0</c:v>
                </c:pt>
                <c:pt idx="11">
                  <c:v>0</c:v>
                </c:pt>
              </c:numCache>
            </c:numRef>
          </c:val>
          <c:extLst>
            <c:ext xmlns:c16="http://schemas.microsoft.com/office/drawing/2014/chart" uri="{C3380CC4-5D6E-409C-BE32-E72D297353CC}">
              <c16:uniqueId val="{00000002-6B03-4E13-BE3F-24FC10E771E9}"/>
            </c:ext>
          </c:extLst>
        </c:ser>
        <c:dLbls>
          <c:showLegendKey val="0"/>
          <c:showVal val="0"/>
          <c:showCatName val="0"/>
          <c:showSerName val="0"/>
          <c:showPercent val="0"/>
          <c:showBubbleSize val="0"/>
        </c:dLbls>
        <c:gapWidth val="50"/>
        <c:axId val="770958368"/>
        <c:axId val="770964272"/>
      </c:barChart>
      <c:valAx>
        <c:axId val="770964272"/>
        <c:scaling>
          <c:orientation val="minMax"/>
          <c:max val="35"/>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ChartData!$K$310</c:f>
              <c:strCache>
                <c:ptCount val="1"/>
                <c:pt idx="0">
                  <c:v>Month</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81912401741948671"/>
          <c:y val="4.4269886312554062E-3"/>
          <c:w val="0.15291327386760384"/>
          <c:h val="0.1686574782677939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963567579903612E-2"/>
          <c:y val="0.1848628890713814"/>
          <c:w val="0.93825232410939097"/>
          <c:h val="0.43726035779269928"/>
        </c:manualLayout>
      </c:layout>
      <c:lineChart>
        <c:grouping val="standard"/>
        <c:varyColors val="0"/>
        <c:ser>
          <c:idx val="0"/>
          <c:order val="0"/>
          <c:tx>
            <c:strRef>
              <c:f>ChartData!$K$149</c:f>
              <c:strCache>
                <c:ptCount val="1"/>
                <c:pt idx="0">
                  <c:v>Up to and including £180,000</c:v>
                </c:pt>
              </c:strCache>
            </c:strRef>
          </c:tx>
          <c:spPr>
            <a:ln w="28575" cap="rnd">
              <a:solidFill>
                <a:schemeClr val="accent5">
                  <a:lumMod val="40000"/>
                  <a:lumOff val="60000"/>
                </a:schemeClr>
              </a:solidFill>
              <a:round/>
            </a:ln>
            <a:effectLst/>
          </c:spPr>
          <c:marker>
            <c:symbol val="none"/>
          </c:marker>
          <c:dLbls>
            <c:delete val="1"/>
          </c:dLbls>
          <c:cat>
            <c:strRef>
              <c:f>ChartData!$J$150:$J$159</c:f>
              <c:strCache>
                <c:ptCount val="10"/>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(p)</c:v>
                </c:pt>
              </c:strCache>
            </c:strRef>
          </c:cat>
          <c:val>
            <c:numRef>
              <c:f>ChartData!$K$150:$K$159</c:f>
              <c:numCache>
                <c:formatCode>#,##0.0</c:formatCode>
                <c:ptCount val="10"/>
                <c:pt idx="0">
                  <c:v>7</c:v>
                </c:pt>
                <c:pt idx="1">
                  <c:v>6.9</c:v>
                </c:pt>
                <c:pt idx="2">
                  <c:v>7.4</c:v>
                </c:pt>
                <c:pt idx="3">
                  <c:v>6.4</c:v>
                </c:pt>
                <c:pt idx="4">
                  <c:v>6.8</c:v>
                </c:pt>
                <c:pt idx="5">
                  <c:v>7.4</c:v>
                </c:pt>
                <c:pt idx="6">
                  <c:v>7.4</c:v>
                </c:pt>
                <c:pt idx="7">
                  <c:v>6.7</c:v>
                </c:pt>
                <c:pt idx="8">
                  <c:v>3.2</c:v>
                </c:pt>
                <c:pt idx="9">
                  <c:v>5.4</c:v>
                </c:pt>
              </c:numCache>
            </c:numRef>
          </c:val>
          <c:smooth val="0"/>
          <c:extLst>
            <c:ext xmlns:c16="http://schemas.microsoft.com/office/drawing/2014/chart" uri="{C3380CC4-5D6E-409C-BE32-E72D297353CC}">
              <c16:uniqueId val="{00000000-927C-4747-AC41-BD5D68B4E390}"/>
            </c:ext>
          </c:extLst>
        </c:ser>
        <c:ser>
          <c:idx val="1"/>
          <c:order val="1"/>
          <c:tx>
            <c:strRef>
              <c:f>ChartData!$L$149</c:f>
              <c:strCache>
                <c:ptCount val="1"/>
                <c:pt idx="0">
                  <c:v>£180,001 - £250,000</c:v>
                </c:pt>
              </c:strCache>
            </c:strRef>
          </c:tx>
          <c:spPr>
            <a:ln w="28575" cap="rnd">
              <a:solidFill>
                <a:srgbClr val="629DF4"/>
              </a:solidFill>
              <a:round/>
            </a:ln>
            <a:effectLst/>
          </c:spPr>
          <c:marker>
            <c:symbol val="none"/>
          </c:marker>
          <c:dLbls>
            <c:delete val="1"/>
          </c:dLbls>
          <c:cat>
            <c:strRef>
              <c:f>ChartData!$J$150:$J$159</c:f>
              <c:strCache>
                <c:ptCount val="10"/>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(p)</c:v>
                </c:pt>
              </c:strCache>
            </c:strRef>
          </c:cat>
          <c:val>
            <c:numRef>
              <c:f>ChartData!$L$150:$L$159</c:f>
              <c:numCache>
                <c:formatCode>#,##0.0</c:formatCode>
                <c:ptCount val="10"/>
                <c:pt idx="0">
                  <c:v>4.9000000000000004</c:v>
                </c:pt>
                <c:pt idx="1">
                  <c:v>5.9</c:v>
                </c:pt>
                <c:pt idx="2">
                  <c:v>6.1</c:v>
                </c:pt>
                <c:pt idx="3">
                  <c:v>4.5</c:v>
                </c:pt>
                <c:pt idx="4">
                  <c:v>5.3</c:v>
                </c:pt>
                <c:pt idx="5">
                  <c:v>6.5</c:v>
                </c:pt>
                <c:pt idx="6">
                  <c:v>6.7</c:v>
                </c:pt>
                <c:pt idx="7">
                  <c:v>5.2</c:v>
                </c:pt>
                <c:pt idx="8">
                  <c:v>2.7</c:v>
                </c:pt>
                <c:pt idx="9">
                  <c:v>3</c:v>
                </c:pt>
              </c:numCache>
            </c:numRef>
          </c:val>
          <c:smooth val="0"/>
          <c:extLst>
            <c:ext xmlns:c16="http://schemas.microsoft.com/office/drawing/2014/chart" uri="{C3380CC4-5D6E-409C-BE32-E72D297353CC}">
              <c16:uniqueId val="{00000001-927C-4747-AC41-BD5D68B4E390}"/>
            </c:ext>
          </c:extLst>
        </c:ser>
        <c:ser>
          <c:idx val="2"/>
          <c:order val="2"/>
          <c:tx>
            <c:strRef>
              <c:f>ChartData!$M$149</c:f>
              <c:strCache>
                <c:ptCount val="1"/>
                <c:pt idx="0">
                  <c:v>£250,001 - 400,000</c:v>
                </c:pt>
              </c:strCache>
            </c:strRef>
          </c:tx>
          <c:spPr>
            <a:ln w="28575" cap="rnd">
              <a:solidFill>
                <a:srgbClr val="0070C0"/>
              </a:solidFill>
              <a:round/>
            </a:ln>
            <a:effectLst/>
          </c:spPr>
          <c:marker>
            <c:symbol val="none"/>
          </c:marker>
          <c:dLbls>
            <c:delete val="1"/>
          </c:dLbls>
          <c:cat>
            <c:strRef>
              <c:f>ChartData!$J$150:$J$159</c:f>
              <c:strCache>
                <c:ptCount val="10"/>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(p)</c:v>
                </c:pt>
              </c:strCache>
            </c:strRef>
          </c:cat>
          <c:val>
            <c:numRef>
              <c:f>ChartData!$M$150:$M$159</c:f>
              <c:numCache>
                <c:formatCode>#,##0.0</c:formatCode>
                <c:ptCount val="10"/>
                <c:pt idx="0">
                  <c:v>10.9</c:v>
                </c:pt>
                <c:pt idx="1">
                  <c:v>14.4</c:v>
                </c:pt>
                <c:pt idx="2">
                  <c:v>15.3</c:v>
                </c:pt>
                <c:pt idx="3">
                  <c:v>10.7</c:v>
                </c:pt>
                <c:pt idx="4">
                  <c:v>12.8</c:v>
                </c:pt>
                <c:pt idx="5">
                  <c:v>15</c:v>
                </c:pt>
                <c:pt idx="6">
                  <c:v>16.5</c:v>
                </c:pt>
                <c:pt idx="7">
                  <c:v>11.9</c:v>
                </c:pt>
                <c:pt idx="8">
                  <c:v>5.4</c:v>
                </c:pt>
                <c:pt idx="9">
                  <c:v>9.1999999999999993</c:v>
                </c:pt>
              </c:numCache>
            </c:numRef>
          </c:val>
          <c:smooth val="0"/>
          <c:extLst>
            <c:ext xmlns:c16="http://schemas.microsoft.com/office/drawing/2014/chart" uri="{C3380CC4-5D6E-409C-BE32-E72D297353CC}">
              <c16:uniqueId val="{00000002-927C-4747-AC41-BD5D68B4E390}"/>
            </c:ext>
          </c:extLst>
        </c:ser>
        <c:ser>
          <c:idx val="3"/>
          <c:order val="3"/>
          <c:tx>
            <c:strRef>
              <c:f>ChartData!$N$149</c:f>
              <c:strCache>
                <c:ptCount val="1"/>
                <c:pt idx="0">
                  <c:v>Over £400,000</c:v>
                </c:pt>
              </c:strCache>
            </c:strRef>
          </c:tx>
          <c:spPr>
            <a:ln w="28575" cap="rnd">
              <a:solidFill>
                <a:srgbClr val="272262"/>
              </a:solidFill>
              <a:round/>
            </a:ln>
            <a:effectLst/>
          </c:spPr>
          <c:marker>
            <c:symbol val="none"/>
          </c:marker>
          <c:dLbls>
            <c:delete val="1"/>
          </c:dLbls>
          <c:cat>
            <c:strRef>
              <c:f>ChartData!$J$150:$J$159</c:f>
              <c:strCache>
                <c:ptCount val="10"/>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(p)</c:v>
                </c:pt>
              </c:strCache>
            </c:strRef>
          </c:cat>
          <c:val>
            <c:numRef>
              <c:f>ChartData!$N$150:$N$159</c:f>
              <c:numCache>
                <c:formatCode>#,##0.0</c:formatCode>
                <c:ptCount val="10"/>
                <c:pt idx="0">
                  <c:v>8.9</c:v>
                </c:pt>
                <c:pt idx="1">
                  <c:v>14.2</c:v>
                </c:pt>
                <c:pt idx="2">
                  <c:v>15.3</c:v>
                </c:pt>
                <c:pt idx="3">
                  <c:v>9.6999999999999993</c:v>
                </c:pt>
                <c:pt idx="4">
                  <c:v>10.5</c:v>
                </c:pt>
                <c:pt idx="5">
                  <c:v>15.7</c:v>
                </c:pt>
                <c:pt idx="6">
                  <c:v>15.8</c:v>
                </c:pt>
                <c:pt idx="7">
                  <c:v>13.7</c:v>
                </c:pt>
                <c:pt idx="8">
                  <c:v>6.7</c:v>
                </c:pt>
                <c:pt idx="9">
                  <c:v>12.7</c:v>
                </c:pt>
              </c:numCache>
            </c:numRef>
          </c:val>
          <c:smooth val="0"/>
          <c:extLst>
            <c:ext xmlns:c16="http://schemas.microsoft.com/office/drawing/2014/chart" uri="{C3380CC4-5D6E-409C-BE32-E72D297353CC}">
              <c16:uniqueId val="{00000003-927C-4747-AC41-BD5D68B4E390}"/>
            </c:ext>
          </c:extLst>
        </c:ser>
        <c:dLbls>
          <c:showLegendKey val="0"/>
          <c:showVal val="1"/>
          <c:showCatName val="0"/>
          <c:showSerName val="0"/>
          <c:showPercent val="0"/>
          <c:showBubbleSize val="0"/>
        </c:dLbls>
        <c:smooth val="0"/>
        <c:axId val="770958368"/>
        <c:axId val="770964272"/>
      </c:lineChart>
      <c:valAx>
        <c:axId val="770964272"/>
        <c:scaling>
          <c:orientation val="minMax"/>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5"/>
      </c:valAx>
      <c:catAx>
        <c:axId val="770958368"/>
        <c:scaling>
          <c:orientation val="minMax"/>
        </c:scaling>
        <c:delete val="0"/>
        <c:axPos val="b"/>
        <c:title>
          <c:tx>
            <c:strRef>
              <c:f>ChartData!$K$147</c:f>
              <c:strCache>
                <c:ptCount val="1"/>
                <c:pt idx="0">
                  <c:v>Effective quarter</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52912666666666663"/>
          <c:y val="6.0644128885598714E-3"/>
          <c:w val="0.45898500000000009"/>
          <c:h val="0.17918135999871182"/>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36003423492664E-2"/>
          <c:y val="0.21433933771977132"/>
          <c:w val="0.90046835885053045"/>
          <c:h val="0.47039206604364764"/>
        </c:manualLayout>
      </c:layout>
      <c:lineChart>
        <c:grouping val="standard"/>
        <c:varyColors val="0"/>
        <c:ser>
          <c:idx val="0"/>
          <c:order val="0"/>
          <c:tx>
            <c:strRef>
              <c:f>ChartData!$K$131</c:f>
              <c:strCache>
                <c:ptCount val="1"/>
                <c:pt idx="0">
                  <c:v>Up to and including £180,000</c:v>
                </c:pt>
              </c:strCache>
            </c:strRef>
          </c:tx>
          <c:spPr>
            <a:ln w="28575" cap="rnd">
              <a:solidFill>
                <a:schemeClr val="accent5">
                  <a:lumMod val="40000"/>
                  <a:lumOff val="60000"/>
                </a:schemeClr>
              </a:solidFill>
              <a:round/>
            </a:ln>
            <a:effectLst/>
          </c:spPr>
          <c:marker>
            <c:symbol val="none"/>
          </c:marker>
          <c:dLbls>
            <c:delete val="1"/>
          </c:dLbls>
          <c:cat>
            <c:strRef>
              <c:f>ChartData!$J$132:$J$141</c:f>
              <c:strCache>
                <c:ptCount val="10"/>
                <c:pt idx="0">
                  <c:v>Apr - Jun 18 </c:v>
                </c:pt>
                <c:pt idx="1">
                  <c:v>Jul - Sep 18 </c:v>
                </c:pt>
                <c:pt idx="2">
                  <c:v>Oct - Dec 18 </c:v>
                </c:pt>
                <c:pt idx="3">
                  <c:v>Jan - Mar 19 </c:v>
                </c:pt>
                <c:pt idx="4">
                  <c:v>Apr - Jun 19 </c:v>
                </c:pt>
                <c:pt idx="5">
                  <c:v>Jul - Sep 19 </c:v>
                </c:pt>
                <c:pt idx="6">
                  <c:v>Oct - Dec 19 </c:v>
                </c:pt>
                <c:pt idx="7">
                  <c:v>Jan - Mar 20 </c:v>
                </c:pt>
                <c:pt idx="8">
                  <c:v>Apr - Jun 20 (r) </c:v>
                </c:pt>
                <c:pt idx="9">
                  <c:v>Jul - Sep 20 (p)</c:v>
                </c:pt>
              </c:strCache>
            </c:strRef>
          </c:cat>
          <c:val>
            <c:numRef>
              <c:f>ChartData!$K$132:$K$141</c:f>
              <c:numCache>
                <c:formatCode>#,##0</c:formatCode>
                <c:ptCount val="10"/>
                <c:pt idx="0">
                  <c:v>8750</c:v>
                </c:pt>
                <c:pt idx="1">
                  <c:v>9210</c:v>
                </c:pt>
                <c:pt idx="2">
                  <c:v>9850</c:v>
                </c:pt>
                <c:pt idx="3">
                  <c:v>7790</c:v>
                </c:pt>
                <c:pt idx="4">
                  <c:v>8350</c:v>
                </c:pt>
                <c:pt idx="5">
                  <c:v>9170</c:v>
                </c:pt>
                <c:pt idx="6">
                  <c:v>9080</c:v>
                </c:pt>
                <c:pt idx="7">
                  <c:v>7420</c:v>
                </c:pt>
                <c:pt idx="8">
                  <c:v>4020</c:v>
                </c:pt>
                <c:pt idx="9">
                  <c:v>5690</c:v>
                </c:pt>
              </c:numCache>
            </c:numRef>
          </c:val>
          <c:smooth val="0"/>
          <c:extLst>
            <c:ext xmlns:c16="http://schemas.microsoft.com/office/drawing/2014/chart" uri="{C3380CC4-5D6E-409C-BE32-E72D297353CC}">
              <c16:uniqueId val="{00000000-B78C-42AF-9753-606CEA17A312}"/>
            </c:ext>
          </c:extLst>
        </c:ser>
        <c:ser>
          <c:idx val="1"/>
          <c:order val="1"/>
          <c:tx>
            <c:strRef>
              <c:f>ChartData!$L$131</c:f>
              <c:strCache>
                <c:ptCount val="1"/>
                <c:pt idx="0">
                  <c:v>£180,001 - £250,000</c:v>
                </c:pt>
              </c:strCache>
            </c:strRef>
          </c:tx>
          <c:spPr>
            <a:ln w="28575" cap="rnd">
              <a:solidFill>
                <a:srgbClr val="629DF4"/>
              </a:solidFill>
              <a:round/>
            </a:ln>
            <a:effectLst/>
          </c:spPr>
          <c:marker>
            <c:symbol val="none"/>
          </c:marker>
          <c:dLbls>
            <c:delete val="1"/>
          </c:dLbls>
          <c:cat>
            <c:strRef>
              <c:f>ChartData!$J$132:$J$141</c:f>
              <c:strCache>
                <c:ptCount val="10"/>
                <c:pt idx="0">
                  <c:v>Apr - Jun 18 </c:v>
                </c:pt>
                <c:pt idx="1">
                  <c:v>Jul - Sep 18 </c:v>
                </c:pt>
                <c:pt idx="2">
                  <c:v>Oct - Dec 18 </c:v>
                </c:pt>
                <c:pt idx="3">
                  <c:v>Jan - Mar 19 </c:v>
                </c:pt>
                <c:pt idx="4">
                  <c:v>Apr - Jun 19 </c:v>
                </c:pt>
                <c:pt idx="5">
                  <c:v>Jul - Sep 19 </c:v>
                </c:pt>
                <c:pt idx="6">
                  <c:v>Oct - Dec 19 </c:v>
                </c:pt>
                <c:pt idx="7">
                  <c:v>Jan - Mar 20 </c:v>
                </c:pt>
                <c:pt idx="8">
                  <c:v>Apr - Jun 20 (r) </c:v>
                </c:pt>
                <c:pt idx="9">
                  <c:v>Jul - Sep 20 (p)</c:v>
                </c:pt>
              </c:strCache>
            </c:strRef>
          </c:cat>
          <c:val>
            <c:numRef>
              <c:f>ChartData!$L$132:$L$141</c:f>
              <c:numCache>
                <c:formatCode>#,##0</c:formatCode>
                <c:ptCount val="10"/>
                <c:pt idx="0">
                  <c:v>2370</c:v>
                </c:pt>
                <c:pt idx="1">
                  <c:v>2800</c:v>
                </c:pt>
                <c:pt idx="2">
                  <c:v>2960</c:v>
                </c:pt>
                <c:pt idx="3">
                  <c:v>2050</c:v>
                </c:pt>
                <c:pt idx="4">
                  <c:v>2440</c:v>
                </c:pt>
                <c:pt idx="5">
                  <c:v>2900</c:v>
                </c:pt>
                <c:pt idx="6">
                  <c:v>2980</c:v>
                </c:pt>
                <c:pt idx="7">
                  <c:v>2170</c:v>
                </c:pt>
                <c:pt idx="8">
                  <c:v>1210</c:v>
                </c:pt>
                <c:pt idx="9">
                  <c:v>1940</c:v>
                </c:pt>
              </c:numCache>
            </c:numRef>
          </c:val>
          <c:smooth val="0"/>
          <c:extLst>
            <c:ext xmlns:c16="http://schemas.microsoft.com/office/drawing/2014/chart" uri="{C3380CC4-5D6E-409C-BE32-E72D297353CC}">
              <c16:uniqueId val="{00000001-B78C-42AF-9753-606CEA17A312}"/>
            </c:ext>
          </c:extLst>
        </c:ser>
        <c:ser>
          <c:idx val="2"/>
          <c:order val="2"/>
          <c:tx>
            <c:strRef>
              <c:f>ChartData!$M$131</c:f>
              <c:strCache>
                <c:ptCount val="1"/>
                <c:pt idx="0">
                  <c:v>£250,001 - 400,000</c:v>
                </c:pt>
              </c:strCache>
            </c:strRef>
          </c:tx>
          <c:spPr>
            <a:ln w="28575" cap="rnd">
              <a:solidFill>
                <a:srgbClr val="0070C0"/>
              </a:solidFill>
              <a:round/>
            </a:ln>
            <a:effectLst/>
          </c:spPr>
          <c:marker>
            <c:symbol val="none"/>
          </c:marker>
          <c:dLbls>
            <c:delete val="1"/>
          </c:dLbls>
          <c:cat>
            <c:strRef>
              <c:f>ChartData!$J$132:$J$141</c:f>
              <c:strCache>
                <c:ptCount val="10"/>
                <c:pt idx="0">
                  <c:v>Apr - Jun 18 </c:v>
                </c:pt>
                <c:pt idx="1">
                  <c:v>Jul - Sep 18 </c:v>
                </c:pt>
                <c:pt idx="2">
                  <c:v>Oct - Dec 18 </c:v>
                </c:pt>
                <c:pt idx="3">
                  <c:v>Jan - Mar 19 </c:v>
                </c:pt>
                <c:pt idx="4">
                  <c:v>Apr - Jun 19 </c:v>
                </c:pt>
                <c:pt idx="5">
                  <c:v>Jul - Sep 19 </c:v>
                </c:pt>
                <c:pt idx="6">
                  <c:v>Oct - Dec 19 </c:v>
                </c:pt>
                <c:pt idx="7">
                  <c:v>Jan - Mar 20 </c:v>
                </c:pt>
                <c:pt idx="8">
                  <c:v>Apr - Jun 20 (r) </c:v>
                </c:pt>
                <c:pt idx="9">
                  <c:v>Jul - Sep 20 (p)</c:v>
                </c:pt>
              </c:strCache>
            </c:strRef>
          </c:cat>
          <c:val>
            <c:numRef>
              <c:f>ChartData!$M$132:$M$141</c:f>
              <c:numCache>
                <c:formatCode>#,##0</c:formatCode>
                <c:ptCount val="10"/>
                <c:pt idx="0">
                  <c:v>1680</c:v>
                </c:pt>
                <c:pt idx="1">
                  <c:v>2170</c:v>
                </c:pt>
                <c:pt idx="2">
                  <c:v>2280</c:v>
                </c:pt>
                <c:pt idx="3">
                  <c:v>1570</c:v>
                </c:pt>
                <c:pt idx="4">
                  <c:v>1950</c:v>
                </c:pt>
                <c:pt idx="5">
                  <c:v>2190</c:v>
                </c:pt>
                <c:pt idx="6">
                  <c:v>2430</c:v>
                </c:pt>
                <c:pt idx="7">
                  <c:v>1720</c:v>
                </c:pt>
                <c:pt idx="8">
                  <c:v>790</c:v>
                </c:pt>
                <c:pt idx="9">
                  <c:v>1660</c:v>
                </c:pt>
              </c:numCache>
            </c:numRef>
          </c:val>
          <c:smooth val="0"/>
          <c:extLst>
            <c:ext xmlns:c16="http://schemas.microsoft.com/office/drawing/2014/chart" uri="{C3380CC4-5D6E-409C-BE32-E72D297353CC}">
              <c16:uniqueId val="{00000002-B78C-42AF-9753-606CEA17A312}"/>
            </c:ext>
          </c:extLst>
        </c:ser>
        <c:ser>
          <c:idx val="3"/>
          <c:order val="3"/>
          <c:tx>
            <c:strRef>
              <c:f>ChartData!$N$131</c:f>
              <c:strCache>
                <c:ptCount val="1"/>
                <c:pt idx="0">
                  <c:v>Over £400,000</c:v>
                </c:pt>
              </c:strCache>
            </c:strRef>
          </c:tx>
          <c:spPr>
            <a:ln w="28575" cap="rnd">
              <a:solidFill>
                <a:srgbClr val="272262"/>
              </a:solidFill>
              <a:round/>
            </a:ln>
            <a:effectLst/>
          </c:spPr>
          <c:marker>
            <c:symbol val="none"/>
          </c:marker>
          <c:dLbls>
            <c:delete val="1"/>
          </c:dLbls>
          <c:cat>
            <c:strRef>
              <c:f>ChartData!$J$132:$J$141</c:f>
              <c:strCache>
                <c:ptCount val="10"/>
                <c:pt idx="0">
                  <c:v>Apr - Jun 18 </c:v>
                </c:pt>
                <c:pt idx="1">
                  <c:v>Jul - Sep 18 </c:v>
                </c:pt>
                <c:pt idx="2">
                  <c:v>Oct - Dec 18 </c:v>
                </c:pt>
                <c:pt idx="3">
                  <c:v>Jan - Mar 19 </c:v>
                </c:pt>
                <c:pt idx="4">
                  <c:v>Apr - Jun 19 </c:v>
                </c:pt>
                <c:pt idx="5">
                  <c:v>Jul - Sep 19 </c:v>
                </c:pt>
                <c:pt idx="6">
                  <c:v>Oct - Dec 19 </c:v>
                </c:pt>
                <c:pt idx="7">
                  <c:v>Jan - Mar 20 </c:v>
                </c:pt>
                <c:pt idx="8">
                  <c:v>Apr - Jun 20 (r) </c:v>
                </c:pt>
                <c:pt idx="9">
                  <c:v>Jul - Sep 20 (p)</c:v>
                </c:pt>
              </c:strCache>
            </c:strRef>
          </c:cat>
          <c:val>
            <c:numRef>
              <c:f>ChartData!$N$132:$N$141</c:f>
              <c:numCache>
                <c:formatCode>#,##0</c:formatCode>
                <c:ptCount val="10"/>
                <c:pt idx="0">
                  <c:v>450</c:v>
                </c:pt>
                <c:pt idx="1">
                  <c:v>680</c:v>
                </c:pt>
                <c:pt idx="2">
                  <c:v>680</c:v>
                </c:pt>
                <c:pt idx="3">
                  <c:v>460</c:v>
                </c:pt>
                <c:pt idx="4">
                  <c:v>500</c:v>
                </c:pt>
                <c:pt idx="5">
                  <c:v>680</c:v>
                </c:pt>
                <c:pt idx="6">
                  <c:v>700</c:v>
                </c:pt>
                <c:pt idx="7">
                  <c:v>580</c:v>
                </c:pt>
                <c:pt idx="8">
                  <c:v>260</c:v>
                </c:pt>
                <c:pt idx="9">
                  <c:v>530</c:v>
                </c:pt>
              </c:numCache>
            </c:numRef>
          </c:val>
          <c:smooth val="0"/>
          <c:extLst>
            <c:ext xmlns:c16="http://schemas.microsoft.com/office/drawing/2014/chart" uri="{C3380CC4-5D6E-409C-BE32-E72D297353CC}">
              <c16:uniqueId val="{00000003-B78C-42AF-9753-606CEA17A312}"/>
            </c:ext>
          </c:extLst>
        </c:ser>
        <c:dLbls>
          <c:showLegendKey val="0"/>
          <c:showVal val="1"/>
          <c:showCatName val="0"/>
          <c:showSerName val="0"/>
          <c:showPercent val="0"/>
          <c:showBubbleSize val="0"/>
        </c:dLbls>
        <c:smooth val="0"/>
        <c:axId val="770958368"/>
        <c:axId val="770964272"/>
      </c:lineChart>
      <c:valAx>
        <c:axId val="770964272"/>
        <c:scaling>
          <c:orientation val="minMax"/>
          <c:max val="10000"/>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2000"/>
      </c:valAx>
      <c:catAx>
        <c:axId val="770958368"/>
        <c:scaling>
          <c:orientation val="minMax"/>
        </c:scaling>
        <c:delete val="0"/>
        <c:axPos val="b"/>
        <c:title>
          <c:tx>
            <c:strRef>
              <c:f>ChartData!$K$129</c:f>
              <c:strCache>
                <c:ptCount val="1"/>
                <c:pt idx="0">
                  <c:v>Effective quarter</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55195037136938407"/>
          <c:y val="1.6486243415377275E-2"/>
          <c:w val="0.43851274347285546"/>
          <c:h val="0.19631467299464278"/>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554921149190244"/>
          <c:y val="0.11519361021115272"/>
          <c:w val="0.74946771480583052"/>
          <c:h val="0.86231666026570486"/>
        </c:manualLayout>
      </c:layout>
      <c:barChart>
        <c:barDir val="bar"/>
        <c:grouping val="clustered"/>
        <c:varyColors val="0"/>
        <c:ser>
          <c:idx val="0"/>
          <c:order val="0"/>
          <c:tx>
            <c:strRef>
              <c:f>ChartData!$L$332</c:f>
              <c:strCache>
                <c:ptCount val="1"/>
                <c:pt idx="0">
                  <c:v>Tax due</c:v>
                </c:pt>
              </c:strCache>
            </c:strRef>
          </c:tx>
          <c:spPr>
            <a:solidFill>
              <a:srgbClr val="629DF4"/>
            </a:solidFill>
            <a:ln w="19050">
              <a:solidFill>
                <a:schemeClr val="lt1"/>
              </a:solidFill>
            </a:ln>
            <a:effectLst/>
          </c:spPr>
          <c:invertIfNegative val="0"/>
          <c:dLbls>
            <c:dLbl>
              <c:idx val="12"/>
              <c:layout>
                <c:manualLayout>
                  <c:x val="-0.17376160408272162"/>
                  <c:y val="3.132066727008003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F6-46D9-9743-0A715826299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ChartData!$J$333:$J$361</c:f>
              <c:strCache>
                <c:ptCount val="29"/>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pt idx="13">
                  <c:v>May 19</c:v>
                </c:pt>
                <c:pt idx="14">
                  <c:v>Jun 19</c:v>
                </c:pt>
                <c:pt idx="15">
                  <c:v>Jul 19</c:v>
                </c:pt>
                <c:pt idx="16">
                  <c:v>Aug 19</c:v>
                </c:pt>
                <c:pt idx="17">
                  <c:v>Sep 19</c:v>
                </c:pt>
                <c:pt idx="18">
                  <c:v>Oct 19</c:v>
                </c:pt>
                <c:pt idx="19">
                  <c:v>Nov 19</c:v>
                </c:pt>
                <c:pt idx="20">
                  <c:v>Dec 19</c:v>
                </c:pt>
                <c:pt idx="21">
                  <c:v>Jan 20</c:v>
                </c:pt>
                <c:pt idx="22">
                  <c:v>Feb 20</c:v>
                </c:pt>
                <c:pt idx="23">
                  <c:v>Mar 20</c:v>
                </c:pt>
                <c:pt idx="24">
                  <c:v>Apr 20</c:v>
                </c:pt>
                <c:pt idx="25">
                  <c:v>May 20</c:v>
                </c:pt>
                <c:pt idx="26">
                  <c:v>Jun 20</c:v>
                </c:pt>
                <c:pt idx="27">
                  <c:v>Jul 20</c:v>
                </c:pt>
                <c:pt idx="28">
                  <c:v>Aug 20</c:v>
                </c:pt>
              </c:strCache>
            </c:strRef>
          </c:cat>
          <c:val>
            <c:numRef>
              <c:f>ChartData!$L$333:$L$361</c:f>
              <c:numCache>
                <c:formatCode>0%</c:formatCode>
                <c:ptCount val="29"/>
                <c:pt idx="0">
                  <c:v>0.29799999999999999</c:v>
                </c:pt>
                <c:pt idx="1">
                  <c:v>6.0999999999999999E-2</c:v>
                </c:pt>
                <c:pt idx="2">
                  <c:v>9.0999999999999998E-2</c:v>
                </c:pt>
                <c:pt idx="3">
                  <c:v>0.122</c:v>
                </c:pt>
                <c:pt idx="4">
                  <c:v>5.0999999999999997E-2</c:v>
                </c:pt>
                <c:pt idx="5">
                  <c:v>2.7E-2</c:v>
                </c:pt>
                <c:pt idx="6">
                  <c:v>2.4E-2</c:v>
                </c:pt>
                <c:pt idx="7">
                  <c:v>2.7E-2</c:v>
                </c:pt>
                <c:pt idx="8">
                  <c:v>5.0000000000000001E-3</c:v>
                </c:pt>
                <c:pt idx="9">
                  <c:v>2.5000000000000001E-2</c:v>
                </c:pt>
                <c:pt idx="10">
                  <c:v>3.5999999999999997E-2</c:v>
                </c:pt>
                <c:pt idx="11">
                  <c:v>1.7999999999999999E-2</c:v>
                </c:pt>
                <c:pt idx="12">
                  <c:v>-3.1E-2</c:v>
                </c:pt>
                <c:pt idx="13">
                  <c:v>1.4999999999999999E-2</c:v>
                </c:pt>
                <c:pt idx="14">
                  <c:v>8.8999999999999996E-2</c:v>
                </c:pt>
                <c:pt idx="15">
                  <c:v>1.0999999999999999E-2</c:v>
                </c:pt>
                <c:pt idx="16">
                  <c:v>3.1E-2</c:v>
                </c:pt>
                <c:pt idx="17">
                  <c:v>0.158</c:v>
                </c:pt>
                <c:pt idx="18">
                  <c:v>1.9E-2</c:v>
                </c:pt>
                <c:pt idx="19">
                  <c:v>1.2999999999999999E-2</c:v>
                </c:pt>
                <c:pt idx="20">
                  <c:v>-2E-3</c:v>
                </c:pt>
                <c:pt idx="21">
                  <c:v>0.26600000000000001</c:v>
                </c:pt>
                <c:pt idx="22">
                  <c:v>8.9999999999999993E-3</c:v>
                </c:pt>
                <c:pt idx="23">
                  <c:v>5.5E-2</c:v>
                </c:pt>
                <c:pt idx="24">
                  <c:v>2.1999999999999999E-2</c:v>
                </c:pt>
                <c:pt idx="25">
                  <c:v>1.7000000000000001E-2</c:v>
                </c:pt>
                <c:pt idx="26">
                  <c:v>1.6E-2</c:v>
                </c:pt>
                <c:pt idx="27">
                  <c:v>3.7999999999999999E-2</c:v>
                </c:pt>
                <c:pt idx="28">
                  <c:v>4.0000000000000001E-3</c:v>
                </c:pt>
              </c:numCache>
            </c:numRef>
          </c:val>
          <c:extLst>
            <c:ext xmlns:c16="http://schemas.microsoft.com/office/drawing/2014/chart" uri="{C3380CC4-5D6E-409C-BE32-E72D297353CC}">
              <c16:uniqueId val="{00000001-91F6-46D9-9743-0A7158262998}"/>
            </c:ext>
          </c:extLst>
        </c:ser>
        <c:dLbls>
          <c:showLegendKey val="0"/>
          <c:showVal val="0"/>
          <c:showCatName val="0"/>
          <c:showSerName val="0"/>
          <c:showPercent val="0"/>
          <c:showBubbleSize val="0"/>
        </c:dLbls>
        <c:gapWidth val="33"/>
        <c:axId val="724393200"/>
        <c:axId val="724395168"/>
      </c:barChart>
      <c:valAx>
        <c:axId val="724395168"/>
        <c:scaling>
          <c:orientation val="minMax"/>
          <c:max val="0.4"/>
          <c:min val="-0.1"/>
        </c:scaling>
        <c:delete val="0"/>
        <c:axPos val="t"/>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4393200"/>
        <c:crosses val="autoZero"/>
        <c:crossBetween val="between"/>
        <c:majorUnit val="0.1"/>
      </c:valAx>
      <c:catAx>
        <c:axId val="724393200"/>
        <c:scaling>
          <c:orientation val="maxMin"/>
        </c:scaling>
        <c:delete val="0"/>
        <c:axPos val="l"/>
        <c:numFmt formatCode="General" sourceLinked="1"/>
        <c:majorTickMark val="out"/>
        <c:minorTickMark val="none"/>
        <c:tickLblPos val="low"/>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4395168"/>
        <c:crosses val="autoZero"/>
        <c:auto val="1"/>
        <c:lblAlgn val="ctr"/>
        <c:lblOffset val="100"/>
        <c:noMultiLvlLbl val="0"/>
      </c:catAx>
      <c:spPr>
        <a:solidFill>
          <a:schemeClr val="bg1"/>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2766114932554"/>
          <c:y val="0.11662559329170437"/>
          <c:w val="0.75912228840617024"/>
          <c:h val="0.85939812715385833"/>
        </c:manualLayout>
      </c:layout>
      <c:barChart>
        <c:barDir val="bar"/>
        <c:grouping val="clustered"/>
        <c:varyColors val="0"/>
        <c:ser>
          <c:idx val="0"/>
          <c:order val="0"/>
          <c:tx>
            <c:strRef>
              <c:f>ChartData!$K$332</c:f>
              <c:strCache>
                <c:ptCount val="1"/>
                <c:pt idx="0">
                  <c:v>Number of transactions</c:v>
                </c:pt>
              </c:strCache>
            </c:strRef>
          </c:tx>
          <c:spPr>
            <a:solidFill>
              <a:srgbClr val="272262"/>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ChartData!$J$333:$J$361</c:f>
              <c:strCache>
                <c:ptCount val="29"/>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pt idx="13">
                  <c:v>May 19</c:v>
                </c:pt>
                <c:pt idx="14">
                  <c:v>Jun 19</c:v>
                </c:pt>
                <c:pt idx="15">
                  <c:v>Jul 19</c:v>
                </c:pt>
                <c:pt idx="16">
                  <c:v>Aug 19</c:v>
                </c:pt>
                <c:pt idx="17">
                  <c:v>Sep 19</c:v>
                </c:pt>
                <c:pt idx="18">
                  <c:v>Oct 19</c:v>
                </c:pt>
                <c:pt idx="19">
                  <c:v>Nov 19</c:v>
                </c:pt>
                <c:pt idx="20">
                  <c:v>Dec 19</c:v>
                </c:pt>
                <c:pt idx="21">
                  <c:v>Jan 20</c:v>
                </c:pt>
                <c:pt idx="22">
                  <c:v>Feb 20</c:v>
                </c:pt>
                <c:pt idx="23">
                  <c:v>Mar 20</c:v>
                </c:pt>
                <c:pt idx="24">
                  <c:v>Apr 20</c:v>
                </c:pt>
                <c:pt idx="25">
                  <c:v>May 20</c:v>
                </c:pt>
                <c:pt idx="26">
                  <c:v>Jun 20</c:v>
                </c:pt>
                <c:pt idx="27">
                  <c:v>Jul 20</c:v>
                </c:pt>
                <c:pt idx="28">
                  <c:v>Aug 20</c:v>
                </c:pt>
              </c:strCache>
            </c:strRef>
          </c:cat>
          <c:val>
            <c:numRef>
              <c:f>ChartData!$K$333:$K$361</c:f>
              <c:numCache>
                <c:formatCode>0%</c:formatCode>
                <c:ptCount val="29"/>
                <c:pt idx="0">
                  <c:v>0.105</c:v>
                </c:pt>
                <c:pt idx="1">
                  <c:v>7.1999999999999995E-2</c:v>
                </c:pt>
                <c:pt idx="2">
                  <c:v>5.8000000000000003E-2</c:v>
                </c:pt>
                <c:pt idx="3">
                  <c:v>7.4999999999999997E-2</c:v>
                </c:pt>
                <c:pt idx="4">
                  <c:v>0.05</c:v>
                </c:pt>
                <c:pt idx="5">
                  <c:v>0.04</c:v>
                </c:pt>
                <c:pt idx="6">
                  <c:v>2.8000000000000001E-2</c:v>
                </c:pt>
                <c:pt idx="7">
                  <c:v>3.5000000000000003E-2</c:v>
                </c:pt>
                <c:pt idx="8">
                  <c:v>1.2999999999999999E-2</c:v>
                </c:pt>
                <c:pt idx="9">
                  <c:v>2.5999999999999999E-2</c:v>
                </c:pt>
                <c:pt idx="10">
                  <c:v>1.2999999999999999E-2</c:v>
                </c:pt>
                <c:pt idx="11">
                  <c:v>2.8000000000000001E-2</c:v>
                </c:pt>
                <c:pt idx="12">
                  <c:v>1.4999999999999999E-2</c:v>
                </c:pt>
                <c:pt idx="13">
                  <c:v>1.7999999999999999E-2</c:v>
                </c:pt>
                <c:pt idx="14">
                  <c:v>3.3000000000000002E-2</c:v>
                </c:pt>
                <c:pt idx="15">
                  <c:v>1.2E-2</c:v>
                </c:pt>
                <c:pt idx="16">
                  <c:v>2.7E-2</c:v>
                </c:pt>
                <c:pt idx="17">
                  <c:v>1.2E-2</c:v>
                </c:pt>
                <c:pt idx="18">
                  <c:v>1.4999999999999999E-2</c:v>
                </c:pt>
                <c:pt idx="19">
                  <c:v>2.5000000000000001E-2</c:v>
                </c:pt>
                <c:pt idx="20">
                  <c:v>4.0000000000000001E-3</c:v>
                </c:pt>
                <c:pt idx="21">
                  <c:v>3.4000000000000002E-2</c:v>
                </c:pt>
                <c:pt idx="22">
                  <c:v>2.5000000000000001E-2</c:v>
                </c:pt>
                <c:pt idx="23">
                  <c:v>1.0999999999999999E-2</c:v>
                </c:pt>
                <c:pt idx="24">
                  <c:v>0.02</c:v>
                </c:pt>
                <c:pt idx="25">
                  <c:v>1.7000000000000001E-2</c:v>
                </c:pt>
                <c:pt idx="26">
                  <c:v>1.4E-2</c:v>
                </c:pt>
                <c:pt idx="27">
                  <c:v>4.2999999999999997E-2</c:v>
                </c:pt>
                <c:pt idx="28">
                  <c:v>1.47E-2</c:v>
                </c:pt>
              </c:numCache>
            </c:numRef>
          </c:val>
          <c:extLst>
            <c:ext xmlns:c16="http://schemas.microsoft.com/office/drawing/2014/chart" uri="{C3380CC4-5D6E-409C-BE32-E72D297353CC}">
              <c16:uniqueId val="{00000000-1D05-4960-A568-85DE14B59966}"/>
            </c:ext>
          </c:extLst>
        </c:ser>
        <c:dLbls>
          <c:showLegendKey val="0"/>
          <c:showVal val="0"/>
          <c:showCatName val="0"/>
          <c:showSerName val="0"/>
          <c:showPercent val="0"/>
          <c:showBubbleSize val="0"/>
        </c:dLbls>
        <c:gapWidth val="33"/>
        <c:axId val="724393200"/>
        <c:axId val="724395168"/>
      </c:barChart>
      <c:valAx>
        <c:axId val="724395168"/>
        <c:scaling>
          <c:orientation val="minMax"/>
          <c:min val="0"/>
        </c:scaling>
        <c:delete val="0"/>
        <c:axPos val="t"/>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4393200"/>
        <c:crosses val="autoZero"/>
        <c:crossBetween val="between"/>
      </c:valAx>
      <c:catAx>
        <c:axId val="724393200"/>
        <c:scaling>
          <c:orientation val="maxMin"/>
        </c:scaling>
        <c:delete val="0"/>
        <c:axPos val="l"/>
        <c:numFmt formatCode="General"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4395168"/>
        <c:crosses val="autoZero"/>
        <c:auto val="1"/>
        <c:lblAlgn val="ctr"/>
        <c:lblOffset val="100"/>
        <c:noMultiLvlLbl val="0"/>
      </c:catAx>
      <c:spPr>
        <a:solidFill>
          <a:schemeClr val="bg1"/>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36323256795705E-2"/>
          <c:y val="0.12739727709474913"/>
          <c:w val="0.91868270836774757"/>
          <c:h val="0.60877806940799062"/>
        </c:manualLayout>
      </c:layout>
      <c:lineChart>
        <c:grouping val="standard"/>
        <c:varyColors val="0"/>
        <c:ser>
          <c:idx val="1"/>
          <c:order val="0"/>
          <c:tx>
            <c:strRef>
              <c:f>ChartData!$N$7</c:f>
              <c:strCache>
                <c:ptCount val="1"/>
                <c:pt idx="0">
                  <c:v>2019</c:v>
                </c:pt>
              </c:strCache>
            </c:strRef>
          </c:tx>
          <c:spPr>
            <a:ln w="19050" cap="rnd">
              <a:solidFill>
                <a:srgbClr val="629DF4"/>
              </a:solidFill>
              <a:prstDash val="solid"/>
              <a:round/>
            </a:ln>
            <a:effectLst/>
          </c:spPr>
          <c:marker>
            <c:symbol val="none"/>
          </c:marker>
          <c:cat>
            <c:numRef>
              <c:f>ChartData!$J$8:$J$49</c:f>
              <c:numCache>
                <c:formatCode>d\.m;@</c:formatCode>
                <c:ptCount val="42"/>
                <c:pt idx="0">
                  <c:v>43834</c:v>
                </c:pt>
                <c:pt idx="1">
                  <c:v>43841</c:v>
                </c:pt>
                <c:pt idx="2">
                  <c:v>43848</c:v>
                </c:pt>
                <c:pt idx="3">
                  <c:v>43855</c:v>
                </c:pt>
                <c:pt idx="4">
                  <c:v>43862</c:v>
                </c:pt>
                <c:pt idx="5">
                  <c:v>43869</c:v>
                </c:pt>
                <c:pt idx="6">
                  <c:v>43876</c:v>
                </c:pt>
                <c:pt idx="7">
                  <c:v>43883</c:v>
                </c:pt>
                <c:pt idx="8">
                  <c:v>43890</c:v>
                </c:pt>
                <c:pt idx="9">
                  <c:v>43897</c:v>
                </c:pt>
                <c:pt idx="10">
                  <c:v>43904</c:v>
                </c:pt>
                <c:pt idx="11">
                  <c:v>43911</c:v>
                </c:pt>
                <c:pt idx="12">
                  <c:v>43918</c:v>
                </c:pt>
                <c:pt idx="13">
                  <c:v>43925</c:v>
                </c:pt>
                <c:pt idx="14">
                  <c:v>43932</c:v>
                </c:pt>
                <c:pt idx="15">
                  <c:v>43939</c:v>
                </c:pt>
                <c:pt idx="16">
                  <c:v>43946</c:v>
                </c:pt>
                <c:pt idx="17">
                  <c:v>43953</c:v>
                </c:pt>
                <c:pt idx="18">
                  <c:v>43960</c:v>
                </c:pt>
                <c:pt idx="19">
                  <c:v>43967</c:v>
                </c:pt>
                <c:pt idx="20">
                  <c:v>43974</c:v>
                </c:pt>
                <c:pt idx="21">
                  <c:v>43981</c:v>
                </c:pt>
                <c:pt idx="22">
                  <c:v>43988</c:v>
                </c:pt>
                <c:pt idx="23">
                  <c:v>43995</c:v>
                </c:pt>
                <c:pt idx="24">
                  <c:v>44002</c:v>
                </c:pt>
                <c:pt idx="25">
                  <c:v>44009</c:v>
                </c:pt>
                <c:pt idx="26">
                  <c:v>44016</c:v>
                </c:pt>
                <c:pt idx="27">
                  <c:v>44023</c:v>
                </c:pt>
                <c:pt idx="28">
                  <c:v>44030</c:v>
                </c:pt>
                <c:pt idx="29">
                  <c:v>44037</c:v>
                </c:pt>
                <c:pt idx="30">
                  <c:v>44044</c:v>
                </c:pt>
                <c:pt idx="31">
                  <c:v>44051</c:v>
                </c:pt>
                <c:pt idx="32">
                  <c:v>44058</c:v>
                </c:pt>
                <c:pt idx="33">
                  <c:v>44065</c:v>
                </c:pt>
                <c:pt idx="34">
                  <c:v>44072</c:v>
                </c:pt>
                <c:pt idx="35">
                  <c:v>44079</c:v>
                </c:pt>
                <c:pt idx="36">
                  <c:v>44086</c:v>
                </c:pt>
                <c:pt idx="37">
                  <c:v>44093</c:v>
                </c:pt>
                <c:pt idx="38">
                  <c:v>44100</c:v>
                </c:pt>
                <c:pt idx="39">
                  <c:v>44107</c:v>
                </c:pt>
                <c:pt idx="40">
                  <c:v>44114</c:v>
                </c:pt>
                <c:pt idx="41">
                  <c:v>44121</c:v>
                </c:pt>
              </c:numCache>
            </c:numRef>
          </c:cat>
          <c:val>
            <c:numRef>
              <c:f>ChartData!$N$8:$N$49</c:f>
              <c:numCache>
                <c:formatCode>#,##0</c:formatCode>
                <c:ptCount val="42"/>
                <c:pt idx="0">
                  <c:v>1140</c:v>
                </c:pt>
                <c:pt idx="1">
                  <c:v>1010</c:v>
                </c:pt>
                <c:pt idx="2">
                  <c:v>950</c:v>
                </c:pt>
                <c:pt idx="3">
                  <c:v>1080</c:v>
                </c:pt>
                <c:pt idx="4">
                  <c:v>1120</c:v>
                </c:pt>
                <c:pt idx="5">
                  <c:v>1030</c:v>
                </c:pt>
                <c:pt idx="6">
                  <c:v>1080</c:v>
                </c:pt>
                <c:pt idx="7">
                  <c:v>1150</c:v>
                </c:pt>
                <c:pt idx="8">
                  <c:v>1070</c:v>
                </c:pt>
                <c:pt idx="9">
                  <c:v>1090</c:v>
                </c:pt>
                <c:pt idx="10">
                  <c:v>1020</c:v>
                </c:pt>
                <c:pt idx="11">
                  <c:v>1190</c:v>
                </c:pt>
                <c:pt idx="12">
                  <c:v>1330</c:v>
                </c:pt>
                <c:pt idx="13">
                  <c:v>1210</c:v>
                </c:pt>
                <c:pt idx="14">
                  <c:v>1090</c:v>
                </c:pt>
                <c:pt idx="15">
                  <c:v>860</c:v>
                </c:pt>
                <c:pt idx="16">
                  <c:v>1160</c:v>
                </c:pt>
                <c:pt idx="17">
                  <c:v>890</c:v>
                </c:pt>
                <c:pt idx="18">
                  <c:v>1010</c:v>
                </c:pt>
                <c:pt idx="19">
                  <c:v>1150</c:v>
                </c:pt>
                <c:pt idx="20">
                  <c:v>1000</c:v>
                </c:pt>
                <c:pt idx="21">
                  <c:v>1250</c:v>
                </c:pt>
                <c:pt idx="22">
                  <c:v>1180</c:v>
                </c:pt>
                <c:pt idx="23">
                  <c:v>1120</c:v>
                </c:pt>
                <c:pt idx="24">
                  <c:v>1350</c:v>
                </c:pt>
                <c:pt idx="25">
                  <c:v>1460</c:v>
                </c:pt>
                <c:pt idx="26">
                  <c:v>1240</c:v>
                </c:pt>
                <c:pt idx="27">
                  <c:v>1300</c:v>
                </c:pt>
                <c:pt idx="28">
                  <c:v>1290</c:v>
                </c:pt>
                <c:pt idx="29">
                  <c:v>1340</c:v>
                </c:pt>
                <c:pt idx="30">
                  <c:v>1260</c:v>
                </c:pt>
                <c:pt idx="31">
                  <c:v>1190</c:v>
                </c:pt>
                <c:pt idx="32">
                  <c:v>1260</c:v>
                </c:pt>
                <c:pt idx="33">
                  <c:v>1080</c:v>
                </c:pt>
                <c:pt idx="34">
                  <c:v>1360</c:v>
                </c:pt>
                <c:pt idx="35">
                  <c:v>1190</c:v>
                </c:pt>
                <c:pt idx="36">
                  <c:v>1170</c:v>
                </c:pt>
                <c:pt idx="37">
                  <c:v>1290</c:v>
                </c:pt>
                <c:pt idx="38">
                  <c:v>1330</c:v>
                </c:pt>
                <c:pt idx="39">
                  <c:v>1370</c:v>
                </c:pt>
                <c:pt idx="40">
                  <c:v>1220</c:v>
                </c:pt>
                <c:pt idx="41">
                  <c:v>1300</c:v>
                </c:pt>
              </c:numCache>
            </c:numRef>
          </c:val>
          <c:smooth val="0"/>
          <c:extLst>
            <c:ext xmlns:c16="http://schemas.microsoft.com/office/drawing/2014/chart" uri="{C3380CC4-5D6E-409C-BE32-E72D297353CC}">
              <c16:uniqueId val="{00000000-FA32-4A0D-8CC3-42447B00DF79}"/>
            </c:ext>
          </c:extLst>
        </c:ser>
        <c:ser>
          <c:idx val="0"/>
          <c:order val="1"/>
          <c:tx>
            <c:strRef>
              <c:f>ChartData!$K$7</c:f>
              <c:strCache>
                <c:ptCount val="1"/>
                <c:pt idx="0">
                  <c:v>2020</c:v>
                </c:pt>
              </c:strCache>
            </c:strRef>
          </c:tx>
          <c:spPr>
            <a:ln w="19050" cap="rnd">
              <a:solidFill>
                <a:srgbClr val="272262"/>
              </a:solidFill>
              <a:round/>
            </a:ln>
            <a:effectLst/>
          </c:spPr>
          <c:marker>
            <c:symbol val="none"/>
          </c:marker>
          <c:cat>
            <c:numRef>
              <c:f>ChartData!$J$8:$J$49</c:f>
              <c:numCache>
                <c:formatCode>d\.m;@</c:formatCode>
                <c:ptCount val="42"/>
                <c:pt idx="0">
                  <c:v>43834</c:v>
                </c:pt>
                <c:pt idx="1">
                  <c:v>43841</c:v>
                </c:pt>
                <c:pt idx="2">
                  <c:v>43848</c:v>
                </c:pt>
                <c:pt idx="3">
                  <c:v>43855</c:v>
                </c:pt>
                <c:pt idx="4">
                  <c:v>43862</c:v>
                </c:pt>
                <c:pt idx="5">
                  <c:v>43869</c:v>
                </c:pt>
                <c:pt idx="6">
                  <c:v>43876</c:v>
                </c:pt>
                <c:pt idx="7">
                  <c:v>43883</c:v>
                </c:pt>
                <c:pt idx="8">
                  <c:v>43890</c:v>
                </c:pt>
                <c:pt idx="9">
                  <c:v>43897</c:v>
                </c:pt>
                <c:pt idx="10">
                  <c:v>43904</c:v>
                </c:pt>
                <c:pt idx="11">
                  <c:v>43911</c:v>
                </c:pt>
                <c:pt idx="12">
                  <c:v>43918</c:v>
                </c:pt>
                <c:pt idx="13">
                  <c:v>43925</c:v>
                </c:pt>
                <c:pt idx="14">
                  <c:v>43932</c:v>
                </c:pt>
                <c:pt idx="15">
                  <c:v>43939</c:v>
                </c:pt>
                <c:pt idx="16">
                  <c:v>43946</c:v>
                </c:pt>
                <c:pt idx="17">
                  <c:v>43953</c:v>
                </c:pt>
                <c:pt idx="18">
                  <c:v>43960</c:v>
                </c:pt>
                <c:pt idx="19">
                  <c:v>43967</c:v>
                </c:pt>
                <c:pt idx="20">
                  <c:v>43974</c:v>
                </c:pt>
                <c:pt idx="21">
                  <c:v>43981</c:v>
                </c:pt>
                <c:pt idx="22">
                  <c:v>43988</c:v>
                </c:pt>
                <c:pt idx="23">
                  <c:v>43995</c:v>
                </c:pt>
                <c:pt idx="24">
                  <c:v>44002</c:v>
                </c:pt>
                <c:pt idx="25">
                  <c:v>44009</c:v>
                </c:pt>
                <c:pt idx="26">
                  <c:v>44016</c:v>
                </c:pt>
                <c:pt idx="27">
                  <c:v>44023</c:v>
                </c:pt>
                <c:pt idx="28">
                  <c:v>44030</c:v>
                </c:pt>
                <c:pt idx="29">
                  <c:v>44037</c:v>
                </c:pt>
                <c:pt idx="30">
                  <c:v>44044</c:v>
                </c:pt>
                <c:pt idx="31">
                  <c:v>44051</c:v>
                </c:pt>
                <c:pt idx="32">
                  <c:v>44058</c:v>
                </c:pt>
                <c:pt idx="33">
                  <c:v>44065</c:v>
                </c:pt>
                <c:pt idx="34">
                  <c:v>44072</c:v>
                </c:pt>
                <c:pt idx="35">
                  <c:v>44079</c:v>
                </c:pt>
                <c:pt idx="36">
                  <c:v>44086</c:v>
                </c:pt>
                <c:pt idx="37">
                  <c:v>44093</c:v>
                </c:pt>
                <c:pt idx="38">
                  <c:v>44100</c:v>
                </c:pt>
                <c:pt idx="39">
                  <c:v>44107</c:v>
                </c:pt>
                <c:pt idx="40">
                  <c:v>44114</c:v>
                </c:pt>
                <c:pt idx="41">
                  <c:v>44121</c:v>
                </c:pt>
              </c:numCache>
            </c:numRef>
          </c:cat>
          <c:val>
            <c:numRef>
              <c:f>ChartData!$K$8:$K$49</c:f>
              <c:numCache>
                <c:formatCode>#,##0</c:formatCode>
                <c:ptCount val="42"/>
                <c:pt idx="0">
                  <c:v>910</c:v>
                </c:pt>
                <c:pt idx="1">
                  <c:v>900</c:v>
                </c:pt>
                <c:pt idx="2">
                  <c:v>910</c:v>
                </c:pt>
                <c:pt idx="3">
                  <c:v>1090</c:v>
                </c:pt>
                <c:pt idx="4">
                  <c:v>1210</c:v>
                </c:pt>
                <c:pt idx="5">
                  <c:v>1040</c:v>
                </c:pt>
                <c:pt idx="6">
                  <c:v>1100</c:v>
                </c:pt>
                <c:pt idx="7">
                  <c:v>1130</c:v>
                </c:pt>
                <c:pt idx="8">
                  <c:v>1120</c:v>
                </c:pt>
                <c:pt idx="9">
                  <c:v>1130</c:v>
                </c:pt>
                <c:pt idx="10">
                  <c:v>1090</c:v>
                </c:pt>
                <c:pt idx="11">
                  <c:v>1190</c:v>
                </c:pt>
                <c:pt idx="12">
                  <c:v>1060</c:v>
                </c:pt>
                <c:pt idx="13">
                  <c:v>560</c:v>
                </c:pt>
                <c:pt idx="14">
                  <c:v>430</c:v>
                </c:pt>
                <c:pt idx="15">
                  <c:v>500</c:v>
                </c:pt>
                <c:pt idx="16">
                  <c:v>550</c:v>
                </c:pt>
                <c:pt idx="17">
                  <c:v>450</c:v>
                </c:pt>
                <c:pt idx="18">
                  <c:v>430</c:v>
                </c:pt>
                <c:pt idx="19">
                  <c:v>510</c:v>
                </c:pt>
                <c:pt idx="20">
                  <c:v>510</c:v>
                </c:pt>
                <c:pt idx="21">
                  <c:v>610</c:v>
                </c:pt>
                <c:pt idx="22">
                  <c:v>600</c:v>
                </c:pt>
                <c:pt idx="23">
                  <c:v>580</c:v>
                </c:pt>
                <c:pt idx="24">
                  <c:v>700</c:v>
                </c:pt>
                <c:pt idx="25">
                  <c:v>820</c:v>
                </c:pt>
                <c:pt idx="26">
                  <c:v>730</c:v>
                </c:pt>
                <c:pt idx="27">
                  <c:v>620</c:v>
                </c:pt>
                <c:pt idx="28">
                  <c:v>560</c:v>
                </c:pt>
                <c:pt idx="29">
                  <c:v>850</c:v>
                </c:pt>
                <c:pt idx="30">
                  <c:v>840</c:v>
                </c:pt>
                <c:pt idx="31">
                  <c:v>790</c:v>
                </c:pt>
                <c:pt idx="32">
                  <c:v>870</c:v>
                </c:pt>
                <c:pt idx="33">
                  <c:v>1060</c:v>
                </c:pt>
                <c:pt idx="34">
                  <c:v>720</c:v>
                </c:pt>
                <c:pt idx="35">
                  <c:v>950</c:v>
                </c:pt>
                <c:pt idx="36">
                  <c:v>820</c:v>
                </c:pt>
                <c:pt idx="37">
                  <c:v>1040</c:v>
                </c:pt>
                <c:pt idx="38">
                  <c:v>1140</c:v>
                </c:pt>
                <c:pt idx="39">
                  <c:v>1070</c:v>
                </c:pt>
                <c:pt idx="40">
                  <c:v>1110</c:v>
                </c:pt>
                <c:pt idx="41">
                  <c:v>1230</c:v>
                </c:pt>
              </c:numCache>
            </c:numRef>
          </c:val>
          <c:smooth val="0"/>
          <c:extLst>
            <c:ext xmlns:c16="http://schemas.microsoft.com/office/drawing/2014/chart" uri="{C3380CC4-5D6E-409C-BE32-E72D297353CC}">
              <c16:uniqueId val="{00000001-FA32-4A0D-8CC3-42447B00DF79}"/>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ChartData!$K$5</c:f>
              <c:strCache>
                <c:ptCount val="1"/>
                <c:pt idx="0">
                  <c:v>Week beginning</c:v>
                </c:pt>
              </c:strCache>
            </c:strRef>
          </c:tx>
          <c:layout>
            <c:manualLayout>
              <c:xMode val="edge"/>
              <c:yMode val="edge"/>
              <c:x val="0.41667951471101078"/>
              <c:y val="0.831898512685914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d\.m;@"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0"/>
        <c:lblAlgn val="ctr"/>
        <c:lblOffset val="100"/>
        <c:noMultiLvlLbl val="0"/>
      </c:catAx>
      <c:valAx>
        <c:axId val="836316432"/>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82992915221261676"/>
          <c:y val="1.4266550014581511E-2"/>
          <c:w val="0.13980415909549765"/>
          <c:h val="0.1055096621694218"/>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487114025422577E-2"/>
          <c:y val="0.20919939355406661"/>
          <c:w val="0.93148065536176583"/>
          <c:h val="0.42026403415990909"/>
        </c:manualLayout>
      </c:layout>
      <c:lineChart>
        <c:grouping val="standard"/>
        <c:varyColors val="0"/>
        <c:ser>
          <c:idx val="0"/>
          <c:order val="0"/>
          <c:tx>
            <c:strRef>
              <c:f>ChartData!$K$201</c:f>
              <c:strCache>
                <c:ptCount val="1"/>
                <c:pt idx="0">
                  <c:v>Non-rental value: Up to and including £250,000</c:v>
                </c:pt>
              </c:strCache>
            </c:strRef>
          </c:tx>
          <c:spPr>
            <a:ln w="28575" cap="rnd">
              <a:solidFill>
                <a:srgbClr val="629DF4"/>
              </a:solidFill>
              <a:round/>
            </a:ln>
            <a:effectLst/>
          </c:spPr>
          <c:marker>
            <c:symbol val="none"/>
          </c:marker>
          <c:dLbls>
            <c:delete val="1"/>
          </c:dLbls>
          <c:cat>
            <c:strRef>
              <c:f>ChartData!$J$202:$J$211</c:f>
              <c:strCache>
                <c:ptCount val="10"/>
                <c:pt idx="0">
                  <c:v>Apr - Jun 18 </c:v>
                </c:pt>
                <c:pt idx="1">
                  <c:v>Jul - Sep 18 </c:v>
                </c:pt>
                <c:pt idx="2">
                  <c:v>Oct - Dec 18 </c:v>
                </c:pt>
                <c:pt idx="3">
                  <c:v>Jan - Mar 19 </c:v>
                </c:pt>
                <c:pt idx="4">
                  <c:v>Apr - Jun 19 </c:v>
                </c:pt>
                <c:pt idx="5">
                  <c:v>Jul - Sep 19 </c:v>
                </c:pt>
                <c:pt idx="6">
                  <c:v>Oct - Dec 19 </c:v>
                </c:pt>
                <c:pt idx="7">
                  <c:v>Jan - Mar 20 </c:v>
                </c:pt>
                <c:pt idx="8">
                  <c:v>Apr - Jun 20 (r) </c:v>
                </c:pt>
                <c:pt idx="9">
                  <c:v>Jul - Sep 20 (p) </c:v>
                </c:pt>
              </c:strCache>
            </c:strRef>
          </c:cat>
          <c:val>
            <c:numRef>
              <c:f>ChartData!$K$202:$K$211</c:f>
              <c:numCache>
                <c:formatCode>#,##0.0</c:formatCode>
                <c:ptCount val="10"/>
                <c:pt idx="0">
                  <c:v>0.1</c:v>
                </c:pt>
                <c:pt idx="1">
                  <c:v>0.1</c:v>
                </c:pt>
                <c:pt idx="2">
                  <c:v>0.1</c:v>
                </c:pt>
                <c:pt idx="3">
                  <c:v>0.1</c:v>
                </c:pt>
                <c:pt idx="4">
                  <c:v>0.1</c:v>
                </c:pt>
                <c:pt idx="5">
                  <c:v>0.1</c:v>
                </c:pt>
                <c:pt idx="6">
                  <c:v>0.1</c:v>
                </c:pt>
                <c:pt idx="7">
                  <c:v>0.2</c:v>
                </c:pt>
                <c:pt idx="8">
                  <c:v>0.1</c:v>
                </c:pt>
                <c:pt idx="9">
                  <c:v>0.1</c:v>
                </c:pt>
              </c:numCache>
            </c:numRef>
          </c:val>
          <c:smooth val="0"/>
          <c:extLst>
            <c:ext xmlns:c16="http://schemas.microsoft.com/office/drawing/2014/chart" uri="{C3380CC4-5D6E-409C-BE32-E72D297353CC}">
              <c16:uniqueId val="{00000000-50EC-4D62-B035-B17C30E049CE}"/>
            </c:ext>
          </c:extLst>
        </c:ser>
        <c:ser>
          <c:idx val="1"/>
          <c:order val="1"/>
          <c:tx>
            <c:strRef>
              <c:f>ChartData!$L$201</c:f>
              <c:strCache>
                <c:ptCount val="1"/>
                <c:pt idx="0">
                  <c:v>Non-rental value: £250,001 - £1m</c:v>
                </c:pt>
              </c:strCache>
            </c:strRef>
          </c:tx>
          <c:spPr>
            <a:ln w="28575" cap="rnd">
              <a:solidFill>
                <a:srgbClr val="0070C0"/>
              </a:solidFill>
              <a:round/>
            </a:ln>
            <a:effectLst/>
          </c:spPr>
          <c:marker>
            <c:symbol val="none"/>
          </c:marker>
          <c:dLbls>
            <c:delete val="1"/>
          </c:dLbls>
          <c:cat>
            <c:strRef>
              <c:f>ChartData!$J$202:$J$211</c:f>
              <c:strCache>
                <c:ptCount val="10"/>
                <c:pt idx="0">
                  <c:v>Apr - Jun 18 </c:v>
                </c:pt>
                <c:pt idx="1">
                  <c:v>Jul - Sep 18 </c:v>
                </c:pt>
                <c:pt idx="2">
                  <c:v>Oct - Dec 18 </c:v>
                </c:pt>
                <c:pt idx="3">
                  <c:v>Jan - Mar 19 </c:v>
                </c:pt>
                <c:pt idx="4">
                  <c:v>Apr - Jun 19 </c:v>
                </c:pt>
                <c:pt idx="5">
                  <c:v>Jul - Sep 19 </c:v>
                </c:pt>
                <c:pt idx="6">
                  <c:v>Oct - Dec 19 </c:v>
                </c:pt>
                <c:pt idx="7">
                  <c:v>Jan - Mar 20 </c:v>
                </c:pt>
                <c:pt idx="8">
                  <c:v>Apr - Jun 20 (r) </c:v>
                </c:pt>
                <c:pt idx="9">
                  <c:v>Jul - Sep 20 (p) </c:v>
                </c:pt>
              </c:strCache>
            </c:strRef>
          </c:cat>
          <c:val>
            <c:numRef>
              <c:f>ChartData!$L$202:$L$211</c:f>
              <c:numCache>
                <c:formatCode>#,##0.0</c:formatCode>
                <c:ptCount val="10"/>
                <c:pt idx="0">
                  <c:v>2.8</c:v>
                </c:pt>
                <c:pt idx="1">
                  <c:v>3.1</c:v>
                </c:pt>
                <c:pt idx="2">
                  <c:v>3.7</c:v>
                </c:pt>
                <c:pt idx="3">
                  <c:v>3</c:v>
                </c:pt>
                <c:pt idx="4">
                  <c:v>2.8</c:v>
                </c:pt>
                <c:pt idx="5">
                  <c:v>3.2</c:v>
                </c:pt>
                <c:pt idx="6">
                  <c:v>3.6</c:v>
                </c:pt>
                <c:pt idx="7">
                  <c:v>2.9</c:v>
                </c:pt>
                <c:pt idx="8">
                  <c:v>1.4</c:v>
                </c:pt>
                <c:pt idx="9">
                  <c:v>2.1</c:v>
                </c:pt>
              </c:numCache>
            </c:numRef>
          </c:val>
          <c:smooth val="0"/>
          <c:extLst>
            <c:ext xmlns:c16="http://schemas.microsoft.com/office/drawing/2014/chart" uri="{C3380CC4-5D6E-409C-BE32-E72D297353CC}">
              <c16:uniqueId val="{00000001-50EC-4D62-B035-B17C30E049CE}"/>
            </c:ext>
          </c:extLst>
        </c:ser>
        <c:ser>
          <c:idx val="2"/>
          <c:order val="2"/>
          <c:tx>
            <c:strRef>
              <c:f>ChartData!$M$201</c:f>
              <c:strCache>
                <c:ptCount val="1"/>
                <c:pt idx="0">
                  <c:v>Non-rental value: £1m+</c:v>
                </c:pt>
              </c:strCache>
            </c:strRef>
          </c:tx>
          <c:spPr>
            <a:ln w="28575" cap="rnd">
              <a:solidFill>
                <a:srgbClr val="272262"/>
              </a:solidFill>
              <a:round/>
            </a:ln>
            <a:effectLst/>
          </c:spPr>
          <c:marker>
            <c:symbol val="none"/>
          </c:marker>
          <c:dLbls>
            <c:delete val="1"/>
          </c:dLbls>
          <c:cat>
            <c:strRef>
              <c:f>ChartData!$J$202:$J$211</c:f>
              <c:strCache>
                <c:ptCount val="10"/>
                <c:pt idx="0">
                  <c:v>Apr - Jun 18 </c:v>
                </c:pt>
                <c:pt idx="1">
                  <c:v>Jul - Sep 18 </c:v>
                </c:pt>
                <c:pt idx="2">
                  <c:v>Oct - Dec 18 </c:v>
                </c:pt>
                <c:pt idx="3">
                  <c:v>Jan - Mar 19 </c:v>
                </c:pt>
                <c:pt idx="4">
                  <c:v>Apr - Jun 19 </c:v>
                </c:pt>
                <c:pt idx="5">
                  <c:v>Jul - Sep 19 </c:v>
                </c:pt>
                <c:pt idx="6">
                  <c:v>Oct - Dec 19 </c:v>
                </c:pt>
                <c:pt idx="7">
                  <c:v>Jan - Mar 20 </c:v>
                </c:pt>
                <c:pt idx="8">
                  <c:v>Apr - Jun 20 (r) </c:v>
                </c:pt>
                <c:pt idx="9">
                  <c:v>Jul - Sep 20 (p) </c:v>
                </c:pt>
              </c:strCache>
            </c:strRef>
          </c:cat>
          <c:val>
            <c:numRef>
              <c:f>ChartData!$M$202:$M$211</c:f>
              <c:numCache>
                <c:formatCode>#,##0.0</c:formatCode>
                <c:ptCount val="10"/>
                <c:pt idx="0">
                  <c:v>10</c:v>
                </c:pt>
                <c:pt idx="1">
                  <c:v>11.5</c:v>
                </c:pt>
                <c:pt idx="2">
                  <c:v>13.7</c:v>
                </c:pt>
                <c:pt idx="3">
                  <c:v>14.4</c:v>
                </c:pt>
                <c:pt idx="4">
                  <c:v>6.7</c:v>
                </c:pt>
                <c:pt idx="5">
                  <c:v>11.6</c:v>
                </c:pt>
                <c:pt idx="6">
                  <c:v>13.7</c:v>
                </c:pt>
                <c:pt idx="7">
                  <c:v>11.1</c:v>
                </c:pt>
                <c:pt idx="8">
                  <c:v>6.4</c:v>
                </c:pt>
                <c:pt idx="9">
                  <c:v>6.4</c:v>
                </c:pt>
              </c:numCache>
            </c:numRef>
          </c:val>
          <c:smooth val="0"/>
          <c:extLst>
            <c:ext xmlns:c16="http://schemas.microsoft.com/office/drawing/2014/chart" uri="{C3380CC4-5D6E-409C-BE32-E72D297353CC}">
              <c16:uniqueId val="{00000002-50EC-4D62-B035-B17C30E049CE}"/>
            </c:ext>
          </c:extLst>
        </c:ser>
        <c:ser>
          <c:idx val="3"/>
          <c:order val="3"/>
          <c:tx>
            <c:strRef>
              <c:f>ChartData!$N$201</c:f>
              <c:strCache>
                <c:ptCount val="1"/>
                <c:pt idx="0">
                  <c:v>Rental value</c:v>
                </c:pt>
              </c:strCache>
            </c:strRef>
          </c:tx>
          <c:spPr>
            <a:ln w="28575" cap="rnd">
              <a:solidFill>
                <a:srgbClr val="99CCFF"/>
              </a:solidFill>
              <a:prstDash val="dash"/>
              <a:round/>
            </a:ln>
            <a:effectLst/>
          </c:spPr>
          <c:marker>
            <c:symbol val="none"/>
          </c:marker>
          <c:dLbls>
            <c:delete val="1"/>
          </c:dLbls>
          <c:cat>
            <c:strRef>
              <c:f>ChartData!$J$202:$J$211</c:f>
              <c:strCache>
                <c:ptCount val="10"/>
                <c:pt idx="0">
                  <c:v>Apr - Jun 18 </c:v>
                </c:pt>
                <c:pt idx="1">
                  <c:v>Jul - Sep 18 </c:v>
                </c:pt>
                <c:pt idx="2">
                  <c:v>Oct - Dec 18 </c:v>
                </c:pt>
                <c:pt idx="3">
                  <c:v>Jan - Mar 19 </c:v>
                </c:pt>
                <c:pt idx="4">
                  <c:v>Apr - Jun 19 </c:v>
                </c:pt>
                <c:pt idx="5">
                  <c:v>Jul - Sep 19 </c:v>
                </c:pt>
                <c:pt idx="6">
                  <c:v>Oct - Dec 19 </c:v>
                </c:pt>
                <c:pt idx="7">
                  <c:v>Jan - Mar 20 </c:v>
                </c:pt>
                <c:pt idx="8">
                  <c:v>Apr - Jun 20 (r) </c:v>
                </c:pt>
                <c:pt idx="9">
                  <c:v>Jul - Sep 20 (p) </c:v>
                </c:pt>
              </c:strCache>
            </c:strRef>
          </c:cat>
          <c:val>
            <c:numRef>
              <c:f>ChartData!$N$202:$N$211</c:f>
              <c:numCache>
                <c:formatCode>#,##0.0</c:formatCode>
                <c:ptCount val="10"/>
                <c:pt idx="0">
                  <c:v>2.6</c:v>
                </c:pt>
                <c:pt idx="1">
                  <c:v>3</c:v>
                </c:pt>
                <c:pt idx="2">
                  <c:v>2.1</c:v>
                </c:pt>
                <c:pt idx="3">
                  <c:v>2.8</c:v>
                </c:pt>
                <c:pt idx="4">
                  <c:v>4.5999999999999996</c:v>
                </c:pt>
                <c:pt idx="5">
                  <c:v>2.1</c:v>
                </c:pt>
                <c:pt idx="6">
                  <c:v>2.9</c:v>
                </c:pt>
                <c:pt idx="7">
                  <c:v>2.8</c:v>
                </c:pt>
                <c:pt idx="8">
                  <c:v>0.7</c:v>
                </c:pt>
                <c:pt idx="9">
                  <c:v>1.3</c:v>
                </c:pt>
              </c:numCache>
            </c:numRef>
          </c:val>
          <c:smooth val="0"/>
          <c:extLst>
            <c:ext xmlns:c16="http://schemas.microsoft.com/office/drawing/2014/chart" uri="{C3380CC4-5D6E-409C-BE32-E72D297353CC}">
              <c16:uniqueId val="{00000003-50EC-4D62-B035-B17C30E049CE}"/>
            </c:ext>
          </c:extLst>
        </c:ser>
        <c:dLbls>
          <c:showLegendKey val="0"/>
          <c:showVal val="1"/>
          <c:showCatName val="0"/>
          <c:showSerName val="0"/>
          <c:showPercent val="0"/>
          <c:showBubbleSize val="0"/>
        </c:dLbls>
        <c:smooth val="0"/>
        <c:axId val="770958368"/>
        <c:axId val="770964272"/>
      </c:lineChart>
      <c:valAx>
        <c:axId val="770964272"/>
        <c:scaling>
          <c:orientation val="minMax"/>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5"/>
      </c:valAx>
      <c:catAx>
        <c:axId val="770958368"/>
        <c:scaling>
          <c:orientation val="minMax"/>
        </c:scaling>
        <c:delete val="0"/>
        <c:axPos val="b"/>
        <c:title>
          <c:tx>
            <c:strRef>
              <c:f>ChartData!$K$147</c:f>
              <c:strCache>
                <c:ptCount val="1"/>
                <c:pt idx="0">
                  <c:v>Effective quarter</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22338592592592593"/>
          <c:y val="6.0644128885598714E-3"/>
          <c:w val="0.76472574074074073"/>
          <c:h val="0.19947865212500612"/>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338095051143948E-2"/>
          <c:y val="0.17855942789494358"/>
          <c:w val="0.91021884980400736"/>
          <c:h val="0.43970718436574974"/>
        </c:manualLayout>
      </c:layout>
      <c:lineChart>
        <c:grouping val="standard"/>
        <c:varyColors val="0"/>
        <c:ser>
          <c:idx val="0"/>
          <c:order val="0"/>
          <c:tx>
            <c:strRef>
              <c:f>ChartData!$K$182</c:f>
              <c:strCache>
                <c:ptCount val="1"/>
                <c:pt idx="0">
                  <c:v>Non-rental value: Up to and including £250,000</c:v>
                </c:pt>
              </c:strCache>
            </c:strRef>
          </c:tx>
          <c:spPr>
            <a:ln w="28575" cap="rnd">
              <a:solidFill>
                <a:srgbClr val="629DF4"/>
              </a:solidFill>
              <a:round/>
            </a:ln>
            <a:effectLst/>
          </c:spPr>
          <c:marker>
            <c:symbol val="none"/>
          </c:marker>
          <c:dLbls>
            <c:delete val="1"/>
          </c:dLbls>
          <c:cat>
            <c:strRef>
              <c:f>ChartData!$J$183:$J$192</c:f>
              <c:strCache>
                <c:ptCount val="10"/>
                <c:pt idx="0">
                  <c:v>Apr - Jun 18 </c:v>
                </c:pt>
                <c:pt idx="1">
                  <c:v>Jul - Sep 18 </c:v>
                </c:pt>
                <c:pt idx="2">
                  <c:v>Oct - Dec 18 </c:v>
                </c:pt>
                <c:pt idx="3">
                  <c:v>Jan - Mar 19 </c:v>
                </c:pt>
                <c:pt idx="4">
                  <c:v>Apr - Jun 19 </c:v>
                </c:pt>
                <c:pt idx="5">
                  <c:v>Jul - Sep 19 </c:v>
                </c:pt>
                <c:pt idx="6">
                  <c:v>Oct - Dec 19 </c:v>
                </c:pt>
                <c:pt idx="7">
                  <c:v>Jan - Mar 20 </c:v>
                </c:pt>
                <c:pt idx="8">
                  <c:v>Apr - Jun 20 (r) </c:v>
                </c:pt>
                <c:pt idx="9">
                  <c:v>Jul - Sep 20 (p)</c:v>
                </c:pt>
              </c:strCache>
            </c:strRef>
          </c:cat>
          <c:val>
            <c:numRef>
              <c:f>ChartData!$K$183:$K$192</c:f>
              <c:numCache>
                <c:formatCode>#,##0</c:formatCode>
                <c:ptCount val="10"/>
                <c:pt idx="0">
                  <c:v>760</c:v>
                </c:pt>
                <c:pt idx="1">
                  <c:v>770</c:v>
                </c:pt>
                <c:pt idx="2">
                  <c:v>860</c:v>
                </c:pt>
                <c:pt idx="3">
                  <c:v>760</c:v>
                </c:pt>
                <c:pt idx="4">
                  <c:v>850</c:v>
                </c:pt>
                <c:pt idx="5">
                  <c:v>720</c:v>
                </c:pt>
                <c:pt idx="6">
                  <c:v>780</c:v>
                </c:pt>
                <c:pt idx="7">
                  <c:v>770</c:v>
                </c:pt>
                <c:pt idx="8">
                  <c:v>600</c:v>
                </c:pt>
                <c:pt idx="9">
                  <c:v>630</c:v>
                </c:pt>
              </c:numCache>
            </c:numRef>
          </c:val>
          <c:smooth val="0"/>
          <c:extLst>
            <c:ext xmlns:c16="http://schemas.microsoft.com/office/drawing/2014/chart" uri="{C3380CC4-5D6E-409C-BE32-E72D297353CC}">
              <c16:uniqueId val="{00000000-12D8-478F-80E9-9EE64819DE68}"/>
            </c:ext>
          </c:extLst>
        </c:ser>
        <c:ser>
          <c:idx val="1"/>
          <c:order val="1"/>
          <c:tx>
            <c:strRef>
              <c:f>ChartData!$L$182</c:f>
              <c:strCache>
                <c:ptCount val="1"/>
                <c:pt idx="0">
                  <c:v>Non-rental value: £250,001 - £1m</c:v>
                </c:pt>
              </c:strCache>
            </c:strRef>
          </c:tx>
          <c:spPr>
            <a:ln w="28575" cap="rnd">
              <a:solidFill>
                <a:srgbClr val="0070C0"/>
              </a:solidFill>
              <a:round/>
            </a:ln>
            <a:effectLst/>
          </c:spPr>
          <c:marker>
            <c:symbol val="none"/>
          </c:marker>
          <c:dLbls>
            <c:delete val="1"/>
          </c:dLbls>
          <c:cat>
            <c:strRef>
              <c:f>ChartData!$J$183:$J$192</c:f>
              <c:strCache>
                <c:ptCount val="10"/>
                <c:pt idx="0">
                  <c:v>Apr - Jun 18 </c:v>
                </c:pt>
                <c:pt idx="1">
                  <c:v>Jul - Sep 18 </c:v>
                </c:pt>
                <c:pt idx="2">
                  <c:v>Oct - Dec 18 </c:v>
                </c:pt>
                <c:pt idx="3">
                  <c:v>Jan - Mar 19 </c:v>
                </c:pt>
                <c:pt idx="4">
                  <c:v>Apr - Jun 19 </c:v>
                </c:pt>
                <c:pt idx="5">
                  <c:v>Jul - Sep 19 </c:v>
                </c:pt>
                <c:pt idx="6">
                  <c:v>Oct - Dec 19 </c:v>
                </c:pt>
                <c:pt idx="7">
                  <c:v>Jan - Mar 20 </c:v>
                </c:pt>
                <c:pt idx="8">
                  <c:v>Apr - Jun 20 (r) </c:v>
                </c:pt>
                <c:pt idx="9">
                  <c:v>Jul - Sep 20 (p)</c:v>
                </c:pt>
              </c:strCache>
            </c:strRef>
          </c:cat>
          <c:val>
            <c:numRef>
              <c:f>ChartData!$L$183:$L$192</c:f>
              <c:numCache>
                <c:formatCode>#,##0</c:formatCode>
                <c:ptCount val="10"/>
                <c:pt idx="0">
                  <c:v>240</c:v>
                </c:pt>
                <c:pt idx="1">
                  <c:v>280</c:v>
                </c:pt>
                <c:pt idx="2">
                  <c:v>340</c:v>
                </c:pt>
                <c:pt idx="3">
                  <c:v>290</c:v>
                </c:pt>
                <c:pt idx="4">
                  <c:v>260</c:v>
                </c:pt>
                <c:pt idx="5">
                  <c:v>300</c:v>
                </c:pt>
                <c:pt idx="6">
                  <c:v>290</c:v>
                </c:pt>
                <c:pt idx="7">
                  <c:v>290</c:v>
                </c:pt>
                <c:pt idx="8">
                  <c:v>140</c:v>
                </c:pt>
                <c:pt idx="9">
                  <c:v>190</c:v>
                </c:pt>
              </c:numCache>
            </c:numRef>
          </c:val>
          <c:smooth val="0"/>
          <c:extLst>
            <c:ext xmlns:c16="http://schemas.microsoft.com/office/drawing/2014/chart" uri="{C3380CC4-5D6E-409C-BE32-E72D297353CC}">
              <c16:uniqueId val="{00000001-12D8-478F-80E9-9EE64819DE68}"/>
            </c:ext>
          </c:extLst>
        </c:ser>
        <c:ser>
          <c:idx val="2"/>
          <c:order val="2"/>
          <c:tx>
            <c:strRef>
              <c:f>ChartData!$M$182</c:f>
              <c:strCache>
                <c:ptCount val="1"/>
                <c:pt idx="0">
                  <c:v>Non-rental value: £1m+</c:v>
                </c:pt>
              </c:strCache>
            </c:strRef>
          </c:tx>
          <c:spPr>
            <a:ln w="28575" cap="rnd">
              <a:solidFill>
                <a:srgbClr val="272262"/>
              </a:solidFill>
              <a:round/>
            </a:ln>
            <a:effectLst/>
          </c:spPr>
          <c:marker>
            <c:symbol val="none"/>
          </c:marker>
          <c:dLbls>
            <c:delete val="1"/>
          </c:dLbls>
          <c:cat>
            <c:strRef>
              <c:f>ChartData!$J$183:$J$192</c:f>
              <c:strCache>
                <c:ptCount val="10"/>
                <c:pt idx="0">
                  <c:v>Apr - Jun 18 </c:v>
                </c:pt>
                <c:pt idx="1">
                  <c:v>Jul - Sep 18 </c:v>
                </c:pt>
                <c:pt idx="2">
                  <c:v>Oct - Dec 18 </c:v>
                </c:pt>
                <c:pt idx="3">
                  <c:v>Jan - Mar 19 </c:v>
                </c:pt>
                <c:pt idx="4">
                  <c:v>Apr - Jun 19 </c:v>
                </c:pt>
                <c:pt idx="5">
                  <c:v>Jul - Sep 19 </c:v>
                </c:pt>
                <c:pt idx="6">
                  <c:v>Oct - Dec 19 </c:v>
                </c:pt>
                <c:pt idx="7">
                  <c:v>Jan - Mar 20 </c:v>
                </c:pt>
                <c:pt idx="8">
                  <c:v>Apr - Jun 20 (r) </c:v>
                </c:pt>
                <c:pt idx="9">
                  <c:v>Jul - Sep 20 (p)</c:v>
                </c:pt>
              </c:strCache>
            </c:strRef>
          </c:cat>
          <c:val>
            <c:numRef>
              <c:f>ChartData!$M$183:$M$192</c:f>
              <c:numCache>
                <c:formatCode>#,##0</c:formatCode>
                <c:ptCount val="10"/>
                <c:pt idx="0">
                  <c:v>80</c:v>
                </c:pt>
                <c:pt idx="1">
                  <c:v>80</c:v>
                </c:pt>
                <c:pt idx="2">
                  <c:v>100</c:v>
                </c:pt>
                <c:pt idx="3">
                  <c:v>110</c:v>
                </c:pt>
                <c:pt idx="4">
                  <c:v>60</c:v>
                </c:pt>
                <c:pt idx="5">
                  <c:v>100</c:v>
                </c:pt>
                <c:pt idx="6">
                  <c:v>100</c:v>
                </c:pt>
                <c:pt idx="7">
                  <c:v>60</c:v>
                </c:pt>
                <c:pt idx="8">
                  <c:v>40</c:v>
                </c:pt>
                <c:pt idx="9">
                  <c:v>60</c:v>
                </c:pt>
              </c:numCache>
            </c:numRef>
          </c:val>
          <c:smooth val="0"/>
          <c:extLst>
            <c:ext xmlns:c16="http://schemas.microsoft.com/office/drawing/2014/chart" uri="{C3380CC4-5D6E-409C-BE32-E72D297353CC}">
              <c16:uniqueId val="{00000002-12D8-478F-80E9-9EE64819DE68}"/>
            </c:ext>
          </c:extLst>
        </c:ser>
        <c:ser>
          <c:idx val="3"/>
          <c:order val="3"/>
          <c:tx>
            <c:strRef>
              <c:f>ChartData!$N$182</c:f>
              <c:strCache>
                <c:ptCount val="1"/>
                <c:pt idx="0">
                  <c:v>Rental value</c:v>
                </c:pt>
              </c:strCache>
            </c:strRef>
          </c:tx>
          <c:spPr>
            <a:ln w="28575" cap="rnd">
              <a:solidFill>
                <a:srgbClr val="99CCFF"/>
              </a:solidFill>
              <a:prstDash val="dash"/>
              <a:round/>
            </a:ln>
            <a:effectLst/>
          </c:spPr>
          <c:marker>
            <c:symbol val="none"/>
          </c:marker>
          <c:dLbls>
            <c:delete val="1"/>
          </c:dLbls>
          <c:cat>
            <c:strRef>
              <c:f>ChartData!$J$183:$J$192</c:f>
              <c:strCache>
                <c:ptCount val="10"/>
                <c:pt idx="0">
                  <c:v>Apr - Jun 18 </c:v>
                </c:pt>
                <c:pt idx="1">
                  <c:v>Jul - Sep 18 </c:v>
                </c:pt>
                <c:pt idx="2">
                  <c:v>Oct - Dec 18 </c:v>
                </c:pt>
                <c:pt idx="3">
                  <c:v>Jan - Mar 19 </c:v>
                </c:pt>
                <c:pt idx="4">
                  <c:v>Apr - Jun 19 </c:v>
                </c:pt>
                <c:pt idx="5">
                  <c:v>Jul - Sep 19 </c:v>
                </c:pt>
                <c:pt idx="6">
                  <c:v>Oct - Dec 19 </c:v>
                </c:pt>
                <c:pt idx="7">
                  <c:v>Jan - Mar 20 </c:v>
                </c:pt>
                <c:pt idx="8">
                  <c:v>Apr - Jun 20 (r) </c:v>
                </c:pt>
                <c:pt idx="9">
                  <c:v>Jul - Sep 20 (p)</c:v>
                </c:pt>
              </c:strCache>
            </c:strRef>
          </c:cat>
          <c:val>
            <c:numRef>
              <c:f>ChartData!$N$183:$N$192</c:f>
              <c:numCache>
                <c:formatCode>#,##0</c:formatCode>
                <c:ptCount val="10"/>
                <c:pt idx="0">
                  <c:v>390</c:v>
                </c:pt>
                <c:pt idx="1">
                  <c:v>410</c:v>
                </c:pt>
                <c:pt idx="2">
                  <c:v>450</c:v>
                </c:pt>
                <c:pt idx="3">
                  <c:v>430</c:v>
                </c:pt>
                <c:pt idx="4">
                  <c:v>390</c:v>
                </c:pt>
                <c:pt idx="5">
                  <c:v>490</c:v>
                </c:pt>
                <c:pt idx="6">
                  <c:v>380</c:v>
                </c:pt>
                <c:pt idx="7">
                  <c:v>470</c:v>
                </c:pt>
                <c:pt idx="8">
                  <c:v>220</c:v>
                </c:pt>
                <c:pt idx="9">
                  <c:v>300</c:v>
                </c:pt>
              </c:numCache>
            </c:numRef>
          </c:val>
          <c:smooth val="0"/>
          <c:extLst>
            <c:ext xmlns:c16="http://schemas.microsoft.com/office/drawing/2014/chart" uri="{C3380CC4-5D6E-409C-BE32-E72D297353CC}">
              <c16:uniqueId val="{00000003-12D8-478F-80E9-9EE64819DE68}"/>
            </c:ext>
          </c:extLst>
        </c:ser>
        <c:dLbls>
          <c:showLegendKey val="0"/>
          <c:showVal val="1"/>
          <c:showCatName val="0"/>
          <c:showSerName val="0"/>
          <c:showPercent val="0"/>
          <c:showBubbleSize val="0"/>
        </c:dLbls>
        <c:smooth val="0"/>
        <c:axId val="770958368"/>
        <c:axId val="770964272"/>
      </c:lineChart>
      <c:valAx>
        <c:axId val="770964272"/>
        <c:scaling>
          <c:orientation val="minMax"/>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ChartData!$K$129</c:f>
              <c:strCache>
                <c:ptCount val="1"/>
                <c:pt idx="0">
                  <c:v>Effective quarter</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25233352506988421"/>
          <c:y val="4.8583883115460207E-3"/>
          <c:w val="0.73812959253761812"/>
          <c:h val="0.16828671190875916"/>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443087590698778E-2"/>
          <c:y val="0.17960204454592643"/>
          <c:w val="0.89278519032602077"/>
          <c:h val="0.51512839611264805"/>
        </c:manualLayout>
      </c:layout>
      <c:barChart>
        <c:barDir val="col"/>
        <c:grouping val="clustered"/>
        <c:varyColors val="0"/>
        <c:ser>
          <c:idx val="0"/>
          <c:order val="0"/>
          <c:tx>
            <c:strRef>
              <c:f>ChartData!$K$294</c:f>
              <c:strCache>
                <c:ptCount val="1"/>
                <c:pt idx="0">
                  <c:v>Number of refunds</c:v>
                </c:pt>
              </c:strCache>
            </c:strRef>
          </c:tx>
          <c:spPr>
            <a:solidFill>
              <a:srgbClr val="629DF4"/>
            </a:solidFill>
            <a:ln>
              <a:noFill/>
            </a:ln>
            <a:effectLst/>
          </c:spPr>
          <c:invertIfNegative val="0"/>
          <c:dLbls>
            <c:delete val="1"/>
          </c:dLbls>
          <c:cat>
            <c:strRef>
              <c:f>ChartData!$J$295:$J$304</c:f>
              <c:strCache>
                <c:ptCount val="10"/>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(p)</c:v>
                </c:pt>
              </c:strCache>
            </c:strRef>
          </c:cat>
          <c:val>
            <c:numRef>
              <c:f>ChartData!$K$295:$K$304</c:f>
              <c:numCache>
                <c:formatCode>0</c:formatCode>
                <c:ptCount val="10"/>
                <c:pt idx="0">
                  <c:v>420</c:v>
                </c:pt>
                <c:pt idx="1">
                  <c:v>500</c:v>
                </c:pt>
                <c:pt idx="2">
                  <c:v>430</c:v>
                </c:pt>
                <c:pt idx="3">
                  <c:v>290</c:v>
                </c:pt>
                <c:pt idx="4">
                  <c:v>340</c:v>
                </c:pt>
                <c:pt idx="5">
                  <c:v>300</c:v>
                </c:pt>
                <c:pt idx="6">
                  <c:v>240</c:v>
                </c:pt>
                <c:pt idx="7">
                  <c:v>150</c:v>
                </c:pt>
                <c:pt idx="8">
                  <c:v>50</c:v>
                </c:pt>
                <c:pt idx="9">
                  <c:v>40</c:v>
                </c:pt>
              </c:numCache>
            </c:numRef>
          </c:val>
          <c:extLst>
            <c:ext xmlns:c16="http://schemas.microsoft.com/office/drawing/2014/chart" uri="{C3380CC4-5D6E-409C-BE32-E72D297353CC}">
              <c16:uniqueId val="{00000000-B6FA-44EA-9755-06BD28664A4A}"/>
            </c:ext>
          </c:extLst>
        </c:ser>
        <c:dLbls>
          <c:showLegendKey val="0"/>
          <c:showVal val="1"/>
          <c:showCatName val="0"/>
          <c:showSerName val="0"/>
          <c:showPercent val="0"/>
          <c:showBubbleSize val="0"/>
        </c:dLbls>
        <c:gapWidth val="150"/>
        <c:axId val="770958368"/>
        <c:axId val="770964272"/>
      </c:barChart>
      <c:lineChart>
        <c:grouping val="standard"/>
        <c:varyColors val="0"/>
        <c:ser>
          <c:idx val="1"/>
          <c:order val="1"/>
          <c:tx>
            <c:strRef>
              <c:f>ChartData!$L$294</c:f>
              <c:strCache>
                <c:ptCount val="1"/>
                <c:pt idx="0">
                  <c:v>Amount refunded (£ millions)</c:v>
                </c:pt>
              </c:strCache>
            </c:strRef>
          </c:tx>
          <c:spPr>
            <a:ln w="28575" cap="rnd">
              <a:solidFill>
                <a:srgbClr val="272262"/>
              </a:solidFill>
              <a:round/>
            </a:ln>
            <a:effectLst/>
          </c:spPr>
          <c:marker>
            <c:symbol val="none"/>
          </c:marker>
          <c:dLbls>
            <c:delete val="1"/>
          </c:dLbls>
          <c:cat>
            <c:strRef>
              <c:f>ChartData!$J$295:$J$304</c:f>
              <c:strCache>
                <c:ptCount val="10"/>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(p)</c:v>
                </c:pt>
              </c:strCache>
            </c:strRef>
          </c:cat>
          <c:val>
            <c:numRef>
              <c:f>ChartData!$L$295:$L$304</c:f>
              <c:numCache>
                <c:formatCode>General</c:formatCode>
                <c:ptCount val="10"/>
                <c:pt idx="0">
                  <c:v>3</c:v>
                </c:pt>
                <c:pt idx="1">
                  <c:v>3.8</c:v>
                </c:pt>
                <c:pt idx="2">
                  <c:v>3.4</c:v>
                </c:pt>
                <c:pt idx="3">
                  <c:v>2.1</c:v>
                </c:pt>
                <c:pt idx="4">
                  <c:v>2.7</c:v>
                </c:pt>
                <c:pt idx="5">
                  <c:v>2.4</c:v>
                </c:pt>
                <c:pt idx="6">
                  <c:v>2.1</c:v>
                </c:pt>
                <c:pt idx="7">
                  <c:v>1.2</c:v>
                </c:pt>
                <c:pt idx="8">
                  <c:v>0.4</c:v>
                </c:pt>
                <c:pt idx="9">
                  <c:v>0.4</c:v>
                </c:pt>
              </c:numCache>
            </c:numRef>
          </c:val>
          <c:smooth val="0"/>
          <c:extLst>
            <c:ext xmlns:c16="http://schemas.microsoft.com/office/drawing/2014/chart" uri="{C3380CC4-5D6E-409C-BE32-E72D297353CC}">
              <c16:uniqueId val="{00000001-B6FA-44EA-9755-06BD28664A4A}"/>
            </c:ext>
          </c:extLst>
        </c:ser>
        <c:dLbls>
          <c:dLblPos val="t"/>
          <c:showLegendKey val="0"/>
          <c:showVal val="1"/>
          <c:showCatName val="0"/>
          <c:showSerName val="0"/>
          <c:showPercent val="0"/>
          <c:showBubbleSize val="0"/>
        </c:dLbls>
        <c:marker val="1"/>
        <c:smooth val="0"/>
        <c:axId val="449410832"/>
        <c:axId val="449405256"/>
      </c:lineChart>
      <c:valAx>
        <c:axId val="770964272"/>
        <c:scaling>
          <c:orientation val="minMax"/>
          <c:max val="800"/>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50" b="0" i="0" u="none" strike="noStrike" kern="1200" baseline="0">
                <a:solidFill>
                  <a:srgbClr val="629DF4"/>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ChartData!$K$291</c:f>
              <c:strCache>
                <c:ptCount val="1"/>
                <c:pt idx="0">
                  <c:v>Effective quarter</c:v>
                </c:pt>
              </c:strCache>
            </c:strRef>
          </c:tx>
          <c:layout>
            <c:manualLayout>
              <c:xMode val="edge"/>
              <c:yMode val="edge"/>
              <c:x val="0.40708263491712432"/>
              <c:y val="0.81486663829183492"/>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valAx>
        <c:axId val="44940525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850" b="0" i="0" u="none" strike="noStrike" kern="1200" baseline="0">
                <a:solidFill>
                  <a:srgbClr val="272262"/>
                </a:solidFill>
                <a:latin typeface="Arial" panose="020B0604020202020204" pitchFamily="34" charset="0"/>
                <a:ea typeface="+mn-ea"/>
                <a:cs typeface="Arial" panose="020B0604020202020204" pitchFamily="34" charset="0"/>
              </a:defRPr>
            </a:pPr>
            <a:endParaRPr lang="en-US"/>
          </a:p>
        </c:txPr>
        <c:crossAx val="449410832"/>
        <c:crosses val="max"/>
        <c:crossBetween val="between"/>
      </c:valAx>
      <c:catAx>
        <c:axId val="449410832"/>
        <c:scaling>
          <c:orientation val="minMax"/>
        </c:scaling>
        <c:delete val="1"/>
        <c:axPos val="b"/>
        <c:numFmt formatCode="General" sourceLinked="1"/>
        <c:majorTickMark val="out"/>
        <c:minorTickMark val="none"/>
        <c:tickLblPos val="nextTo"/>
        <c:crossAx val="449405256"/>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70458675183084E-2"/>
          <c:y val="0.16392508675565501"/>
          <c:w val="0.9243551199456711"/>
          <c:h val="0.53939398929854909"/>
        </c:manualLayout>
      </c:layout>
      <c:lineChart>
        <c:grouping val="standard"/>
        <c:varyColors val="0"/>
        <c:ser>
          <c:idx val="4"/>
          <c:order val="0"/>
          <c:tx>
            <c:strRef>
              <c:f>ChartData!$K$97</c:f>
              <c:strCache>
                <c:ptCount val="1"/>
                <c:pt idx="0">
                  <c:v>Non-residential: 2019-20</c:v>
                </c:pt>
              </c:strCache>
            </c:strRef>
          </c:tx>
          <c:spPr>
            <a:ln w="28575" cap="rnd">
              <a:solidFill>
                <a:srgbClr val="99CCFF"/>
              </a:solidFill>
              <a:prstDash val="dash"/>
              <a:round/>
            </a:ln>
            <a:effectLst/>
          </c:spPr>
          <c:marker>
            <c:symbol val="none"/>
          </c:marker>
          <c:cat>
            <c:strRef>
              <c:f>ChartData!$J$98:$J$109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ChartData!$K$98:$K$109</c:f>
              <c:numCache>
                <c:formatCode>#,##0.0</c:formatCode>
                <c:ptCount val="12"/>
                <c:pt idx="0">
                  <c:v>2.9</c:v>
                </c:pt>
                <c:pt idx="1">
                  <c:v>7.8</c:v>
                </c:pt>
                <c:pt idx="2">
                  <c:v>3.5</c:v>
                </c:pt>
                <c:pt idx="3">
                  <c:v>5</c:v>
                </c:pt>
                <c:pt idx="4">
                  <c:v>3.7</c:v>
                </c:pt>
                <c:pt idx="5">
                  <c:v>8.3000000000000007</c:v>
                </c:pt>
                <c:pt idx="6">
                  <c:v>4.5</c:v>
                </c:pt>
                <c:pt idx="7">
                  <c:v>6.4</c:v>
                </c:pt>
                <c:pt idx="8">
                  <c:v>9.4</c:v>
                </c:pt>
                <c:pt idx="9">
                  <c:v>7.7</c:v>
                </c:pt>
                <c:pt idx="10">
                  <c:v>4</c:v>
                </c:pt>
                <c:pt idx="11">
                  <c:v>5.4</c:v>
                </c:pt>
              </c:numCache>
            </c:numRef>
          </c:val>
          <c:smooth val="0"/>
          <c:extLst>
            <c:ext xmlns:c16="http://schemas.microsoft.com/office/drawing/2014/chart" uri="{C3380CC4-5D6E-409C-BE32-E72D297353CC}">
              <c16:uniqueId val="{00000000-0D61-4DC8-A37B-FC770033D615}"/>
            </c:ext>
          </c:extLst>
        </c:ser>
        <c:ser>
          <c:idx val="5"/>
          <c:order val="1"/>
          <c:tx>
            <c:strRef>
              <c:f>ChartData!$L$97</c:f>
              <c:strCache>
                <c:ptCount val="1"/>
                <c:pt idx="0">
                  <c:v>Non-residential: 2020-21 (p) (r)</c:v>
                </c:pt>
              </c:strCache>
            </c:strRef>
          </c:tx>
          <c:spPr>
            <a:ln w="28575" cap="rnd">
              <a:solidFill>
                <a:srgbClr val="99CCFF"/>
              </a:solidFill>
              <a:round/>
            </a:ln>
            <a:effectLst/>
          </c:spPr>
          <c:marker>
            <c:symbol val="none"/>
          </c:marker>
          <c:cat>
            <c:strRef>
              <c:f>ChartData!$J$98:$J$109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ChartData!$L$98:$L$103</c:f>
              <c:numCache>
                <c:formatCode>#,##0.0</c:formatCode>
                <c:ptCount val="6"/>
                <c:pt idx="0">
                  <c:v>5.2</c:v>
                </c:pt>
                <c:pt idx="1">
                  <c:v>1.3</c:v>
                </c:pt>
                <c:pt idx="2">
                  <c:v>2.1</c:v>
                </c:pt>
                <c:pt idx="3">
                  <c:v>3.5</c:v>
                </c:pt>
                <c:pt idx="4">
                  <c:v>4.3</c:v>
                </c:pt>
                <c:pt idx="5">
                  <c:v>2.2000000000000002</c:v>
                </c:pt>
              </c:numCache>
            </c:numRef>
          </c:val>
          <c:smooth val="0"/>
          <c:extLst>
            <c:ext xmlns:c16="http://schemas.microsoft.com/office/drawing/2014/chart" uri="{C3380CC4-5D6E-409C-BE32-E72D297353CC}">
              <c16:uniqueId val="{00000001-0D61-4DC8-A37B-FC770033D615}"/>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ChartData!$K$74</c:f>
              <c:strCache>
                <c:ptCount val="1"/>
                <c:pt idx="0">
                  <c:v>Month transaction was effective</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max val="2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56238287851004931"/>
          <c:y val="1.8460440296206939E-2"/>
          <c:w val="0.4147860712616403"/>
          <c:h val="0.11316138481736154"/>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918428380100148E-2"/>
          <c:y val="0.13844370573961276"/>
          <c:w val="0.89300202561184938"/>
          <c:h val="0.57275218933109695"/>
        </c:manualLayout>
      </c:layout>
      <c:barChart>
        <c:barDir val="col"/>
        <c:grouping val="clustered"/>
        <c:varyColors val="0"/>
        <c:ser>
          <c:idx val="0"/>
          <c:order val="0"/>
          <c:tx>
            <c:strRef>
              <c:f>ChartData!$K$168</c:f>
              <c:strCache>
                <c:ptCount val="1"/>
                <c:pt idx="0">
                  <c:v>Number of transactions (p) </c:v>
                </c:pt>
              </c:strCache>
            </c:strRef>
          </c:tx>
          <c:spPr>
            <a:solidFill>
              <a:srgbClr val="272262"/>
            </a:solidFill>
            <a:ln>
              <a:noFill/>
            </a:ln>
            <a:effectLst/>
          </c:spPr>
          <c:invertIfNegative val="0"/>
          <c:dLbls>
            <c:dLbl>
              <c:idx val="5"/>
              <c:layout>
                <c:manualLayout>
                  <c:x val="-7.0555555555555554E-3"/>
                  <c:y val="0"/>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25-4CC4-A47E-53FC1087DFF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ChartData!$J$169:$J$174</c:f>
              <c:strCache>
                <c:ptCount val="6"/>
                <c:pt idx="0">
                  <c:v>Up to and including £180,000</c:v>
                </c:pt>
                <c:pt idx="1">
                  <c:v>£180,001 - £250,000</c:v>
                </c:pt>
                <c:pt idx="2">
                  <c:v>£250,001 - 400,000</c:v>
                </c:pt>
                <c:pt idx="3">
                  <c:v>£400,001 -£750,000</c:v>
                </c:pt>
                <c:pt idx="4">
                  <c:v>£750,001 - £1.5m</c:v>
                </c:pt>
                <c:pt idx="5">
                  <c:v>Over 
£1.5m </c:v>
                </c:pt>
              </c:strCache>
            </c:strRef>
          </c:cat>
          <c:val>
            <c:numRef>
              <c:f>ChartData!$K$169:$K$174</c:f>
              <c:numCache>
                <c:formatCode>0%</c:formatCode>
                <c:ptCount val="6"/>
                <c:pt idx="0">
                  <c:v>0.57899999999999996</c:v>
                </c:pt>
                <c:pt idx="1">
                  <c:v>0.19700000000000001</c:v>
                </c:pt>
                <c:pt idx="2">
                  <c:v>0.16900000000000001</c:v>
                </c:pt>
                <c:pt idx="3">
                  <c:v>4.9000000000000002E-2</c:v>
                </c:pt>
                <c:pt idx="4" formatCode="0.0%">
                  <c:v>4.0000000000000001E-3</c:v>
                </c:pt>
                <c:pt idx="5" formatCode="0.0%">
                  <c:v>2.9999999999999997E-4</c:v>
                </c:pt>
              </c:numCache>
            </c:numRef>
          </c:val>
          <c:extLst>
            <c:ext xmlns:c16="http://schemas.microsoft.com/office/drawing/2014/chart" uri="{C3380CC4-5D6E-409C-BE32-E72D297353CC}">
              <c16:uniqueId val="{00000001-D225-4CC4-A47E-53FC1087DFFD}"/>
            </c:ext>
          </c:extLst>
        </c:ser>
        <c:ser>
          <c:idx val="1"/>
          <c:order val="1"/>
          <c:tx>
            <c:strRef>
              <c:f>ChartData!$L$168</c:f>
              <c:strCache>
                <c:ptCount val="1"/>
                <c:pt idx="0">
                  <c:v>Tax due (p) </c:v>
                </c:pt>
              </c:strCache>
            </c:strRef>
          </c:tx>
          <c:spPr>
            <a:solidFill>
              <a:srgbClr val="629DF4"/>
            </a:solidFill>
            <a:ln>
              <a:noFill/>
            </a:ln>
            <a:effectLst/>
          </c:spPr>
          <c:invertIfNegative val="0"/>
          <c:dLbls>
            <c:dLbl>
              <c:idx val="5"/>
              <c:layout>
                <c:manualLayout>
                  <c:x val="7.774562398487444E-3"/>
                  <c:y val="4.1051614072536826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25-4CC4-A47E-53FC1087DFF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ChartData!$J$169:$J$174</c:f>
              <c:strCache>
                <c:ptCount val="6"/>
                <c:pt idx="0">
                  <c:v>Up to and including £180,000</c:v>
                </c:pt>
                <c:pt idx="1">
                  <c:v>£180,001 - £250,000</c:v>
                </c:pt>
                <c:pt idx="2">
                  <c:v>£250,001 - 400,000</c:v>
                </c:pt>
                <c:pt idx="3">
                  <c:v>£400,001 -£750,000</c:v>
                </c:pt>
                <c:pt idx="4">
                  <c:v>£750,001 - £1.5m</c:v>
                </c:pt>
                <c:pt idx="5">
                  <c:v>Over 
£1.5m </c:v>
                </c:pt>
              </c:strCache>
            </c:strRef>
          </c:cat>
          <c:val>
            <c:numRef>
              <c:f>ChartData!$L$169:$L$174</c:f>
              <c:numCache>
                <c:formatCode>0%</c:formatCode>
                <c:ptCount val="6"/>
                <c:pt idx="0">
                  <c:v>0.17899999999999999</c:v>
                </c:pt>
                <c:pt idx="1">
                  <c:v>0.1</c:v>
                </c:pt>
                <c:pt idx="2">
                  <c:v>0.30299999999999999</c:v>
                </c:pt>
                <c:pt idx="3">
                  <c:v>0.32600000000000001</c:v>
                </c:pt>
                <c:pt idx="4">
                  <c:v>8.4000000000000005E-2</c:v>
                </c:pt>
                <c:pt idx="5">
                  <c:v>8.9999999999999993E-3</c:v>
                </c:pt>
              </c:numCache>
            </c:numRef>
          </c:val>
          <c:extLst>
            <c:ext xmlns:c16="http://schemas.microsoft.com/office/drawing/2014/chart" uri="{C3380CC4-5D6E-409C-BE32-E72D297353CC}">
              <c16:uniqueId val="{00000003-D225-4CC4-A47E-53FC1087DFFD}"/>
            </c:ext>
          </c:extLst>
        </c:ser>
        <c:dLbls>
          <c:showLegendKey val="0"/>
          <c:showVal val="1"/>
          <c:showCatName val="0"/>
          <c:showSerName val="0"/>
          <c:showPercent val="0"/>
          <c:showBubbleSize val="0"/>
        </c:dLbls>
        <c:gapWidth val="150"/>
        <c:axId val="770958368"/>
        <c:axId val="770964272"/>
      </c:barChart>
      <c:valAx>
        <c:axId val="770964272"/>
        <c:scaling>
          <c:orientation val="minMax"/>
          <c:max val="1"/>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ChartData!$K$166</c:f>
              <c:strCache>
                <c:ptCount val="1"/>
                <c:pt idx="0">
                  <c:v>Residential tax band</c:v>
                </c:pt>
              </c:strCache>
            </c:strRef>
          </c:tx>
          <c:layout>
            <c:manualLayout>
              <c:xMode val="edge"/>
              <c:yMode val="edge"/>
              <c:x val="0.3904668455229019"/>
              <c:y val="0.8737170852775554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65300100158651164"/>
          <c:y val="0.14372576612168525"/>
          <c:w val="0.31813434620591446"/>
          <c:h val="0.10370839269589985"/>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51365787467188"/>
          <c:y val="0.1106000490211097"/>
          <c:w val="0.86980244699062625"/>
          <c:h val="0.3713726931993423"/>
        </c:manualLayout>
      </c:layout>
      <c:barChart>
        <c:barDir val="col"/>
        <c:grouping val="clustered"/>
        <c:varyColors val="0"/>
        <c:ser>
          <c:idx val="2"/>
          <c:order val="0"/>
          <c:tx>
            <c:strRef>
              <c:f>ChartData!$L$220</c:f>
              <c:strCache>
                <c:ptCount val="1"/>
                <c:pt idx="0">
                  <c:v>Number of transactions</c:v>
                </c:pt>
              </c:strCache>
            </c:strRef>
          </c:tx>
          <c:spPr>
            <a:solidFill>
              <a:srgbClr val="27226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ChartData!$J$221:$K$227</c:f>
              <c:multiLvlStrCache>
                <c:ptCount val="7"/>
                <c:lvl>
                  <c:pt idx="0">
                    <c:v>Up to and including £150,000</c:v>
                  </c:pt>
                  <c:pt idx="1">
                    <c:v>£150,001 - £250,000</c:v>
                  </c:pt>
                  <c:pt idx="2">
                    <c:v>£250,001 - £1m</c:v>
                  </c:pt>
                  <c:pt idx="3">
                    <c:v>More than £1m</c:v>
                  </c:pt>
                  <c:pt idx="5">
                    <c:v>No premium paid ¹</c:v>
                  </c:pt>
                  <c:pt idx="6">
                    <c:v>Premium paid ¹ ²</c:v>
                  </c:pt>
                </c:lvl>
                <c:lvl>
                  <c:pt idx="0">
                    <c:v>Non-rental value</c:v>
                  </c:pt>
                  <c:pt idx="5">
                    <c:v>Rental value</c:v>
                  </c:pt>
                </c:lvl>
              </c:multiLvlStrCache>
            </c:multiLvlStrRef>
          </c:cat>
          <c:val>
            <c:numRef>
              <c:f>ChartData!$L$221:$L$227</c:f>
              <c:numCache>
                <c:formatCode>0%</c:formatCode>
                <c:ptCount val="7"/>
                <c:pt idx="0">
                  <c:v>0.433</c:v>
                </c:pt>
                <c:pt idx="1">
                  <c:v>0.115</c:v>
                </c:pt>
                <c:pt idx="2">
                  <c:v>0.16600000000000001</c:v>
                </c:pt>
                <c:pt idx="3">
                  <c:v>4.9000000000000002E-2</c:v>
                </c:pt>
                <c:pt idx="5">
                  <c:v>0.23799999999999999</c:v>
                </c:pt>
                <c:pt idx="6">
                  <c:v>1.9E-2</c:v>
                </c:pt>
              </c:numCache>
            </c:numRef>
          </c:val>
          <c:extLst>
            <c:ext xmlns:c16="http://schemas.microsoft.com/office/drawing/2014/chart" uri="{C3380CC4-5D6E-409C-BE32-E72D297353CC}">
              <c16:uniqueId val="{00000000-26F2-4609-8187-50EF0BEF8E5E}"/>
            </c:ext>
          </c:extLst>
        </c:ser>
        <c:dLbls>
          <c:showLegendKey val="0"/>
          <c:showVal val="1"/>
          <c:showCatName val="0"/>
          <c:showSerName val="0"/>
          <c:showPercent val="0"/>
          <c:showBubbleSize val="0"/>
        </c:dLbls>
        <c:gapWidth val="50"/>
        <c:axId val="770958368"/>
        <c:axId val="770964272"/>
      </c:barChart>
      <c:valAx>
        <c:axId val="770964272"/>
        <c:scaling>
          <c:orientation val="minMax"/>
          <c:max val="1"/>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ChartData!$K$218</c:f>
              <c:strCache>
                <c:ptCount val="1"/>
                <c:pt idx="0">
                  <c:v>Value</c:v>
                </c:pt>
              </c:strCache>
            </c:strRef>
          </c:tx>
          <c:layout>
            <c:manualLayout>
              <c:xMode val="edge"/>
              <c:yMode val="edge"/>
              <c:x val="0.4531835699671008"/>
              <c:y val="0.686582769079935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
        <c:tickLblSkip val="1"/>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70458675183084E-2"/>
          <c:y val="0.18681147119341568"/>
          <c:w val="0.9243551199456711"/>
          <c:h val="0.51186136831275719"/>
        </c:manualLayout>
      </c:layout>
      <c:lineChart>
        <c:grouping val="standard"/>
        <c:varyColors val="0"/>
        <c:ser>
          <c:idx val="2"/>
          <c:order val="0"/>
          <c:tx>
            <c:strRef>
              <c:f>ChartData!$K$76</c:f>
              <c:strCache>
                <c:ptCount val="1"/>
                <c:pt idx="0">
                  <c:v>Residential: 2019-20 (r)</c:v>
                </c:pt>
              </c:strCache>
            </c:strRef>
          </c:tx>
          <c:spPr>
            <a:ln w="28575" cap="rnd">
              <a:solidFill>
                <a:srgbClr val="272262"/>
              </a:solidFill>
              <a:prstDash val="dash"/>
              <a:round/>
            </a:ln>
            <a:effectLst/>
          </c:spPr>
          <c:marker>
            <c:symbol val="none"/>
          </c:marker>
          <c:cat>
            <c:strRef>
              <c:f>ChartData!$J$77:$J$88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ChartData!$K$77:$K$88</c:f>
              <c:numCache>
                <c:formatCode>#,##0.0</c:formatCode>
                <c:ptCount val="12"/>
                <c:pt idx="0">
                  <c:v>10.4</c:v>
                </c:pt>
                <c:pt idx="1">
                  <c:v>12</c:v>
                </c:pt>
                <c:pt idx="2">
                  <c:v>13</c:v>
                </c:pt>
                <c:pt idx="3">
                  <c:v>14.2</c:v>
                </c:pt>
                <c:pt idx="4">
                  <c:v>16.899999999999999</c:v>
                </c:pt>
                <c:pt idx="5">
                  <c:v>13.4</c:v>
                </c:pt>
                <c:pt idx="6">
                  <c:v>15.3</c:v>
                </c:pt>
                <c:pt idx="7">
                  <c:v>16.5</c:v>
                </c:pt>
                <c:pt idx="8">
                  <c:v>14.6</c:v>
                </c:pt>
                <c:pt idx="9">
                  <c:v>12.4</c:v>
                </c:pt>
                <c:pt idx="10">
                  <c:v>12.3</c:v>
                </c:pt>
                <c:pt idx="11">
                  <c:v>12.8</c:v>
                </c:pt>
              </c:numCache>
            </c:numRef>
          </c:val>
          <c:smooth val="0"/>
          <c:extLst>
            <c:ext xmlns:c16="http://schemas.microsoft.com/office/drawing/2014/chart" uri="{C3380CC4-5D6E-409C-BE32-E72D297353CC}">
              <c16:uniqueId val="{00000000-EDF2-47F3-A985-01627E55AE95}"/>
            </c:ext>
          </c:extLst>
        </c:ser>
        <c:ser>
          <c:idx val="1"/>
          <c:order val="1"/>
          <c:tx>
            <c:strRef>
              <c:f>ChartData!$L$76</c:f>
              <c:strCache>
                <c:ptCount val="1"/>
                <c:pt idx="0">
                  <c:v>Residential: 2020-21 (p) (r)</c:v>
                </c:pt>
              </c:strCache>
            </c:strRef>
          </c:tx>
          <c:spPr>
            <a:ln w="28575" cap="rnd">
              <a:solidFill>
                <a:srgbClr val="272262"/>
              </a:solidFill>
              <a:prstDash val="solid"/>
              <a:round/>
            </a:ln>
            <a:effectLst/>
          </c:spPr>
          <c:marker>
            <c:symbol val="none"/>
          </c:marker>
          <c:cat>
            <c:strRef>
              <c:f>ChartData!$J$77:$J$88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ChartData!$L$77:$L$82</c:f>
              <c:numCache>
                <c:formatCode>#,##0.0</c:formatCode>
                <c:ptCount val="6"/>
                <c:pt idx="0">
                  <c:v>4.8</c:v>
                </c:pt>
                <c:pt idx="1">
                  <c:v>5.4</c:v>
                </c:pt>
                <c:pt idx="2">
                  <c:v>7.7</c:v>
                </c:pt>
                <c:pt idx="3">
                  <c:v>9.6</c:v>
                </c:pt>
                <c:pt idx="4">
                  <c:v>9.8000000000000007</c:v>
                </c:pt>
                <c:pt idx="5">
                  <c:v>10.9</c:v>
                </c:pt>
              </c:numCache>
            </c:numRef>
          </c:val>
          <c:smooth val="0"/>
          <c:extLst>
            <c:ext xmlns:c16="http://schemas.microsoft.com/office/drawing/2014/chart" uri="{C3380CC4-5D6E-409C-BE32-E72D297353CC}">
              <c16:uniqueId val="{00000001-EDF2-47F3-A985-01627E55AE95}"/>
            </c:ext>
          </c:extLst>
        </c:ser>
        <c:ser>
          <c:idx val="0"/>
          <c:order val="2"/>
          <c:tx>
            <c:strRef>
              <c:f>ChartData!$M$76</c:f>
              <c:strCache>
                <c:ptCount val="1"/>
                <c:pt idx="0">
                  <c:v>of which: additional revenue from higher rates residential: 2019-20 (r)</c:v>
                </c:pt>
              </c:strCache>
            </c:strRef>
          </c:tx>
          <c:spPr>
            <a:ln w="28575" cap="rnd">
              <a:solidFill>
                <a:srgbClr val="0070C0"/>
              </a:solidFill>
              <a:prstDash val="dash"/>
              <a:round/>
            </a:ln>
            <a:effectLst/>
          </c:spPr>
          <c:marker>
            <c:symbol val="none"/>
          </c:marker>
          <c:val>
            <c:numRef>
              <c:f>ChartData!$M$77:$M$88</c:f>
              <c:numCache>
                <c:formatCode>#,##0.0</c:formatCode>
                <c:ptCount val="12"/>
                <c:pt idx="0">
                  <c:v>4</c:v>
                </c:pt>
                <c:pt idx="1">
                  <c:v>4.7</c:v>
                </c:pt>
                <c:pt idx="2">
                  <c:v>4.9000000000000004</c:v>
                </c:pt>
                <c:pt idx="3">
                  <c:v>5.5</c:v>
                </c:pt>
                <c:pt idx="4">
                  <c:v>6</c:v>
                </c:pt>
                <c:pt idx="5">
                  <c:v>5.0999999999999996</c:v>
                </c:pt>
                <c:pt idx="6">
                  <c:v>5.8</c:v>
                </c:pt>
                <c:pt idx="7">
                  <c:v>5.6</c:v>
                </c:pt>
                <c:pt idx="8">
                  <c:v>5.6</c:v>
                </c:pt>
                <c:pt idx="9">
                  <c:v>5.0999999999999996</c:v>
                </c:pt>
                <c:pt idx="10">
                  <c:v>5</c:v>
                </c:pt>
                <c:pt idx="11">
                  <c:v>4.8</c:v>
                </c:pt>
              </c:numCache>
            </c:numRef>
          </c:val>
          <c:smooth val="0"/>
          <c:extLst>
            <c:ext xmlns:c16="http://schemas.microsoft.com/office/drawing/2014/chart" uri="{C3380CC4-5D6E-409C-BE32-E72D297353CC}">
              <c16:uniqueId val="{00000002-EDF2-47F3-A985-01627E55AE95}"/>
            </c:ext>
          </c:extLst>
        </c:ser>
        <c:ser>
          <c:idx val="3"/>
          <c:order val="3"/>
          <c:tx>
            <c:strRef>
              <c:f>ChartData!$N$76</c:f>
              <c:strCache>
                <c:ptCount val="1"/>
                <c:pt idx="0">
                  <c:v>of which: additional revenue from higher rates residential: 2020-21 (p) (r)</c:v>
                </c:pt>
              </c:strCache>
            </c:strRef>
          </c:tx>
          <c:spPr>
            <a:ln w="28575" cap="rnd">
              <a:solidFill>
                <a:srgbClr val="0070C0"/>
              </a:solidFill>
              <a:prstDash val="solid"/>
              <a:round/>
            </a:ln>
            <a:effectLst/>
          </c:spPr>
          <c:marker>
            <c:symbol val="none"/>
          </c:marker>
          <c:cat>
            <c:strRef>
              <c:f>ChartData!$J$77:$J$88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ChartData!$N$77:$N$82</c:f>
              <c:numCache>
                <c:formatCode>#,##0.0</c:formatCode>
                <c:ptCount val="6"/>
                <c:pt idx="0">
                  <c:v>2.1</c:v>
                </c:pt>
                <c:pt idx="1">
                  <c:v>2.1</c:v>
                </c:pt>
                <c:pt idx="2">
                  <c:v>2.9</c:v>
                </c:pt>
                <c:pt idx="3">
                  <c:v>4.0999999999999996</c:v>
                </c:pt>
                <c:pt idx="4">
                  <c:v>4.9000000000000004</c:v>
                </c:pt>
                <c:pt idx="5">
                  <c:v>5.6</c:v>
                </c:pt>
              </c:numCache>
            </c:numRef>
          </c:val>
          <c:smooth val="0"/>
          <c:extLst>
            <c:ext xmlns:c16="http://schemas.microsoft.com/office/drawing/2014/chart" uri="{C3380CC4-5D6E-409C-BE32-E72D297353CC}">
              <c16:uniqueId val="{00000003-EDF2-47F3-A985-01627E55AE95}"/>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ChartData!$K$74</c:f>
              <c:strCache>
                <c:ptCount val="1"/>
                <c:pt idx="0">
                  <c:v>Month transaction was effective</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max val="2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17882123467443284"/>
          <c:y val="8.6565540142723787E-3"/>
          <c:w val="0.82117876532556722"/>
          <c:h val="0.162195987654321"/>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30247287636636"/>
          <c:y val="0.14593590274899848"/>
          <c:w val="0.85801358383848292"/>
          <c:h val="0.49724721085326085"/>
        </c:manualLayout>
      </c:layout>
      <c:barChart>
        <c:barDir val="col"/>
        <c:grouping val="clustered"/>
        <c:varyColors val="0"/>
        <c:ser>
          <c:idx val="0"/>
          <c:order val="0"/>
          <c:tx>
            <c:strRef>
              <c:f>ChartData!$K$118</c:f>
              <c:strCache>
                <c:ptCount val="1"/>
                <c:pt idx="0">
                  <c:v>Residential</c:v>
                </c:pt>
              </c:strCache>
            </c:strRef>
          </c:tx>
          <c:spPr>
            <a:solidFill>
              <a:srgbClr val="27226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ChartData!$J$119:$J$121</c:f>
              <c:strCache>
                <c:ptCount val="3"/>
                <c:pt idx="0">
                  <c:v>Conveyance / transfer of ownership ¹</c:v>
                </c:pt>
                <c:pt idx="1">
                  <c:v>Granting a new lease</c:v>
                </c:pt>
                <c:pt idx="2">
                  <c:v>Assignment 
of a lease</c:v>
                </c:pt>
              </c:strCache>
            </c:strRef>
          </c:cat>
          <c:val>
            <c:numRef>
              <c:f>ChartData!$K$119:$K$121</c:f>
              <c:numCache>
                <c:formatCode>0%</c:formatCode>
                <c:ptCount val="3"/>
                <c:pt idx="0">
                  <c:v>0.94799999999999995</c:v>
                </c:pt>
                <c:pt idx="1">
                  <c:v>1.4999999999999999E-2</c:v>
                </c:pt>
                <c:pt idx="2">
                  <c:v>3.6999999999999998E-2</c:v>
                </c:pt>
              </c:numCache>
            </c:numRef>
          </c:val>
          <c:extLst>
            <c:ext xmlns:c16="http://schemas.microsoft.com/office/drawing/2014/chart" uri="{C3380CC4-5D6E-409C-BE32-E72D297353CC}">
              <c16:uniqueId val="{00000000-BEA6-487B-A922-74D6E5F1A802}"/>
            </c:ext>
          </c:extLst>
        </c:ser>
        <c:ser>
          <c:idx val="1"/>
          <c:order val="1"/>
          <c:tx>
            <c:strRef>
              <c:f>ChartData!$L$118</c:f>
              <c:strCache>
                <c:ptCount val="1"/>
                <c:pt idx="0">
                  <c:v>Non-residential</c:v>
                </c:pt>
              </c:strCache>
            </c:strRef>
          </c:tx>
          <c:spPr>
            <a:solidFill>
              <a:srgbClr val="629DF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ChartData!$J$119:$J$121</c:f>
              <c:strCache>
                <c:ptCount val="3"/>
                <c:pt idx="0">
                  <c:v>Conveyance / transfer of ownership ¹</c:v>
                </c:pt>
                <c:pt idx="1">
                  <c:v>Granting a new lease</c:v>
                </c:pt>
                <c:pt idx="2">
                  <c:v>Assignment 
of a lease</c:v>
                </c:pt>
              </c:strCache>
            </c:strRef>
          </c:cat>
          <c:val>
            <c:numRef>
              <c:f>ChartData!$L$119:$L$121</c:f>
              <c:numCache>
                <c:formatCode>0%</c:formatCode>
                <c:ptCount val="3"/>
                <c:pt idx="0">
                  <c:v>0.68200000000000005</c:v>
                </c:pt>
                <c:pt idx="1">
                  <c:v>0.28499999999999998</c:v>
                </c:pt>
                <c:pt idx="2">
                  <c:v>3.3000000000000002E-2</c:v>
                </c:pt>
              </c:numCache>
            </c:numRef>
          </c:val>
          <c:extLst>
            <c:ext xmlns:c16="http://schemas.microsoft.com/office/drawing/2014/chart" uri="{C3380CC4-5D6E-409C-BE32-E72D297353CC}">
              <c16:uniqueId val="{00000001-BEA6-487B-A922-74D6E5F1A802}"/>
            </c:ext>
          </c:extLst>
        </c:ser>
        <c:dLbls>
          <c:showLegendKey val="0"/>
          <c:showVal val="1"/>
          <c:showCatName val="0"/>
          <c:showSerName val="0"/>
          <c:showPercent val="0"/>
          <c:showBubbleSize val="0"/>
        </c:dLbls>
        <c:gapWidth val="150"/>
        <c:axId val="770958368"/>
        <c:axId val="770964272"/>
      </c:barChart>
      <c:valAx>
        <c:axId val="770964272"/>
        <c:scaling>
          <c:orientation val="minMax"/>
          <c:max val="1"/>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ChartData!$K$116</c:f>
              <c:strCache>
                <c:ptCount val="1"/>
                <c:pt idx="0">
                  <c:v>Transaction type</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76107467511692217"/>
          <c:y val="1.6154344343320734E-2"/>
          <c:w val="0.20831218830103065"/>
          <c:h val="0.12035654634079831"/>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97010567853778E-2"/>
          <c:y val="0.21722274792189419"/>
          <c:w val="0.90459208375652089"/>
          <c:h val="0.54198399239906248"/>
        </c:manualLayout>
      </c:layout>
      <c:lineChart>
        <c:grouping val="standard"/>
        <c:varyColors val="0"/>
        <c:ser>
          <c:idx val="0"/>
          <c:order val="0"/>
          <c:tx>
            <c:strRef>
              <c:f>ChartData!$K$56</c:f>
              <c:strCache>
                <c:ptCount val="1"/>
                <c:pt idx="0">
                  <c:v>Residential: 2019-20</c:v>
                </c:pt>
              </c:strCache>
            </c:strRef>
          </c:tx>
          <c:spPr>
            <a:ln w="28575" cap="rnd">
              <a:solidFill>
                <a:srgbClr val="272262"/>
              </a:solidFill>
              <a:prstDash val="dash"/>
              <a:round/>
            </a:ln>
            <a:effectLst/>
          </c:spPr>
          <c:marker>
            <c:symbol val="none"/>
          </c:marker>
          <c:cat>
            <c:strRef>
              <c:f>ChartData!$J$57:$J$68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ChartData!$K$57:$K$68</c:f>
              <c:numCache>
                <c:formatCode>#,##0</c:formatCode>
                <c:ptCount val="12"/>
                <c:pt idx="0">
                  <c:v>4020</c:v>
                </c:pt>
                <c:pt idx="1">
                  <c:v>4560</c:v>
                </c:pt>
                <c:pt idx="2">
                  <c:v>4670</c:v>
                </c:pt>
                <c:pt idx="3">
                  <c:v>5020</c:v>
                </c:pt>
                <c:pt idx="4">
                  <c:v>5270</c:v>
                </c:pt>
                <c:pt idx="5">
                  <c:v>4640</c:v>
                </c:pt>
                <c:pt idx="6">
                  <c:v>5060</c:v>
                </c:pt>
                <c:pt idx="7">
                  <c:v>5230</c:v>
                </c:pt>
                <c:pt idx="8">
                  <c:v>4890</c:v>
                </c:pt>
                <c:pt idx="9">
                  <c:v>3840</c:v>
                </c:pt>
                <c:pt idx="10">
                  <c:v>3940</c:v>
                </c:pt>
                <c:pt idx="11">
                  <c:v>4110</c:v>
                </c:pt>
              </c:numCache>
            </c:numRef>
          </c:val>
          <c:smooth val="0"/>
          <c:extLst>
            <c:ext xmlns:c16="http://schemas.microsoft.com/office/drawing/2014/chart" uri="{C3380CC4-5D6E-409C-BE32-E72D297353CC}">
              <c16:uniqueId val="{00000000-414C-4506-A518-CF78CC15745A}"/>
            </c:ext>
          </c:extLst>
        </c:ser>
        <c:ser>
          <c:idx val="2"/>
          <c:order val="1"/>
          <c:tx>
            <c:strRef>
              <c:f>ChartData!$L$56</c:f>
              <c:strCache>
                <c:ptCount val="1"/>
                <c:pt idx="0">
                  <c:v>Residential: 2020-21 (p) (r)</c:v>
                </c:pt>
              </c:strCache>
            </c:strRef>
          </c:tx>
          <c:spPr>
            <a:ln w="28575" cap="rnd">
              <a:solidFill>
                <a:srgbClr val="272262"/>
              </a:solidFill>
              <a:prstDash val="solid"/>
              <a:round/>
            </a:ln>
            <a:effectLst/>
          </c:spPr>
          <c:marker>
            <c:symbol val="none"/>
          </c:marker>
          <c:cat>
            <c:strRef>
              <c:f>ChartData!$J$57:$J$68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ChartData!$L$57:$L$62</c:f>
              <c:numCache>
                <c:formatCode>#,##0</c:formatCode>
                <c:ptCount val="6"/>
                <c:pt idx="0">
                  <c:v>1760</c:v>
                </c:pt>
                <c:pt idx="1">
                  <c:v>1940</c:v>
                </c:pt>
                <c:pt idx="2">
                  <c:v>2570</c:v>
                </c:pt>
                <c:pt idx="3">
                  <c:v>3020</c:v>
                </c:pt>
                <c:pt idx="4">
                  <c:v>3200</c:v>
                </c:pt>
                <c:pt idx="5">
                  <c:v>3600</c:v>
                </c:pt>
              </c:numCache>
            </c:numRef>
          </c:val>
          <c:smooth val="0"/>
          <c:extLst>
            <c:ext xmlns:c16="http://schemas.microsoft.com/office/drawing/2014/chart" uri="{C3380CC4-5D6E-409C-BE32-E72D297353CC}">
              <c16:uniqueId val="{00000001-414C-4506-A518-CF78CC15745A}"/>
            </c:ext>
          </c:extLst>
        </c:ser>
        <c:ser>
          <c:idx val="4"/>
          <c:order val="2"/>
          <c:tx>
            <c:strRef>
              <c:f>ChartData!$M$56</c:f>
              <c:strCache>
                <c:ptCount val="1"/>
                <c:pt idx="0">
                  <c:v>of which: higher rates residential: 2019-20</c:v>
                </c:pt>
              </c:strCache>
            </c:strRef>
          </c:tx>
          <c:spPr>
            <a:ln w="28575" cap="rnd">
              <a:solidFill>
                <a:srgbClr val="0070C0"/>
              </a:solidFill>
              <a:prstDash val="dash"/>
              <a:round/>
            </a:ln>
            <a:effectLst/>
          </c:spPr>
          <c:marker>
            <c:symbol val="none"/>
          </c:marker>
          <c:val>
            <c:numRef>
              <c:f>ChartData!$M$57:$M$68</c:f>
              <c:numCache>
                <c:formatCode>#,##0</c:formatCode>
                <c:ptCount val="12"/>
                <c:pt idx="0">
                  <c:v>960</c:v>
                </c:pt>
                <c:pt idx="1">
                  <c:v>1070</c:v>
                </c:pt>
                <c:pt idx="2">
                  <c:v>1050</c:v>
                </c:pt>
                <c:pt idx="3">
                  <c:v>1190</c:v>
                </c:pt>
                <c:pt idx="4">
                  <c:v>1190</c:v>
                </c:pt>
                <c:pt idx="5">
                  <c:v>1100</c:v>
                </c:pt>
                <c:pt idx="6">
                  <c:v>1220</c:v>
                </c:pt>
                <c:pt idx="7">
                  <c:v>1150</c:v>
                </c:pt>
                <c:pt idx="8">
                  <c:v>1190</c:v>
                </c:pt>
                <c:pt idx="9">
                  <c:v>1100</c:v>
                </c:pt>
                <c:pt idx="10">
                  <c:v>1090</c:v>
                </c:pt>
                <c:pt idx="11">
                  <c:v>1070</c:v>
                </c:pt>
              </c:numCache>
            </c:numRef>
          </c:val>
          <c:smooth val="0"/>
          <c:extLst>
            <c:ext xmlns:c16="http://schemas.microsoft.com/office/drawing/2014/chart" uri="{C3380CC4-5D6E-409C-BE32-E72D297353CC}">
              <c16:uniqueId val="{00000002-414C-4506-A518-CF78CC15745A}"/>
            </c:ext>
          </c:extLst>
        </c:ser>
        <c:ser>
          <c:idx val="1"/>
          <c:order val="3"/>
          <c:tx>
            <c:strRef>
              <c:f>ChartData!$N$56</c:f>
              <c:strCache>
                <c:ptCount val="1"/>
                <c:pt idx="0">
                  <c:v>of which: higher rates residential: 2020-21 (p) (r)</c:v>
                </c:pt>
              </c:strCache>
            </c:strRef>
          </c:tx>
          <c:spPr>
            <a:ln w="28575" cap="rnd">
              <a:solidFill>
                <a:srgbClr val="0070C0"/>
              </a:solidFill>
              <a:prstDash val="solid"/>
              <a:round/>
            </a:ln>
            <a:effectLst/>
          </c:spPr>
          <c:marker>
            <c:symbol val="none"/>
          </c:marker>
          <c:cat>
            <c:strRef>
              <c:f>ChartData!$J$57:$J$68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ChartData!$N$57:$N$62</c:f>
              <c:numCache>
                <c:formatCode>#,##0</c:formatCode>
                <c:ptCount val="6"/>
                <c:pt idx="0">
                  <c:v>460</c:v>
                </c:pt>
                <c:pt idx="1">
                  <c:v>460</c:v>
                </c:pt>
                <c:pt idx="2">
                  <c:v>630</c:v>
                </c:pt>
                <c:pt idx="3">
                  <c:v>850</c:v>
                </c:pt>
                <c:pt idx="4">
                  <c:v>880</c:v>
                </c:pt>
                <c:pt idx="5">
                  <c:v>1000</c:v>
                </c:pt>
              </c:numCache>
            </c:numRef>
          </c:val>
          <c:smooth val="0"/>
          <c:extLst>
            <c:ext xmlns:c16="http://schemas.microsoft.com/office/drawing/2014/chart" uri="{C3380CC4-5D6E-409C-BE32-E72D297353CC}">
              <c16:uniqueId val="{00000003-414C-4506-A518-CF78CC15745A}"/>
            </c:ext>
          </c:extLst>
        </c:ser>
        <c:ser>
          <c:idx val="3"/>
          <c:order val="4"/>
          <c:tx>
            <c:strRef>
              <c:f>ChartData!$O$56</c:f>
              <c:strCache>
                <c:ptCount val="1"/>
                <c:pt idx="0">
                  <c:v>Non-residential: 2019-20</c:v>
                </c:pt>
              </c:strCache>
            </c:strRef>
          </c:tx>
          <c:spPr>
            <a:ln w="28575" cap="rnd">
              <a:solidFill>
                <a:srgbClr val="99CCFF"/>
              </a:solidFill>
              <a:prstDash val="dash"/>
              <a:round/>
            </a:ln>
            <a:effectLst/>
          </c:spPr>
          <c:marker>
            <c:symbol val="none"/>
          </c:marker>
          <c:cat>
            <c:strRef>
              <c:f>ChartData!$J$57:$J$68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ChartData!$O$57:$O$68</c:f>
              <c:numCache>
                <c:formatCode>#,##0</c:formatCode>
                <c:ptCount val="12"/>
                <c:pt idx="0">
                  <c:v>530</c:v>
                </c:pt>
                <c:pt idx="1">
                  <c:v>530</c:v>
                </c:pt>
                <c:pt idx="2">
                  <c:v>460</c:v>
                </c:pt>
                <c:pt idx="3">
                  <c:v>590</c:v>
                </c:pt>
                <c:pt idx="4">
                  <c:v>470</c:v>
                </c:pt>
                <c:pt idx="5">
                  <c:v>500</c:v>
                </c:pt>
                <c:pt idx="6">
                  <c:v>530</c:v>
                </c:pt>
                <c:pt idx="7">
                  <c:v>470</c:v>
                </c:pt>
                <c:pt idx="8">
                  <c:v>520</c:v>
                </c:pt>
                <c:pt idx="9">
                  <c:v>530</c:v>
                </c:pt>
                <c:pt idx="10">
                  <c:v>430</c:v>
                </c:pt>
                <c:pt idx="11">
                  <c:v>560</c:v>
                </c:pt>
              </c:numCache>
            </c:numRef>
          </c:val>
          <c:smooth val="0"/>
          <c:extLst>
            <c:ext xmlns:c16="http://schemas.microsoft.com/office/drawing/2014/chart" uri="{C3380CC4-5D6E-409C-BE32-E72D297353CC}">
              <c16:uniqueId val="{00000004-414C-4506-A518-CF78CC15745A}"/>
            </c:ext>
          </c:extLst>
        </c:ser>
        <c:ser>
          <c:idx val="5"/>
          <c:order val="5"/>
          <c:tx>
            <c:strRef>
              <c:f>ChartData!$P$56</c:f>
              <c:strCache>
                <c:ptCount val="1"/>
                <c:pt idx="0">
                  <c:v>Non-residential: 2020-21 (p) (r)</c:v>
                </c:pt>
              </c:strCache>
            </c:strRef>
          </c:tx>
          <c:spPr>
            <a:ln w="28575" cap="rnd">
              <a:solidFill>
                <a:srgbClr val="99CCFF"/>
              </a:solidFill>
              <a:prstDash val="solid"/>
              <a:round/>
            </a:ln>
            <a:effectLst/>
          </c:spPr>
          <c:marker>
            <c:symbol val="none"/>
          </c:marker>
          <c:val>
            <c:numRef>
              <c:f>ChartData!$P$57:$P$62</c:f>
              <c:numCache>
                <c:formatCode>#,##0</c:formatCode>
                <c:ptCount val="6"/>
                <c:pt idx="0">
                  <c:v>370</c:v>
                </c:pt>
                <c:pt idx="1">
                  <c:v>260</c:v>
                </c:pt>
                <c:pt idx="2">
                  <c:v>350</c:v>
                </c:pt>
                <c:pt idx="3">
                  <c:v>440</c:v>
                </c:pt>
                <c:pt idx="4">
                  <c:v>330</c:v>
                </c:pt>
                <c:pt idx="5">
                  <c:v>390</c:v>
                </c:pt>
              </c:numCache>
            </c:numRef>
          </c:val>
          <c:smooth val="0"/>
          <c:extLst>
            <c:ext xmlns:c16="http://schemas.microsoft.com/office/drawing/2014/chart" uri="{C3380CC4-5D6E-409C-BE32-E72D297353CC}">
              <c16:uniqueId val="{00000005-414C-4506-A518-CF78CC15745A}"/>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ChartData!$K$54</c:f>
              <c:strCache>
                <c:ptCount val="1"/>
                <c:pt idx="0">
                  <c:v>Month transaction was effective</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max val="600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22967171579280746"/>
          <c:y val="4.3188337961399216E-3"/>
          <c:w val="0.77032828420719257"/>
          <c:h val="0.20789875850985912"/>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span"/>
    <c:showDLblsOverMax val="0"/>
    <c:extLst/>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798124294410441E-2"/>
          <c:y val="0.11346899538792218"/>
          <c:w val="0.88866458131167203"/>
          <c:h val="0.35500180124543257"/>
        </c:manualLayout>
      </c:layout>
      <c:barChart>
        <c:barDir val="col"/>
        <c:grouping val="clustered"/>
        <c:varyColors val="0"/>
        <c:ser>
          <c:idx val="2"/>
          <c:order val="0"/>
          <c:tx>
            <c:strRef>
              <c:f>ChartData!$L$238</c:f>
              <c:strCache>
                <c:ptCount val="1"/>
                <c:pt idx="0">
                  <c:v>Tax due</c:v>
                </c:pt>
              </c:strCache>
            </c:strRef>
          </c:tx>
          <c:spPr>
            <a:solidFill>
              <a:srgbClr val="629DF4"/>
            </a:solidFill>
            <a:ln>
              <a:noFill/>
            </a:ln>
            <a:effectLst/>
          </c:spPr>
          <c:invertIfNegative val="0"/>
          <c:dLbls>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0-2C4E-4037-A343-56ACE9B69812}"/>
                </c:ext>
              </c:extLst>
            </c:dLbl>
            <c:dLbl>
              <c:idx val="1"/>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1-2C4E-4037-A343-56ACE9B69812}"/>
                </c:ext>
              </c:extLst>
            </c:dLbl>
            <c:dLbl>
              <c:idx val="6"/>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2-2C4E-4037-A343-56ACE9B69812}"/>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ChartData!$J$221:$K$227</c:f>
              <c:multiLvlStrCache>
                <c:ptCount val="7"/>
                <c:lvl>
                  <c:pt idx="0">
                    <c:v>Up to and including £150,000</c:v>
                  </c:pt>
                  <c:pt idx="1">
                    <c:v>£150,001 - £250,000</c:v>
                  </c:pt>
                  <c:pt idx="2">
                    <c:v>£250,001 - £1m</c:v>
                  </c:pt>
                  <c:pt idx="3">
                    <c:v>More than £1m</c:v>
                  </c:pt>
                  <c:pt idx="5">
                    <c:v>No premium paid ¹</c:v>
                  </c:pt>
                  <c:pt idx="6">
                    <c:v>Premium paid ¹ ²</c:v>
                  </c:pt>
                </c:lvl>
                <c:lvl>
                  <c:pt idx="0">
                    <c:v>Non-rental value</c:v>
                  </c:pt>
                  <c:pt idx="5">
                    <c:v>Rental value</c:v>
                  </c:pt>
                </c:lvl>
              </c:multiLvlStrCache>
            </c:multiLvlStrRef>
          </c:cat>
          <c:val>
            <c:numRef>
              <c:f>ChartData!$L$239:$L$245</c:f>
              <c:numCache>
                <c:formatCode>0%</c:formatCode>
                <c:ptCount val="7"/>
                <c:pt idx="0">
                  <c:v>3.0000000000000001E-3</c:v>
                </c:pt>
                <c:pt idx="1">
                  <c:v>6.0000000000000001E-3</c:v>
                </c:pt>
                <c:pt idx="2">
                  <c:v>0.215</c:v>
                </c:pt>
                <c:pt idx="3">
                  <c:v>0.64600000000000002</c:v>
                </c:pt>
                <c:pt idx="5">
                  <c:v>0.128</c:v>
                </c:pt>
                <c:pt idx="6">
                  <c:v>2E-3</c:v>
                </c:pt>
              </c:numCache>
            </c:numRef>
          </c:val>
          <c:extLst>
            <c:ext xmlns:c16="http://schemas.microsoft.com/office/drawing/2014/chart" uri="{C3380CC4-5D6E-409C-BE32-E72D297353CC}">
              <c16:uniqueId val="{00000003-2C4E-4037-A343-56ACE9B69812}"/>
            </c:ext>
          </c:extLst>
        </c:ser>
        <c:dLbls>
          <c:showLegendKey val="0"/>
          <c:showVal val="1"/>
          <c:showCatName val="0"/>
          <c:showSerName val="0"/>
          <c:showPercent val="0"/>
          <c:showBubbleSize val="0"/>
        </c:dLbls>
        <c:gapWidth val="50"/>
        <c:axId val="770958368"/>
        <c:axId val="770964272"/>
      </c:barChart>
      <c:valAx>
        <c:axId val="770964272"/>
        <c:scaling>
          <c:orientation val="minMax"/>
          <c:max val="1"/>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ChartData!$K$218</c:f>
              <c:strCache>
                <c:ptCount val="1"/>
                <c:pt idx="0">
                  <c:v>Value</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
        <c:tickLblSkip val="1"/>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47391910780619E-2"/>
          <c:y val="0.16497761309248107"/>
          <c:w val="0.9196694002528194"/>
          <c:h val="0.50906862745098025"/>
        </c:manualLayout>
      </c:layout>
      <c:barChart>
        <c:barDir val="col"/>
        <c:grouping val="stacked"/>
        <c:varyColors val="0"/>
        <c:ser>
          <c:idx val="0"/>
          <c:order val="0"/>
          <c:tx>
            <c:strRef>
              <c:f>ChartData!$K$256</c:f>
              <c:strCache>
                <c:ptCount val="1"/>
                <c:pt idx="0">
                  <c:v>Residential</c:v>
                </c:pt>
              </c:strCache>
            </c:strRef>
          </c:tx>
          <c:spPr>
            <a:solidFill>
              <a:srgbClr val="272262"/>
            </a:solidFill>
            <a:ln>
              <a:noFill/>
            </a:ln>
            <a:effectLst/>
          </c:spPr>
          <c:invertIfNegative val="0"/>
          <c:dLbls>
            <c:delete val="1"/>
          </c:dLbls>
          <c:cat>
            <c:strRef>
              <c:f>ChartData!$J$257:$J$266</c:f>
              <c:strCache>
                <c:ptCount val="10"/>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(p)</c:v>
                </c:pt>
              </c:strCache>
            </c:strRef>
          </c:cat>
          <c:val>
            <c:numRef>
              <c:f>ChartData!$K$257:$K$266</c:f>
              <c:numCache>
                <c:formatCode>#,##0</c:formatCode>
                <c:ptCount val="10"/>
                <c:pt idx="0">
                  <c:v>220</c:v>
                </c:pt>
                <c:pt idx="1">
                  <c:v>220</c:v>
                </c:pt>
                <c:pt idx="2">
                  <c:v>270</c:v>
                </c:pt>
                <c:pt idx="3">
                  <c:v>260</c:v>
                </c:pt>
                <c:pt idx="4">
                  <c:v>280</c:v>
                </c:pt>
                <c:pt idx="5">
                  <c:v>310</c:v>
                </c:pt>
                <c:pt idx="6">
                  <c:v>340</c:v>
                </c:pt>
                <c:pt idx="7">
                  <c:v>270</c:v>
                </c:pt>
                <c:pt idx="8">
                  <c:v>120</c:v>
                </c:pt>
                <c:pt idx="9">
                  <c:v>210</c:v>
                </c:pt>
              </c:numCache>
            </c:numRef>
          </c:val>
          <c:extLst>
            <c:ext xmlns:c16="http://schemas.microsoft.com/office/drawing/2014/chart" uri="{C3380CC4-5D6E-409C-BE32-E72D297353CC}">
              <c16:uniqueId val="{00000000-2944-4F4F-A606-B8B5D10EB086}"/>
            </c:ext>
          </c:extLst>
        </c:ser>
        <c:ser>
          <c:idx val="1"/>
          <c:order val="1"/>
          <c:tx>
            <c:strRef>
              <c:f>ChartData!$L$256</c:f>
              <c:strCache>
                <c:ptCount val="1"/>
                <c:pt idx="0">
                  <c:v>Non-residential</c:v>
                </c:pt>
              </c:strCache>
            </c:strRef>
          </c:tx>
          <c:spPr>
            <a:solidFill>
              <a:srgbClr val="629DF4"/>
            </a:solidFill>
            <a:ln>
              <a:noFill/>
            </a:ln>
            <a:effectLst/>
          </c:spPr>
          <c:invertIfNegative val="0"/>
          <c:dLbls>
            <c:delete val="1"/>
          </c:dLbls>
          <c:cat>
            <c:strRef>
              <c:f>ChartData!$J$257:$J$266</c:f>
              <c:strCache>
                <c:ptCount val="10"/>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(p)</c:v>
                </c:pt>
              </c:strCache>
            </c:strRef>
          </c:cat>
          <c:val>
            <c:numRef>
              <c:f>ChartData!$L$257:$L$266</c:f>
              <c:numCache>
                <c:formatCode>#,##0</c:formatCode>
                <c:ptCount val="10"/>
                <c:pt idx="0">
                  <c:v>80</c:v>
                </c:pt>
                <c:pt idx="1">
                  <c:v>80</c:v>
                </c:pt>
                <c:pt idx="2">
                  <c:v>120</c:v>
                </c:pt>
                <c:pt idx="3">
                  <c:v>140</c:v>
                </c:pt>
                <c:pt idx="4">
                  <c:v>70</c:v>
                </c:pt>
                <c:pt idx="5">
                  <c:v>100</c:v>
                </c:pt>
                <c:pt idx="6">
                  <c:v>90</c:v>
                </c:pt>
                <c:pt idx="7">
                  <c:v>110</c:v>
                </c:pt>
                <c:pt idx="8">
                  <c:v>40</c:v>
                </c:pt>
                <c:pt idx="9">
                  <c:v>50</c:v>
                </c:pt>
              </c:numCache>
            </c:numRef>
          </c:val>
          <c:extLst>
            <c:ext xmlns:c16="http://schemas.microsoft.com/office/drawing/2014/chart" uri="{C3380CC4-5D6E-409C-BE32-E72D297353CC}">
              <c16:uniqueId val="{00000001-2944-4F4F-A606-B8B5D10EB086}"/>
            </c:ext>
          </c:extLst>
        </c:ser>
        <c:dLbls>
          <c:showLegendKey val="0"/>
          <c:showVal val="1"/>
          <c:showCatName val="0"/>
          <c:showSerName val="0"/>
          <c:showPercent val="0"/>
          <c:showBubbleSize val="0"/>
        </c:dLbls>
        <c:gapWidth val="75"/>
        <c:overlap val="100"/>
        <c:axId val="770958368"/>
        <c:axId val="770964272"/>
      </c:barChart>
      <c:valAx>
        <c:axId val="770964272"/>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ChartData!$K$254</c:f>
              <c:strCache>
                <c:ptCount val="1"/>
                <c:pt idx="0">
                  <c:v>Effective quarter</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7619847420928022"/>
          <c:y val="1.0335917312661499E-2"/>
          <c:w val="0.21872705470557335"/>
          <c:h val="0.1270244712058051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404058849116475E-2"/>
          <c:y val="0.1202920922013461"/>
          <c:w val="0.93870790295580409"/>
          <c:h val="0.47963321930318065"/>
        </c:manualLayout>
      </c:layout>
      <c:barChart>
        <c:barDir val="col"/>
        <c:grouping val="stacked"/>
        <c:varyColors val="0"/>
        <c:ser>
          <c:idx val="0"/>
          <c:order val="0"/>
          <c:tx>
            <c:strRef>
              <c:f>ChartData!$K$274</c:f>
              <c:strCache>
                <c:ptCount val="1"/>
                <c:pt idx="0">
                  <c:v>Residential</c:v>
                </c:pt>
              </c:strCache>
            </c:strRef>
          </c:tx>
          <c:spPr>
            <a:solidFill>
              <a:srgbClr val="272262"/>
            </a:solidFill>
            <a:ln>
              <a:noFill/>
            </a:ln>
            <a:effectLst/>
          </c:spPr>
          <c:invertIfNegative val="0"/>
          <c:dLbls>
            <c:delete val="1"/>
          </c:dLbls>
          <c:cat>
            <c:strRef>
              <c:f>ChartData!$J$275:$J$284</c:f>
              <c:strCache>
                <c:ptCount val="10"/>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(p)</c:v>
                </c:pt>
              </c:strCache>
            </c:strRef>
          </c:cat>
          <c:val>
            <c:numRef>
              <c:f>ChartData!$K$275:$K$284</c:f>
              <c:numCache>
                <c:formatCode>#,##0.0</c:formatCode>
                <c:ptCount val="10"/>
                <c:pt idx="0">
                  <c:v>3.7</c:v>
                </c:pt>
                <c:pt idx="1">
                  <c:v>2.4</c:v>
                </c:pt>
                <c:pt idx="2">
                  <c:v>3.1</c:v>
                </c:pt>
                <c:pt idx="3">
                  <c:v>4.3</c:v>
                </c:pt>
                <c:pt idx="4">
                  <c:v>8.8000000000000007</c:v>
                </c:pt>
                <c:pt idx="5">
                  <c:v>2.6</c:v>
                </c:pt>
                <c:pt idx="6">
                  <c:v>3.4</c:v>
                </c:pt>
                <c:pt idx="7">
                  <c:v>3.3</c:v>
                </c:pt>
                <c:pt idx="8">
                  <c:v>1.2</c:v>
                </c:pt>
                <c:pt idx="9">
                  <c:v>3.2</c:v>
                </c:pt>
              </c:numCache>
            </c:numRef>
          </c:val>
          <c:extLst>
            <c:ext xmlns:c16="http://schemas.microsoft.com/office/drawing/2014/chart" uri="{C3380CC4-5D6E-409C-BE32-E72D297353CC}">
              <c16:uniqueId val="{00000000-FFC5-48B6-824E-B3E95D62A160}"/>
            </c:ext>
          </c:extLst>
        </c:ser>
        <c:ser>
          <c:idx val="1"/>
          <c:order val="1"/>
          <c:tx>
            <c:strRef>
              <c:f>ChartData!$L$274</c:f>
              <c:strCache>
                <c:ptCount val="1"/>
                <c:pt idx="0">
                  <c:v>Non-residential</c:v>
                </c:pt>
              </c:strCache>
            </c:strRef>
          </c:tx>
          <c:spPr>
            <a:solidFill>
              <a:srgbClr val="629DF4"/>
            </a:solidFill>
            <a:ln>
              <a:noFill/>
            </a:ln>
            <a:effectLst/>
          </c:spPr>
          <c:invertIfNegative val="0"/>
          <c:dLbls>
            <c:delete val="1"/>
          </c:dLbls>
          <c:cat>
            <c:strRef>
              <c:f>ChartData!$J$275:$J$284</c:f>
              <c:strCache>
                <c:ptCount val="10"/>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(p)</c:v>
                </c:pt>
              </c:strCache>
            </c:strRef>
          </c:cat>
          <c:val>
            <c:numRef>
              <c:f>ChartData!$L$275:$L$284</c:f>
              <c:numCache>
                <c:formatCode>#,##0.0</c:formatCode>
                <c:ptCount val="10"/>
                <c:pt idx="0">
                  <c:v>8.8000000000000007</c:v>
                </c:pt>
                <c:pt idx="1">
                  <c:v>18.7</c:v>
                </c:pt>
                <c:pt idx="2">
                  <c:v>11.2</c:v>
                </c:pt>
                <c:pt idx="3">
                  <c:v>17.7</c:v>
                </c:pt>
                <c:pt idx="4">
                  <c:v>3.5</c:v>
                </c:pt>
                <c:pt idx="5">
                  <c:v>15.5</c:v>
                </c:pt>
                <c:pt idx="6">
                  <c:v>10.7</c:v>
                </c:pt>
                <c:pt idx="7">
                  <c:v>3.2</c:v>
                </c:pt>
                <c:pt idx="8">
                  <c:v>1.3</c:v>
                </c:pt>
                <c:pt idx="9">
                  <c:v>5</c:v>
                </c:pt>
              </c:numCache>
            </c:numRef>
          </c:val>
          <c:extLst>
            <c:ext xmlns:c16="http://schemas.microsoft.com/office/drawing/2014/chart" uri="{C3380CC4-5D6E-409C-BE32-E72D297353CC}">
              <c16:uniqueId val="{00000001-FFC5-48B6-824E-B3E95D62A160}"/>
            </c:ext>
          </c:extLst>
        </c:ser>
        <c:dLbls>
          <c:showLegendKey val="0"/>
          <c:showVal val="1"/>
          <c:showCatName val="0"/>
          <c:showSerName val="0"/>
          <c:showPercent val="0"/>
          <c:showBubbleSize val="0"/>
        </c:dLbls>
        <c:gapWidth val="75"/>
        <c:overlap val="100"/>
        <c:axId val="770958368"/>
        <c:axId val="770964272"/>
      </c:barChart>
      <c:valAx>
        <c:axId val="770964272"/>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ChartData!$K$272</c:f>
              <c:strCache>
                <c:ptCount val="1"/>
                <c:pt idx="0">
                  <c:v>Effective quarter</c:v>
                </c:pt>
              </c:strCache>
            </c:strRef>
          </c:tx>
          <c:layout>
            <c:manualLayout>
              <c:xMode val="edge"/>
              <c:yMode val="edge"/>
              <c:x val="0.41930116163642384"/>
              <c:y val="0.7217440184076875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78084687641384787"/>
          <c:y val="9.5247005015462183E-3"/>
          <c:w val="0.19750715359439686"/>
          <c:h val="0.1112015453513855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List" dx="39" fmlaLink="TableA1FormulasLabelControl" fmlaRange="TableA1FormulasLabels" noThreeD="1" sel="1" val="0"/>
</file>

<file path=xl/ctrlProps/ctrlProp2.xml><?xml version="1.0" encoding="utf-8"?>
<formControlPr xmlns="http://schemas.microsoft.com/office/spreadsheetml/2009/9/main" objectType="List" dx="39" fmlaLink="TableA2FormulasLabelControl" fmlaRange="TableA2FormulasLabels"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5184775</xdr:colOff>
      <xdr:row>12</xdr:row>
      <xdr:rowOff>152740</xdr:rowOff>
    </xdr:from>
    <xdr:to>
      <xdr:col>1</xdr:col>
      <xdr:colOff>5964555</xdr:colOff>
      <xdr:row>14</xdr:row>
      <xdr:rowOff>97081</xdr:rowOff>
    </xdr:to>
    <xdr:pic>
      <xdr:nvPicPr>
        <xdr:cNvPr id="2" name="Picture 3">
          <a:extLst>
            <a:ext uri="{FF2B5EF4-FFF2-40B4-BE49-F238E27FC236}">
              <a16:creationId xmlns:a16="http://schemas.microsoft.com/office/drawing/2014/main" id="{3EF3A602-C5C8-460D-B940-EC24002E2C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195" t="79922" r="87154" b="13039"/>
        <a:stretch>
          <a:fillRect/>
        </a:stretch>
      </xdr:blipFill>
      <xdr:spPr bwMode="auto">
        <a:xfrm>
          <a:off x="6203950" y="3286465"/>
          <a:ext cx="779780" cy="430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0</xdr:row>
      <xdr:rowOff>76200</xdr:rowOff>
    </xdr:from>
    <xdr:to>
      <xdr:col>6</xdr:col>
      <xdr:colOff>1270</xdr:colOff>
      <xdr:row>4</xdr:row>
      <xdr:rowOff>104775</xdr:rowOff>
    </xdr:to>
    <xdr:pic>
      <xdr:nvPicPr>
        <xdr:cNvPr id="3" name="Picture 2">
          <a:extLst>
            <a:ext uri="{FF2B5EF4-FFF2-40B4-BE49-F238E27FC236}">
              <a16:creationId xmlns:a16="http://schemas.microsoft.com/office/drawing/2014/main" id="{5EE74655-5D1F-4CBC-9D08-CC397F6BAB6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87175" y="76200"/>
          <a:ext cx="1734820" cy="12192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0.28435</cdr:x>
      <cdr:y>0.17279</cdr:y>
    </cdr:to>
    <cdr:sp macro="" textlink="ChartData!$K$255">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531638" cy="4476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2D6BB68-9290-4CFB-A691-1908F50C11A3}" type="TxLink">
            <a:rPr lang="en-US" sz="1000" b="1" i="0" u="none" strike="noStrike">
              <a:solidFill>
                <a:sysClr val="windowText" lastClr="000000"/>
              </a:solidFill>
              <a:latin typeface="Arial"/>
              <a:cs typeface="Arial"/>
            </a:rPr>
            <a:pPr algn="ctr"/>
            <a:t>Number of transactions relieved</a:t>
          </a:fld>
          <a:endParaRPr lang="en-US" sz="1100" b="1">
            <a:solidFill>
              <a:sysClr val="windowText" lastClr="000000"/>
            </a:solidFill>
          </a:endParaRPr>
        </a:p>
      </cdr:txBody>
    </cdr:sp>
  </cdr:relSizeAnchor>
  <cdr:relSizeAnchor xmlns:cdr="http://schemas.openxmlformats.org/drawingml/2006/chartDrawing">
    <cdr:from>
      <cdr:x>0.0062</cdr:x>
      <cdr:y>0.82121</cdr:y>
    </cdr:from>
    <cdr:to>
      <cdr:x>1</cdr:x>
      <cdr:y>1</cdr:y>
    </cdr:to>
    <cdr:sp macro="" textlink="">
      <cdr:nvSpPr>
        <cdr:cNvPr id="3" name="TextBox 2">
          <a:extLst xmlns:a="http://schemas.openxmlformats.org/drawingml/2006/main">
            <a:ext uri="{FF2B5EF4-FFF2-40B4-BE49-F238E27FC236}">
              <a16:creationId xmlns:a16="http://schemas.microsoft.com/office/drawing/2014/main" id="{491E67B6-5BE1-4BB6-8757-039FC123D610}"/>
            </a:ext>
          </a:extLst>
        </cdr:cNvPr>
        <cdr:cNvSpPr txBox="1"/>
      </cdr:nvSpPr>
      <cdr:spPr>
        <a:xfrm xmlns:a="http://schemas.openxmlformats.org/drawingml/2006/main">
          <a:off x="57150" y="2609850"/>
          <a:ext cx="53530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0.92266</cdr:y>
    </cdr:from>
    <cdr:to>
      <cdr:x>0.9991</cdr:x>
      <cdr:y>1</cdr:y>
    </cdr:to>
    <cdr:sp macro="" textlink="ChartData!$J$268">
      <cdr:nvSpPr>
        <cdr:cNvPr id="5" name="TextBox 1">
          <a:extLst xmlns:a="http://schemas.openxmlformats.org/drawingml/2006/main">
            <a:ext uri="{FF2B5EF4-FFF2-40B4-BE49-F238E27FC236}">
              <a16:creationId xmlns:a16="http://schemas.microsoft.com/office/drawing/2014/main" id="{8793304B-4F4D-4BAD-9CFA-0834A5099B04}"/>
            </a:ext>
          </a:extLst>
        </cdr:cNvPr>
        <cdr:cNvSpPr txBox="1"/>
      </cdr:nvSpPr>
      <cdr:spPr>
        <a:xfrm xmlns:a="http://schemas.openxmlformats.org/drawingml/2006/main">
          <a:off x="0" y="2390437"/>
          <a:ext cx="5381605" cy="2003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4222689-F48B-4578-ABEA-ABF38E0F21B2}" type="TxLink">
            <a:rPr lang="en-US" sz="1000" b="0" i="0" u="none" strike="noStrike">
              <a:solidFill>
                <a:sysClr val="windowText" lastClr="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0.85968</cdr:y>
    </cdr:from>
    <cdr:to>
      <cdr:x>0.9991</cdr:x>
      <cdr:y>0.93702</cdr:y>
    </cdr:to>
    <cdr:sp macro="" textlink="ChartData!$J$267">
      <cdr:nvSpPr>
        <cdr:cNvPr id="6" name="TextBox 1">
          <a:extLst xmlns:a="http://schemas.openxmlformats.org/drawingml/2006/main">
            <a:ext uri="{FF2B5EF4-FFF2-40B4-BE49-F238E27FC236}">
              <a16:creationId xmlns:a16="http://schemas.microsoft.com/office/drawing/2014/main" id="{8F63B7DF-E974-468A-8A19-ADBBE0049C37}"/>
            </a:ext>
          </a:extLst>
        </cdr:cNvPr>
        <cdr:cNvSpPr txBox="1"/>
      </cdr:nvSpPr>
      <cdr:spPr>
        <a:xfrm xmlns:a="http://schemas.openxmlformats.org/drawingml/2006/main">
          <a:off x="0" y="2227263"/>
          <a:ext cx="5381605" cy="2003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9B3CE97-C6EB-440B-B75D-159585543F3F}"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cdr:y>
    </cdr:from>
    <cdr:to>
      <cdr:x>0.25818</cdr:x>
      <cdr:y>0.15711</cdr:y>
    </cdr:to>
    <cdr:sp macro="" textlink="ChartData!$K$273">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390650" cy="5159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BAF2379-08CB-46BE-8D08-D19A43F8CE2F}" type="TxLink">
            <a:rPr lang="en-US" sz="1000" b="1" i="0" u="none" strike="noStrike">
              <a:solidFill>
                <a:sysClr val="windowText" lastClr="000000"/>
              </a:solidFill>
              <a:latin typeface="Arial"/>
              <a:cs typeface="Arial"/>
            </a:rPr>
            <a:pPr algn="ctr"/>
            <a:t>Tax relieved (£ millions)</a:t>
          </a:fld>
          <a:endParaRPr lang="en-US" sz="1100" b="1">
            <a:solidFill>
              <a:sysClr val="windowText" lastClr="000000"/>
            </a:solidFill>
          </a:endParaRPr>
        </a:p>
      </cdr:txBody>
    </cdr:sp>
  </cdr:relSizeAnchor>
  <cdr:relSizeAnchor xmlns:cdr="http://schemas.openxmlformats.org/drawingml/2006/chartDrawing">
    <cdr:from>
      <cdr:x>0</cdr:x>
      <cdr:y>0.88773</cdr:y>
    </cdr:from>
    <cdr:to>
      <cdr:x>0.9991</cdr:x>
      <cdr:y>1</cdr:y>
    </cdr:to>
    <cdr:sp macro="" textlink="ChartData!#REF!">
      <cdr:nvSpPr>
        <cdr:cNvPr id="4" name="TextBox 1">
          <a:extLst xmlns:a="http://schemas.openxmlformats.org/drawingml/2006/main">
            <a:ext uri="{FF2B5EF4-FFF2-40B4-BE49-F238E27FC236}">
              <a16:creationId xmlns:a16="http://schemas.microsoft.com/office/drawing/2014/main" id="{8D07394D-01D3-4D03-93B7-18F37A846301}"/>
            </a:ext>
          </a:extLst>
        </cdr:cNvPr>
        <cdr:cNvSpPr txBox="1"/>
      </cdr:nvSpPr>
      <cdr:spPr>
        <a:xfrm xmlns:a="http://schemas.openxmlformats.org/drawingml/2006/main">
          <a:off x="0" y="3238502"/>
          <a:ext cx="5381625" cy="4095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115D61-B696-47E6-873F-37DAA6E3BDBD}" type="TxLink">
            <a:rPr lang="en-US" sz="1000" b="0" i="0" u="none" strike="noStrike">
              <a:solidFill>
                <a:srgbClr val="595959"/>
              </a:solidFill>
              <a:latin typeface="Arial"/>
              <a:cs typeface="Arial"/>
            </a:rPr>
            <a:pPr/>
            <a:t> </a:t>
          </a:fld>
          <a:endParaRPr lang="en-US" sz="1100">
            <a:solidFill>
              <a:srgbClr val="595959"/>
            </a:solidFill>
          </a:endParaRPr>
        </a:p>
      </cdr:txBody>
    </cdr:sp>
  </cdr:relSizeAnchor>
  <cdr:relSizeAnchor xmlns:cdr="http://schemas.openxmlformats.org/drawingml/2006/chartDrawing">
    <cdr:from>
      <cdr:x>0</cdr:x>
      <cdr:y>0.81338</cdr:y>
    </cdr:from>
    <cdr:to>
      <cdr:x>0.9991</cdr:x>
      <cdr:y>0.88838</cdr:y>
    </cdr:to>
    <cdr:sp macro="" textlink="ChartData!$J$286">
      <cdr:nvSpPr>
        <cdr:cNvPr id="7" name="TextBox 1">
          <a:extLst xmlns:a="http://schemas.openxmlformats.org/drawingml/2006/main">
            <a:ext uri="{FF2B5EF4-FFF2-40B4-BE49-F238E27FC236}">
              <a16:creationId xmlns:a16="http://schemas.microsoft.com/office/drawing/2014/main" id="{B5742DC1-7528-48EB-BC44-B8E9FED31DE2}"/>
            </a:ext>
          </a:extLst>
        </cdr:cNvPr>
        <cdr:cNvSpPr txBox="1"/>
      </cdr:nvSpPr>
      <cdr:spPr>
        <a:xfrm xmlns:a="http://schemas.openxmlformats.org/drawingml/2006/main">
          <a:off x="0" y="2440456"/>
          <a:ext cx="5381605" cy="225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9B16ED7-3D94-45F9-B708-990B8A52696C}" type="TxLink">
            <a:rPr lang="en-US" sz="1000" b="0" i="0" u="none" strike="noStrike">
              <a:solidFill>
                <a:sysClr val="windowText" lastClr="000000"/>
              </a:solidFill>
              <a:latin typeface="Arial"/>
              <a:cs typeface="Arial"/>
            </a:rPr>
            <a:pPr/>
            <a:t>(r) The value has been revised in this publication.</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0.76311</cdr:y>
    </cdr:from>
    <cdr:to>
      <cdr:x>0.9991</cdr:x>
      <cdr:y>0.83811</cdr:y>
    </cdr:to>
    <cdr:sp macro="" textlink="ChartData!$J$285">
      <cdr:nvSpPr>
        <cdr:cNvPr id="5" name="TextBox 1">
          <a:extLst xmlns:a="http://schemas.openxmlformats.org/drawingml/2006/main">
            <a:ext uri="{FF2B5EF4-FFF2-40B4-BE49-F238E27FC236}">
              <a16:creationId xmlns:a16="http://schemas.microsoft.com/office/drawing/2014/main" id="{010329E2-EF6C-4BA3-A5A3-9EBA46A221A4}"/>
            </a:ext>
          </a:extLst>
        </cdr:cNvPr>
        <cdr:cNvSpPr txBox="1"/>
      </cdr:nvSpPr>
      <cdr:spPr>
        <a:xfrm xmlns:a="http://schemas.openxmlformats.org/drawingml/2006/main">
          <a:off x="0" y="2289609"/>
          <a:ext cx="5381605" cy="2250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2637B8B-4A18-4070-8A1A-D6A270C55222}"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0.0009</cdr:x>
      <cdr:y>0.87407</cdr:y>
    </cdr:from>
    <cdr:to>
      <cdr:x>1</cdr:x>
      <cdr:y>1</cdr:y>
    </cdr:to>
    <cdr:sp macro="" textlink="ChartData!$J$287">
      <cdr:nvSpPr>
        <cdr:cNvPr id="6" name="TextBox 1">
          <a:extLst xmlns:a="http://schemas.openxmlformats.org/drawingml/2006/main">
            <a:ext uri="{FF2B5EF4-FFF2-40B4-BE49-F238E27FC236}">
              <a16:creationId xmlns:a16="http://schemas.microsoft.com/office/drawing/2014/main" id="{458A34DC-798F-44BC-B5C9-6C51D4EADA59}"/>
            </a:ext>
          </a:extLst>
        </cdr:cNvPr>
        <cdr:cNvSpPr txBox="1"/>
      </cdr:nvSpPr>
      <cdr:spPr>
        <a:xfrm xmlns:a="http://schemas.openxmlformats.org/drawingml/2006/main">
          <a:off x="4848" y="2622539"/>
          <a:ext cx="5381605" cy="3778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CB4DE35-743F-475D-A9A8-DE228F739331}" type="TxLink">
            <a:rPr lang="en-US" sz="1000" b="0" i="0" u="none" strike="noStrike">
              <a:solidFill>
                <a:srgbClr val="000000"/>
              </a:solidFill>
              <a:latin typeface="Arial"/>
              <a:cs typeface="Arial"/>
            </a:rPr>
            <a:pPr/>
            <a:t>¹ Please note that this chart excludes any tax due from the additional transactions shown in Figure 2.3.</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0.01068</cdr:y>
    </cdr:from>
    <cdr:to>
      <cdr:x>0.16581</cdr:x>
      <cdr:y>0.23926</cdr:y>
    </cdr:to>
    <cdr:sp macro="" textlink="ChartData!$K$148">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28575"/>
          <a:ext cx="895350" cy="6113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BC7341B7-0FD8-4ACD-A027-4049062DF321}" type="TxLink">
            <a:rPr lang="en-US" sz="1000" b="1" i="0" u="none" strike="noStrike">
              <a:solidFill>
                <a:sysClr val="windowText" lastClr="000000"/>
              </a:solidFill>
              <a:latin typeface="Arial"/>
              <a:cs typeface="Arial"/>
            </a:rPr>
            <a:pPr algn="ctr"/>
            <a:t>Tax due 
(£ millions)</a:t>
          </a:fld>
          <a:endParaRPr lang="en-US" sz="1100" b="1">
            <a:solidFill>
              <a:sysClr val="windowText" lastClr="000000"/>
            </a:solidFill>
          </a:endParaRPr>
        </a:p>
      </cdr:txBody>
    </cdr:sp>
  </cdr:relSizeAnchor>
  <cdr:relSizeAnchor xmlns:cdr="http://schemas.openxmlformats.org/drawingml/2006/chartDrawing">
    <cdr:from>
      <cdr:x>0</cdr:x>
      <cdr:y>0.82561</cdr:y>
    </cdr:from>
    <cdr:to>
      <cdr:x>0.99756</cdr:x>
      <cdr:y>0.91104</cdr:y>
    </cdr:to>
    <cdr:sp macro="" textlink="ChartData!$J$161">
      <cdr:nvSpPr>
        <cdr:cNvPr id="4" name="TextBox 1">
          <a:extLst xmlns:a="http://schemas.openxmlformats.org/drawingml/2006/main">
            <a:ext uri="{FF2B5EF4-FFF2-40B4-BE49-F238E27FC236}">
              <a16:creationId xmlns:a16="http://schemas.microsoft.com/office/drawing/2014/main" id="{59609F34-1966-47F0-86E6-FDAA6C568E5E}"/>
            </a:ext>
          </a:extLst>
        </cdr:cNvPr>
        <cdr:cNvSpPr txBox="1"/>
      </cdr:nvSpPr>
      <cdr:spPr>
        <a:xfrm xmlns:a="http://schemas.openxmlformats.org/drawingml/2006/main">
          <a:off x="0" y="2563652"/>
          <a:ext cx="5386824" cy="2652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97F8B7B-D7F8-4AE3-A897-F3F6ADB57A9D}"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0.77673</cdr:y>
    </cdr:from>
    <cdr:to>
      <cdr:x>0.99756</cdr:x>
      <cdr:y>0.85801</cdr:y>
    </cdr:to>
    <cdr:sp macro="" textlink="ChartData!$J$160">
      <cdr:nvSpPr>
        <cdr:cNvPr id="5" name="TextBox 1">
          <a:extLst xmlns:a="http://schemas.openxmlformats.org/drawingml/2006/main">
            <a:ext uri="{FF2B5EF4-FFF2-40B4-BE49-F238E27FC236}">
              <a16:creationId xmlns:a16="http://schemas.microsoft.com/office/drawing/2014/main" id="{4EF3CAB8-C83F-4CDA-8096-92500FA6A845}"/>
            </a:ext>
          </a:extLst>
        </cdr:cNvPr>
        <cdr:cNvSpPr txBox="1"/>
      </cdr:nvSpPr>
      <cdr:spPr>
        <a:xfrm xmlns:a="http://schemas.openxmlformats.org/drawingml/2006/main">
          <a:off x="0" y="2411849"/>
          <a:ext cx="5386824" cy="252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2515298-8F70-40B0-8DC5-B3CE5789105C}"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0.8773</cdr:y>
    </cdr:from>
    <cdr:to>
      <cdr:x>0.99756</cdr:x>
      <cdr:y>1</cdr:y>
    </cdr:to>
    <cdr:sp macro="" textlink="ChartData!$J$162">
      <cdr:nvSpPr>
        <cdr:cNvPr id="6" name="TextBox 1">
          <a:extLst xmlns:a="http://schemas.openxmlformats.org/drawingml/2006/main">
            <a:ext uri="{FF2B5EF4-FFF2-40B4-BE49-F238E27FC236}">
              <a16:creationId xmlns:a16="http://schemas.microsoft.com/office/drawing/2014/main" id="{065F9BDA-42ED-42A7-B7B7-00AA492AEE9F}"/>
            </a:ext>
          </a:extLst>
        </cdr:cNvPr>
        <cdr:cNvSpPr txBox="1"/>
      </cdr:nvSpPr>
      <cdr:spPr>
        <a:xfrm xmlns:a="http://schemas.openxmlformats.org/drawingml/2006/main">
          <a:off x="0" y="2724150"/>
          <a:ext cx="5386824" cy="381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586D604-3587-47C9-BC2B-1E5599AB824B}" type="TxLink">
            <a:rPr lang="en-US" sz="1000" b="0" i="0" u="none" strike="noStrike">
              <a:solidFill>
                <a:srgbClr val="000000"/>
              </a:solidFill>
              <a:latin typeface="Arial"/>
              <a:cs typeface="Arial"/>
            </a:rPr>
            <a:pPr/>
            <a:t>¹ Please note that this chart excludes any tax due from the additional transactions shown in Figure 2.3.</a:t>
          </a:fld>
          <a:endParaRPr lang="en-US" sz="1100">
            <a:solidFill>
              <a:sysClr val="windowText" lastClr="000000"/>
            </a:solidFil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0.05137</cdr:y>
    </cdr:from>
    <cdr:to>
      <cdr:x>0.21796</cdr:x>
      <cdr:y>0.22653</cdr:y>
    </cdr:to>
    <cdr:sp macro="" textlink="ChartData!$K$130">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142875"/>
          <a:ext cx="1133475" cy="4871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0E11548-7B55-44E9-96A1-C0D2E75EB54E}" type="TxLink">
            <a:rPr lang="en-US" sz="1000" b="1" i="0" u="none" strike="noStrike">
              <a:solidFill>
                <a:sysClr val="windowText" lastClr="000000"/>
              </a:solidFill>
              <a:latin typeface="Arial"/>
              <a:cs typeface="Arial"/>
            </a:rPr>
            <a:pPr algn="ctr"/>
            <a:t>Number of transactions</a:t>
          </a:fld>
          <a:endParaRPr lang="en-US" sz="1100" b="1">
            <a:solidFill>
              <a:sysClr val="windowText" lastClr="000000"/>
            </a:solidFill>
          </a:endParaRPr>
        </a:p>
      </cdr:txBody>
    </cdr:sp>
  </cdr:relSizeAnchor>
  <cdr:relSizeAnchor xmlns:cdr="http://schemas.openxmlformats.org/drawingml/2006/chartDrawing">
    <cdr:from>
      <cdr:x>0</cdr:x>
      <cdr:y>0.91686</cdr:y>
    </cdr:from>
    <cdr:to>
      <cdr:x>0.99972</cdr:x>
      <cdr:y>1</cdr:y>
    </cdr:to>
    <cdr:sp macro="" textlink="ChartData!$J$143">
      <cdr:nvSpPr>
        <cdr:cNvPr id="4" name="TextBox 1">
          <a:extLst xmlns:a="http://schemas.openxmlformats.org/drawingml/2006/main">
            <a:ext uri="{FF2B5EF4-FFF2-40B4-BE49-F238E27FC236}">
              <a16:creationId xmlns:a16="http://schemas.microsoft.com/office/drawing/2014/main" id="{4AA5E859-F928-4CCC-B19A-DE1634D425A6}"/>
            </a:ext>
          </a:extLst>
        </cdr:cNvPr>
        <cdr:cNvSpPr txBox="1"/>
      </cdr:nvSpPr>
      <cdr:spPr>
        <a:xfrm xmlns:a="http://schemas.openxmlformats.org/drawingml/2006/main">
          <a:off x="0" y="2520950"/>
          <a:ext cx="5382991"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255C0AF-5165-406D-BDF1-7B80F1777711}"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0.86275</cdr:y>
    </cdr:from>
    <cdr:to>
      <cdr:x>0.99972</cdr:x>
      <cdr:y>0.94589</cdr:y>
    </cdr:to>
    <cdr:sp macro="" textlink="ChartData!#REF!">
      <cdr:nvSpPr>
        <cdr:cNvPr id="5" name="TextBox 1">
          <a:extLst xmlns:a="http://schemas.openxmlformats.org/drawingml/2006/main">
            <a:ext uri="{FF2B5EF4-FFF2-40B4-BE49-F238E27FC236}">
              <a16:creationId xmlns:a16="http://schemas.microsoft.com/office/drawing/2014/main" id="{585392C5-96D2-42C3-9DA5-9D6D7B7C1603}"/>
            </a:ext>
          </a:extLst>
        </cdr:cNvPr>
        <cdr:cNvSpPr txBox="1"/>
      </cdr:nvSpPr>
      <cdr:spPr>
        <a:xfrm xmlns:a="http://schemas.openxmlformats.org/drawingml/2006/main">
          <a:off x="0" y="2374900"/>
          <a:ext cx="5551203" cy="2288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274642-81F1-4CA9-9AB5-A9B4ABA05FD9}" type="TxLink">
            <a:rPr lang="en-US" sz="1000" b="0" i="0" u="none" strike="noStrike">
              <a:solidFill>
                <a:srgbClr val="000000"/>
              </a:solidFill>
              <a:latin typeface="Arial"/>
              <a:cs typeface="Arial"/>
            </a:rPr>
            <a:pPr/>
            <a:t> </a:t>
          </a:fld>
          <a:endParaRPr lang="en-US" sz="1100">
            <a:solidFill>
              <a:sysClr val="windowText" lastClr="000000"/>
            </a:solidFill>
          </a:endParaRPr>
        </a:p>
      </cdr:txBody>
    </cdr:sp>
  </cdr:relSizeAnchor>
  <cdr:relSizeAnchor xmlns:cdr="http://schemas.openxmlformats.org/drawingml/2006/chartDrawing">
    <cdr:from>
      <cdr:x>0</cdr:x>
      <cdr:y>0.85755</cdr:y>
    </cdr:from>
    <cdr:to>
      <cdr:x>0.99972</cdr:x>
      <cdr:y>0.9407</cdr:y>
    </cdr:to>
    <cdr:sp macro="" textlink="ChartData!$J$142">
      <cdr:nvSpPr>
        <cdr:cNvPr id="6" name="TextBox 1">
          <a:extLst xmlns:a="http://schemas.openxmlformats.org/drawingml/2006/main">
            <a:ext uri="{FF2B5EF4-FFF2-40B4-BE49-F238E27FC236}">
              <a16:creationId xmlns:a16="http://schemas.microsoft.com/office/drawing/2014/main" id="{EF65493C-B98A-4D42-B71E-707F061725DF}"/>
            </a:ext>
          </a:extLst>
        </cdr:cNvPr>
        <cdr:cNvSpPr txBox="1"/>
      </cdr:nvSpPr>
      <cdr:spPr>
        <a:xfrm xmlns:a="http://schemas.openxmlformats.org/drawingml/2006/main">
          <a:off x="0" y="2360613"/>
          <a:ext cx="5551203" cy="2288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0807328-0A6D-4D6C-9CA3-E93B50479BF9}"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0.02209</cdr:x>
      <cdr:y>0.00961</cdr:y>
    </cdr:from>
    <cdr:to>
      <cdr:x>0.3866</cdr:x>
      <cdr:y>0.1201</cdr:y>
    </cdr:to>
    <cdr:sp macro="" textlink="">
      <cdr:nvSpPr>
        <cdr:cNvPr id="2" name="TextBox 1">
          <a:extLst xmlns:a="http://schemas.openxmlformats.org/drawingml/2006/main">
            <a:ext uri="{FF2B5EF4-FFF2-40B4-BE49-F238E27FC236}">
              <a16:creationId xmlns:a16="http://schemas.microsoft.com/office/drawing/2014/main" id="{3D2DA30D-64CD-44B3-8B02-0B928F2F6EDA}"/>
            </a:ext>
          </a:extLst>
        </cdr:cNvPr>
        <cdr:cNvSpPr txBox="1"/>
      </cdr:nvSpPr>
      <cdr:spPr>
        <a:xfrm xmlns:a="http://schemas.openxmlformats.org/drawingml/2006/main">
          <a:off x="76200" y="30480"/>
          <a:ext cx="1257300" cy="3505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0.41996</cdr:x>
      <cdr:y>0</cdr:y>
    </cdr:from>
    <cdr:to>
      <cdr:x>0.70854</cdr:x>
      <cdr:y>0.10088</cdr:y>
    </cdr:to>
    <cdr:sp macro="" textlink="ChartData!$L$332">
      <cdr:nvSpPr>
        <cdr:cNvPr id="3" name="TextBox 2">
          <a:extLst xmlns:a="http://schemas.openxmlformats.org/drawingml/2006/main">
            <a:ext uri="{FF2B5EF4-FFF2-40B4-BE49-F238E27FC236}">
              <a16:creationId xmlns:a16="http://schemas.microsoft.com/office/drawing/2014/main" id="{64EBC94B-2039-469D-9AB6-BFA69B7F95EB}"/>
            </a:ext>
          </a:extLst>
        </cdr:cNvPr>
        <cdr:cNvSpPr txBox="1"/>
      </cdr:nvSpPr>
      <cdr:spPr>
        <a:xfrm xmlns:a="http://schemas.openxmlformats.org/drawingml/2006/main">
          <a:off x="1244299" y="0"/>
          <a:ext cx="855037" cy="427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8ADE2C3-5DFC-4C75-A066-94404C9A727D}" type="TxLink">
            <a:rPr lang="en-US" sz="1000" b="1" i="0" u="none" strike="noStrike">
              <a:solidFill>
                <a:sysClr val="windowText" lastClr="000000"/>
              </a:solidFill>
              <a:latin typeface="Arial"/>
              <a:cs typeface="Arial"/>
            </a:rPr>
            <a:pPr/>
            <a:t>Tax due</a:t>
          </a:fld>
          <a:endParaRPr lang="en-US" sz="1100" b="1">
            <a:solidFill>
              <a:sysClr val="windowText" lastClr="000000"/>
            </a:solidFill>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0.42367</cdr:x>
      <cdr:y>0.13163</cdr:y>
    </cdr:to>
    <cdr:sp macro="" textlink="ChartData!$K$332">
      <cdr:nvSpPr>
        <cdr:cNvPr id="2" name="TextBox 1">
          <a:extLst xmlns:a="http://schemas.openxmlformats.org/drawingml/2006/main">
            <a:ext uri="{FF2B5EF4-FFF2-40B4-BE49-F238E27FC236}">
              <a16:creationId xmlns:a16="http://schemas.microsoft.com/office/drawing/2014/main" id="{8C134719-FA4D-4BFC-B931-AB18F4A633FA}"/>
            </a:ext>
          </a:extLst>
        </cdr:cNvPr>
        <cdr:cNvSpPr txBox="1"/>
      </cdr:nvSpPr>
      <cdr:spPr>
        <a:xfrm xmlns:a="http://schemas.openxmlformats.org/drawingml/2006/main">
          <a:off x="0" y="0"/>
          <a:ext cx="1082040"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1BACD5F-855B-439B-AFB4-F75A58BFCF5E}" type="TxLink">
            <a:rPr lang="en-US" sz="1000" b="1" i="0" u="none" strike="noStrike">
              <a:solidFill>
                <a:sysClr val="windowText" lastClr="000000"/>
              </a:solidFill>
              <a:latin typeface="Arial"/>
              <a:cs typeface="Arial"/>
            </a:rPr>
            <a:pPr/>
            <a:t>Number of transactions</a:t>
          </a:fld>
          <a:endParaRPr lang="en-US" sz="1100" b="1">
            <a:solidFill>
              <a:sysClr val="windowText" lastClr="000000"/>
            </a:solidFill>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5.5063E-7</cdr:x>
      <cdr:y>0</cdr:y>
    </cdr:from>
    <cdr:to>
      <cdr:x>0.3042</cdr:x>
      <cdr:y>0.11988</cdr:y>
    </cdr:to>
    <cdr:sp macro="" textlink="ChartData!$K$6">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3" y="0"/>
          <a:ext cx="1657348" cy="3905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9BF492D-80BA-487A-92F9-A86E841C5A2B}" type="TxLink">
            <a:rPr lang="en-US" sz="1000" b="1" i="0" u="none" strike="noStrike">
              <a:solidFill>
                <a:srgbClr val="000000"/>
              </a:solidFill>
              <a:latin typeface="Arial"/>
              <a:cs typeface="Arial"/>
            </a:rPr>
            <a:pPr algn="ctr"/>
            <a:t>Number of transactions submitted</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0.88304</cdr:y>
    </cdr:from>
    <cdr:to>
      <cdr:x>1</cdr:x>
      <cdr:y>1</cdr:y>
    </cdr:to>
    <cdr:sp macro="" textlink="ChartData!$J$50">
      <cdr:nvSpPr>
        <cdr:cNvPr id="3" name="TextBox 1">
          <a:extLst xmlns:a="http://schemas.openxmlformats.org/drawingml/2006/main">
            <a:ext uri="{FF2B5EF4-FFF2-40B4-BE49-F238E27FC236}">
              <a16:creationId xmlns:a16="http://schemas.microsoft.com/office/drawing/2014/main" id="{81E3F254-FEAC-4773-9885-C1C1F04333C0}"/>
            </a:ext>
          </a:extLst>
        </cdr:cNvPr>
        <cdr:cNvSpPr txBox="1"/>
      </cdr:nvSpPr>
      <cdr:spPr>
        <a:xfrm xmlns:a="http://schemas.openxmlformats.org/drawingml/2006/main">
          <a:off x="0" y="2876551"/>
          <a:ext cx="5448300" cy="3809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D3841A3-DF6D-43AA-892E-05BE785FAE71}" type="TxLink">
            <a:rPr lang="en-US" sz="1000" b="0" i="0" u="none" strike="noStrike">
              <a:solidFill>
                <a:srgbClr val="000000"/>
              </a:solidFill>
              <a:latin typeface="Arial"/>
              <a:cs typeface="Arial"/>
            </a:rPr>
            <a:pPr/>
            <a:t>¹ Please note that this chart includes a small number of transactions effective in October 2020.</a:t>
          </a:fld>
          <a:endParaRPr lang="en-US" sz="1100">
            <a:solidFill>
              <a:sysClr val="windowText" lastClr="000000"/>
            </a:solidFil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0.01068</cdr:y>
    </cdr:from>
    <cdr:to>
      <cdr:x>0.16581</cdr:x>
      <cdr:y>0.23926</cdr:y>
    </cdr:to>
    <cdr:sp macro="" textlink="ChartData!$K$148">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28575"/>
          <a:ext cx="895350" cy="6113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BC7341B7-0FD8-4ACD-A027-4049062DF321}" type="TxLink">
            <a:rPr lang="en-US" sz="1000" b="1" i="0" u="none" strike="noStrike">
              <a:solidFill>
                <a:sysClr val="windowText" lastClr="000000"/>
              </a:solidFill>
              <a:latin typeface="Arial"/>
              <a:cs typeface="Arial"/>
            </a:rPr>
            <a:pPr algn="ctr"/>
            <a:t>Tax due 
(£ millions)</a:t>
          </a:fld>
          <a:endParaRPr lang="en-US" sz="1100" b="1">
            <a:solidFill>
              <a:sysClr val="windowText" lastClr="000000"/>
            </a:solidFill>
          </a:endParaRPr>
        </a:p>
      </cdr:txBody>
    </cdr:sp>
  </cdr:relSizeAnchor>
  <cdr:relSizeAnchor xmlns:cdr="http://schemas.openxmlformats.org/drawingml/2006/chartDrawing">
    <cdr:from>
      <cdr:x>0</cdr:x>
      <cdr:y>0.82502</cdr:y>
    </cdr:from>
    <cdr:to>
      <cdr:x>0.99756</cdr:x>
      <cdr:y>0.91045</cdr:y>
    </cdr:to>
    <cdr:sp macro="" textlink="ChartData!$J$161">
      <cdr:nvSpPr>
        <cdr:cNvPr id="4" name="TextBox 1">
          <a:extLst xmlns:a="http://schemas.openxmlformats.org/drawingml/2006/main">
            <a:ext uri="{FF2B5EF4-FFF2-40B4-BE49-F238E27FC236}">
              <a16:creationId xmlns:a16="http://schemas.microsoft.com/office/drawing/2014/main" id="{59609F34-1966-47F0-86E6-FDAA6C568E5E}"/>
            </a:ext>
          </a:extLst>
        </cdr:cNvPr>
        <cdr:cNvSpPr txBox="1"/>
      </cdr:nvSpPr>
      <cdr:spPr>
        <a:xfrm xmlns:a="http://schemas.openxmlformats.org/drawingml/2006/main">
          <a:off x="0" y="2632529"/>
          <a:ext cx="5386824" cy="2725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97F8B7B-D7F8-4AE3-A897-F3F6ADB57A9D}"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0.00176</cdr:x>
      <cdr:y>0.77707</cdr:y>
    </cdr:from>
    <cdr:to>
      <cdr:x>0.99932</cdr:x>
      <cdr:y>0.8625</cdr:y>
    </cdr:to>
    <cdr:sp macro="" textlink="ChartData!$J$212">
      <cdr:nvSpPr>
        <cdr:cNvPr id="5" name="TextBox 1">
          <a:extLst xmlns:a="http://schemas.openxmlformats.org/drawingml/2006/main">
            <a:ext uri="{FF2B5EF4-FFF2-40B4-BE49-F238E27FC236}">
              <a16:creationId xmlns:a16="http://schemas.microsoft.com/office/drawing/2014/main" id="{7BC9B80F-CE6E-46AA-8997-D7D8B8708FCD}"/>
            </a:ext>
          </a:extLst>
        </cdr:cNvPr>
        <cdr:cNvSpPr txBox="1"/>
      </cdr:nvSpPr>
      <cdr:spPr>
        <a:xfrm xmlns:a="http://schemas.openxmlformats.org/drawingml/2006/main">
          <a:off x="9525" y="2479543"/>
          <a:ext cx="5386824" cy="2725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F3A8C18-42E5-4E16-8873-98A3BB186079}"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0.00244</cdr:x>
      <cdr:y>0.87562</cdr:y>
    </cdr:from>
    <cdr:to>
      <cdr:x>1</cdr:x>
      <cdr:y>0.96105</cdr:y>
    </cdr:to>
    <cdr:sp macro="" textlink="ChartData!$J$214">
      <cdr:nvSpPr>
        <cdr:cNvPr id="6" name="TextBox 1">
          <a:extLst xmlns:a="http://schemas.openxmlformats.org/drawingml/2006/main">
            <a:ext uri="{FF2B5EF4-FFF2-40B4-BE49-F238E27FC236}">
              <a16:creationId xmlns:a16="http://schemas.microsoft.com/office/drawing/2014/main" id="{69F6DDD1-79E2-4761-BE04-0978C933C5AA}"/>
            </a:ext>
          </a:extLst>
        </cdr:cNvPr>
        <cdr:cNvSpPr txBox="1"/>
      </cdr:nvSpPr>
      <cdr:spPr>
        <a:xfrm xmlns:a="http://schemas.openxmlformats.org/drawingml/2006/main">
          <a:off x="13176" y="2794000"/>
          <a:ext cx="5386824" cy="2725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B5C8D1E-E2EC-40E8-AEAC-DDC748B47F10}" type="TxLink">
            <a:rPr lang="en-US" sz="1000" b="0" i="0" u="none" strike="noStrike">
              <a:solidFill>
                <a:srgbClr val="000000"/>
              </a:solidFill>
              <a:latin typeface="Arial"/>
              <a:cs typeface="Arial"/>
            </a:rPr>
            <a:pPr/>
            <a:t>¹ Please note that this chart excludes any tax due from the additional transactions shown in Figure 2.3.</a:t>
          </a:fld>
          <a:endParaRPr lang="en-US" sz="1100">
            <a:solidFill>
              <a:sysClr val="windowText" lastClr="000000"/>
            </a:solidFill>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0.05137</cdr:y>
    </cdr:from>
    <cdr:to>
      <cdr:x>0.21796</cdr:x>
      <cdr:y>0.22653</cdr:y>
    </cdr:to>
    <cdr:sp macro="" textlink="ChartData!$K$130">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142875"/>
          <a:ext cx="1133475" cy="4871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0E11548-7B55-44E9-96A1-C0D2E75EB54E}" type="TxLink">
            <a:rPr lang="en-US" sz="1000" b="1" i="0" u="none" strike="noStrike">
              <a:solidFill>
                <a:sysClr val="windowText" lastClr="000000"/>
              </a:solidFill>
              <a:latin typeface="Arial"/>
              <a:cs typeface="Arial"/>
            </a:rPr>
            <a:pPr algn="ctr"/>
            <a:t>Number of transactions</a:t>
          </a:fld>
          <a:endParaRPr lang="en-US" sz="1100" b="1">
            <a:solidFill>
              <a:sysClr val="windowText" lastClr="000000"/>
            </a:solidFill>
          </a:endParaRPr>
        </a:p>
      </cdr:txBody>
    </cdr:sp>
  </cdr:relSizeAnchor>
  <cdr:relSizeAnchor xmlns:cdr="http://schemas.openxmlformats.org/drawingml/2006/chartDrawing">
    <cdr:from>
      <cdr:x>0</cdr:x>
      <cdr:y>0.80814</cdr:y>
    </cdr:from>
    <cdr:to>
      <cdr:x>0.99972</cdr:x>
      <cdr:y>0.88588</cdr:y>
    </cdr:to>
    <cdr:sp macro="" textlink="ChartData!$J$143">
      <cdr:nvSpPr>
        <cdr:cNvPr id="4" name="TextBox 1">
          <a:extLst xmlns:a="http://schemas.openxmlformats.org/drawingml/2006/main">
            <a:ext uri="{FF2B5EF4-FFF2-40B4-BE49-F238E27FC236}">
              <a16:creationId xmlns:a16="http://schemas.microsoft.com/office/drawing/2014/main" id="{4AA5E859-F928-4CCC-B19A-DE1634D425A6}"/>
            </a:ext>
          </a:extLst>
        </cdr:cNvPr>
        <cdr:cNvSpPr txBox="1"/>
      </cdr:nvSpPr>
      <cdr:spPr>
        <a:xfrm xmlns:a="http://schemas.openxmlformats.org/drawingml/2006/main">
          <a:off x="0" y="2647951"/>
          <a:ext cx="5551203" cy="2547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255C0AF-5165-406D-BDF1-7B80F1777711}"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0.76453</cdr:y>
    </cdr:from>
    <cdr:to>
      <cdr:x>0.99972</cdr:x>
      <cdr:y>0.84079</cdr:y>
    </cdr:to>
    <cdr:sp macro="" textlink="ChartData!$J$193">
      <cdr:nvSpPr>
        <cdr:cNvPr id="5" name="TextBox 1">
          <a:extLst xmlns:a="http://schemas.openxmlformats.org/drawingml/2006/main">
            <a:ext uri="{FF2B5EF4-FFF2-40B4-BE49-F238E27FC236}">
              <a16:creationId xmlns:a16="http://schemas.microsoft.com/office/drawing/2014/main" id="{5F5E5E92-5201-4898-895F-B75DEE641365}"/>
            </a:ext>
          </a:extLst>
        </cdr:cNvPr>
        <cdr:cNvSpPr txBox="1"/>
      </cdr:nvSpPr>
      <cdr:spPr>
        <a:xfrm xmlns:a="http://schemas.openxmlformats.org/drawingml/2006/main">
          <a:off x="0" y="2505076"/>
          <a:ext cx="5551203" cy="249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531CEA6-8984-498A-92FA-944DF29D4158}"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0.00028</cdr:x>
      <cdr:y>0.85285</cdr:y>
    </cdr:from>
    <cdr:to>
      <cdr:x>1</cdr:x>
      <cdr:y>1</cdr:y>
    </cdr:to>
    <cdr:sp macro="" textlink="ChartData!$J$195">
      <cdr:nvSpPr>
        <cdr:cNvPr id="6" name="TextBox 1">
          <a:extLst xmlns:a="http://schemas.openxmlformats.org/drawingml/2006/main">
            <a:ext uri="{FF2B5EF4-FFF2-40B4-BE49-F238E27FC236}">
              <a16:creationId xmlns:a16="http://schemas.microsoft.com/office/drawing/2014/main" id="{0B6A3ECD-8D29-45D3-9BA6-8083443E5B53}"/>
            </a:ext>
          </a:extLst>
        </cdr:cNvPr>
        <cdr:cNvSpPr txBox="1"/>
      </cdr:nvSpPr>
      <cdr:spPr>
        <a:xfrm xmlns:a="http://schemas.openxmlformats.org/drawingml/2006/main">
          <a:off x="1555" y="2705101"/>
          <a:ext cx="5551203" cy="46672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46CC469E-6AB1-45CA-A398-4F6FA7C73074}" type="TxLink">
            <a:rPr lang="en-US" sz="1000" b="0" i="0" u="none" strike="noStrike">
              <a:solidFill>
                <a:srgbClr val="000000"/>
              </a:solidFill>
              <a:latin typeface="Arial"/>
              <a:cs typeface="Arial"/>
            </a:rPr>
            <a:pPr/>
            <a:t>¹ Please note that a small number of newly granted leases have both a premium paid and a rental value. Therefore these transactions are included twice in Figure 4.1, under both the non-rental value and the rental value.</a:t>
          </a:fld>
          <a:endParaRPr lang="en-US"/>
        </a:p>
      </cdr:txBody>
    </cdr:sp>
  </cdr:relSizeAnchor>
</c:userShapes>
</file>

<file path=xl/drawings/drawing19.xml><?xml version="1.0" encoding="utf-8"?>
<c:userShapes xmlns:c="http://schemas.openxmlformats.org/drawingml/2006/chart">
  <cdr:relSizeAnchor xmlns:cdr="http://schemas.openxmlformats.org/drawingml/2006/chartDrawing">
    <cdr:from>
      <cdr:x>0</cdr:x>
      <cdr:y>0.00305</cdr:y>
    </cdr:from>
    <cdr:to>
      <cdr:x>0.23522</cdr:x>
      <cdr:y>0.1721</cdr:y>
    </cdr:to>
    <cdr:sp macro="" textlink="ChartData!#REF!">
      <cdr:nvSpPr>
        <cdr:cNvPr id="2" name="TextBox 1">
          <a:extLst xmlns:a="http://schemas.openxmlformats.org/drawingml/2006/main">
            <a:ext uri="{FF2B5EF4-FFF2-40B4-BE49-F238E27FC236}">
              <a16:creationId xmlns:a16="http://schemas.microsoft.com/office/drawing/2014/main" id="{7800BD82-BDD9-4077-8653-51F7D8BDCF44}"/>
            </a:ext>
          </a:extLst>
        </cdr:cNvPr>
        <cdr:cNvSpPr txBox="1"/>
      </cdr:nvSpPr>
      <cdr:spPr>
        <a:xfrm xmlns:a="http://schemas.openxmlformats.org/drawingml/2006/main">
          <a:off x="0" y="8102"/>
          <a:ext cx="1295400" cy="4490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D8E0799-37A4-4F04-8383-64D147B49554}" type="TxLink">
            <a:rPr lang="en-US" sz="1000" b="1" i="0" u="none" strike="noStrike">
              <a:solidFill>
                <a:srgbClr val="629DF4"/>
              </a:solidFill>
              <a:latin typeface="Arial"/>
              <a:cs typeface="Arial"/>
            </a:rPr>
            <a:pPr algn="ctr"/>
            <a:t> </a:t>
          </a:fld>
          <a:endParaRPr lang="en-US" sz="1100" b="1">
            <a:solidFill>
              <a:srgbClr val="629DF4"/>
            </a:solidFill>
          </a:endParaRPr>
        </a:p>
      </cdr:txBody>
    </cdr:sp>
  </cdr:relSizeAnchor>
  <cdr:relSizeAnchor xmlns:cdr="http://schemas.openxmlformats.org/drawingml/2006/chartDrawing">
    <cdr:from>
      <cdr:x>0.70913</cdr:x>
      <cdr:y>0.00611</cdr:y>
    </cdr:from>
    <cdr:to>
      <cdr:x>1</cdr:x>
      <cdr:y>0.15272</cdr:y>
    </cdr:to>
    <cdr:sp macro="" textlink="ChartData!#REF!">
      <cdr:nvSpPr>
        <cdr:cNvPr id="3" name="TextBox 1">
          <a:extLst xmlns:a="http://schemas.openxmlformats.org/drawingml/2006/main">
            <a:ext uri="{FF2B5EF4-FFF2-40B4-BE49-F238E27FC236}">
              <a16:creationId xmlns:a16="http://schemas.microsoft.com/office/drawing/2014/main" id="{A5A9096D-858E-47F0-A7AB-CC092E717BBD}"/>
            </a:ext>
          </a:extLst>
        </cdr:cNvPr>
        <cdr:cNvSpPr txBox="1"/>
      </cdr:nvSpPr>
      <cdr:spPr>
        <a:xfrm xmlns:a="http://schemas.openxmlformats.org/drawingml/2006/main">
          <a:off x="3905250" y="16232"/>
          <a:ext cx="1601853" cy="3894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9846638-2A1F-4492-9E5C-6953F025D8FE}" type="TxLink">
            <a:rPr lang="en-US" sz="1000" b="1" i="0" u="none" strike="noStrike">
              <a:solidFill>
                <a:srgbClr val="272262"/>
              </a:solidFill>
              <a:latin typeface="Arial"/>
              <a:cs typeface="Arial"/>
            </a:rPr>
            <a:pPr algn="ctr"/>
            <a:t> </a:t>
          </a:fld>
          <a:endParaRPr lang="en-US" sz="1100" b="1">
            <a:solidFill>
              <a:srgbClr val="272262"/>
            </a:solidFill>
          </a:endParaRPr>
        </a:p>
      </cdr:txBody>
    </cdr:sp>
  </cdr:relSizeAnchor>
  <cdr:relSizeAnchor xmlns:cdr="http://schemas.openxmlformats.org/drawingml/2006/chartDrawing">
    <cdr:from>
      <cdr:x>1.81584E-7</cdr:x>
      <cdr:y>0</cdr:y>
    </cdr:from>
    <cdr:to>
      <cdr:x>0.20063</cdr:x>
      <cdr:y>0.1928</cdr:y>
    </cdr:to>
    <cdr:sp macro="" textlink="ChartData!$K$292">
      <cdr:nvSpPr>
        <cdr:cNvPr id="6" name="TextBox 1">
          <a:extLst xmlns:a="http://schemas.openxmlformats.org/drawingml/2006/main">
            <a:ext uri="{FF2B5EF4-FFF2-40B4-BE49-F238E27FC236}">
              <a16:creationId xmlns:a16="http://schemas.microsoft.com/office/drawing/2014/main" id="{567068AC-2DF4-465F-9DD0-5F1E687A1B63}"/>
            </a:ext>
          </a:extLst>
        </cdr:cNvPr>
        <cdr:cNvSpPr txBox="1"/>
      </cdr:nvSpPr>
      <cdr:spPr>
        <a:xfrm xmlns:a="http://schemas.openxmlformats.org/drawingml/2006/main">
          <a:off x="1" y="0"/>
          <a:ext cx="1104900" cy="5435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F3214BD8-DD1E-4BAE-A4CD-6900B76A7447}" type="TxLink">
            <a:rPr lang="en-US" sz="1000" b="1" i="0" u="none" strike="noStrike">
              <a:solidFill>
                <a:srgbClr val="629DF4"/>
              </a:solidFill>
              <a:latin typeface="Arial"/>
              <a:cs typeface="Arial"/>
            </a:rPr>
            <a:pPr algn="ctr"/>
            <a:t>Number of refunds</a:t>
          </a:fld>
          <a:endParaRPr lang="en-US" sz="1100" b="1">
            <a:solidFill>
              <a:srgbClr val="629DF4"/>
            </a:solidFill>
          </a:endParaRPr>
        </a:p>
      </cdr:txBody>
    </cdr:sp>
  </cdr:relSizeAnchor>
  <cdr:relSizeAnchor xmlns:cdr="http://schemas.openxmlformats.org/drawingml/2006/chartDrawing">
    <cdr:from>
      <cdr:x>0.72527</cdr:x>
      <cdr:y>0.00478</cdr:y>
    </cdr:from>
    <cdr:to>
      <cdr:x>0.96338</cdr:x>
      <cdr:y>0.19758</cdr:y>
    </cdr:to>
    <cdr:sp macro="" textlink="ChartData!$K$293">
      <cdr:nvSpPr>
        <cdr:cNvPr id="7" name="TextBox 1">
          <a:extLst xmlns:a="http://schemas.openxmlformats.org/drawingml/2006/main">
            <a:ext uri="{FF2B5EF4-FFF2-40B4-BE49-F238E27FC236}">
              <a16:creationId xmlns:a16="http://schemas.microsoft.com/office/drawing/2014/main" id="{E86A17F7-C1FF-4EB6-82D6-06102CC5B4EC}"/>
            </a:ext>
          </a:extLst>
        </cdr:cNvPr>
        <cdr:cNvSpPr txBox="1"/>
      </cdr:nvSpPr>
      <cdr:spPr>
        <a:xfrm xmlns:a="http://schemas.openxmlformats.org/drawingml/2006/main">
          <a:off x="3994150" y="12700"/>
          <a:ext cx="1311275" cy="5121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C3F30732-DBDC-427C-9D88-95EB9C12DDAD}" type="TxLink">
            <a:rPr lang="en-US" sz="1000" b="1" i="0" u="none" strike="noStrike">
              <a:solidFill>
                <a:srgbClr val="272262"/>
              </a:solidFill>
              <a:latin typeface="Arial"/>
              <a:cs typeface="Arial"/>
            </a:rPr>
            <a:pPr algn="ctr"/>
            <a:t>Amount refunded (£ millions)</a:t>
          </a:fld>
          <a:endParaRPr lang="en-US" sz="1100" b="1">
            <a:solidFill>
              <a:srgbClr val="272262"/>
            </a:solidFill>
          </a:endParaRPr>
        </a:p>
      </cdr:txBody>
    </cdr:sp>
  </cdr:relSizeAnchor>
  <cdr:relSizeAnchor xmlns:cdr="http://schemas.openxmlformats.org/drawingml/2006/chartDrawing">
    <cdr:from>
      <cdr:x>0</cdr:x>
      <cdr:y>0.86599</cdr:y>
    </cdr:from>
    <cdr:to>
      <cdr:x>0.97721</cdr:x>
      <cdr:y>0.93491</cdr:y>
    </cdr:to>
    <cdr:sp macro="" textlink="">
      <cdr:nvSpPr>
        <cdr:cNvPr id="8" name="TextBox 1">
          <a:extLst xmlns:a="http://schemas.openxmlformats.org/drawingml/2006/main">
            <a:ext uri="{FF2B5EF4-FFF2-40B4-BE49-F238E27FC236}">
              <a16:creationId xmlns:a16="http://schemas.microsoft.com/office/drawing/2014/main" id="{645B46A4-1DC2-406B-B84D-876E9A60E081}"/>
            </a:ext>
          </a:extLst>
        </cdr:cNvPr>
        <cdr:cNvSpPr txBox="1"/>
      </cdr:nvSpPr>
      <cdr:spPr>
        <a:xfrm xmlns:a="http://schemas.openxmlformats.org/drawingml/2006/main">
          <a:off x="0" y="2441575"/>
          <a:ext cx="5381605" cy="1943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0.87613</cdr:y>
    </cdr:from>
    <cdr:to>
      <cdr:x>0.97721</cdr:x>
      <cdr:y>0.94505</cdr:y>
    </cdr:to>
    <cdr:sp macro="" textlink="ChartData!$J$305">
      <cdr:nvSpPr>
        <cdr:cNvPr id="9" name="TextBox 1">
          <a:extLst xmlns:a="http://schemas.openxmlformats.org/drawingml/2006/main">
            <a:ext uri="{FF2B5EF4-FFF2-40B4-BE49-F238E27FC236}">
              <a16:creationId xmlns:a16="http://schemas.microsoft.com/office/drawing/2014/main" id="{3973BBBA-F8E9-47C7-91B8-09946018F205}"/>
            </a:ext>
          </a:extLst>
        </cdr:cNvPr>
        <cdr:cNvSpPr txBox="1"/>
      </cdr:nvSpPr>
      <cdr:spPr>
        <a:xfrm xmlns:a="http://schemas.openxmlformats.org/drawingml/2006/main">
          <a:off x="0" y="2470150"/>
          <a:ext cx="5381605" cy="1943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62EC96B-80A7-4A79-B5B2-DA9AC1319362}"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0.93018</cdr:y>
    </cdr:from>
    <cdr:to>
      <cdr:x>0.97721</cdr:x>
      <cdr:y>0.9991</cdr:y>
    </cdr:to>
    <cdr:sp macro="" textlink="ChartData!$J$306">
      <cdr:nvSpPr>
        <cdr:cNvPr id="10" name="TextBox 1">
          <a:extLst xmlns:a="http://schemas.openxmlformats.org/drawingml/2006/main">
            <a:ext uri="{FF2B5EF4-FFF2-40B4-BE49-F238E27FC236}">
              <a16:creationId xmlns:a16="http://schemas.microsoft.com/office/drawing/2014/main" id="{F9EE5D93-F7B3-4745-AFF1-A16A59FF6587}"/>
            </a:ext>
          </a:extLst>
        </cdr:cNvPr>
        <cdr:cNvSpPr txBox="1"/>
      </cdr:nvSpPr>
      <cdr:spPr>
        <a:xfrm xmlns:a="http://schemas.openxmlformats.org/drawingml/2006/main">
          <a:off x="0" y="2622550"/>
          <a:ext cx="5381605" cy="1943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2ABD3CA-3A91-4215-997E-33DCAC326AB7}"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308</xdr:row>
      <xdr:rowOff>0</xdr:rowOff>
    </xdr:from>
    <xdr:to>
      <xdr:col>8</xdr:col>
      <xdr:colOff>210780</xdr:colOff>
      <xdr:row>325</xdr:row>
      <xdr:rowOff>173037</xdr:rowOff>
    </xdr:to>
    <xdr:graphicFrame macro="">
      <xdr:nvGraphicFramePr>
        <xdr:cNvPr id="2" name="Chart 1">
          <a:extLst>
            <a:ext uri="{FF2B5EF4-FFF2-40B4-BE49-F238E27FC236}">
              <a16:creationId xmlns:a16="http://schemas.microsoft.com/office/drawing/2014/main" id="{9FF2A21A-4907-4897-AE4B-79F46CC3A6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164</xdr:row>
      <xdr:rowOff>0</xdr:rowOff>
    </xdr:from>
    <xdr:to>
      <xdr:col>8</xdr:col>
      <xdr:colOff>286133</xdr:colOff>
      <xdr:row>176</xdr:row>
      <xdr:rowOff>721995</xdr:rowOff>
    </xdr:to>
    <xdr:graphicFrame macro="">
      <xdr:nvGraphicFramePr>
        <xdr:cNvPr id="3" name="Chart 1">
          <a:extLst>
            <a:ext uri="{FF2B5EF4-FFF2-40B4-BE49-F238E27FC236}">
              <a16:creationId xmlns:a16="http://schemas.microsoft.com/office/drawing/2014/main" id="{F01A3DC5-B9B9-49B9-97B5-4A7DD3B621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216</xdr:row>
      <xdr:rowOff>0</xdr:rowOff>
    </xdr:from>
    <xdr:ext cx="5386453" cy="3916680"/>
    <xdr:graphicFrame macro="">
      <xdr:nvGraphicFramePr>
        <xdr:cNvPr id="4" name="Chart 1">
          <a:extLst>
            <a:ext uri="{FF2B5EF4-FFF2-40B4-BE49-F238E27FC236}">
              <a16:creationId xmlns:a16="http://schemas.microsoft.com/office/drawing/2014/main" id="{AACDC763-95DA-49CC-B3CA-D81C265F1A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0</xdr:col>
      <xdr:colOff>0</xdr:colOff>
      <xdr:row>71</xdr:row>
      <xdr:rowOff>380998</xdr:rowOff>
    </xdr:from>
    <xdr:ext cx="5562600" cy="3888000"/>
    <xdr:graphicFrame macro="">
      <xdr:nvGraphicFramePr>
        <xdr:cNvPr id="5" name="Chart 4">
          <a:extLst>
            <a:ext uri="{FF2B5EF4-FFF2-40B4-BE49-F238E27FC236}">
              <a16:creationId xmlns:a16="http://schemas.microsoft.com/office/drawing/2014/main" id="{B6B1E707-268A-411D-A871-522BCFF79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0</xdr:col>
      <xdr:colOff>0</xdr:colOff>
      <xdr:row>114</xdr:row>
      <xdr:rowOff>0</xdr:rowOff>
    </xdr:from>
    <xdr:to>
      <xdr:col>8</xdr:col>
      <xdr:colOff>208240</xdr:colOff>
      <xdr:row>125</xdr:row>
      <xdr:rowOff>515937</xdr:rowOff>
    </xdr:to>
    <xdr:graphicFrame macro="">
      <xdr:nvGraphicFramePr>
        <xdr:cNvPr id="6" name="Chart 1">
          <a:extLst>
            <a:ext uri="{FF2B5EF4-FFF2-40B4-BE49-F238E27FC236}">
              <a16:creationId xmlns:a16="http://schemas.microsoft.com/office/drawing/2014/main" id="{FADE6B0A-B273-43A9-8261-60C8D85950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0</xdr:col>
      <xdr:colOff>0</xdr:colOff>
      <xdr:row>51</xdr:row>
      <xdr:rowOff>380999</xdr:rowOff>
    </xdr:from>
    <xdr:ext cx="5494020" cy="3629026"/>
    <xdr:graphicFrame macro="">
      <xdr:nvGraphicFramePr>
        <xdr:cNvPr id="7" name="Chart 6">
          <a:extLst>
            <a:ext uri="{FF2B5EF4-FFF2-40B4-BE49-F238E27FC236}">
              <a16:creationId xmlns:a16="http://schemas.microsoft.com/office/drawing/2014/main" id="{6495CBC4-9DE2-4CC4-9A58-593DC7C463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0</xdr:col>
      <xdr:colOff>0</xdr:colOff>
      <xdr:row>234</xdr:row>
      <xdr:rowOff>0</xdr:rowOff>
    </xdr:from>
    <xdr:ext cx="5386453" cy="3886200"/>
    <xdr:graphicFrame macro="">
      <xdr:nvGraphicFramePr>
        <xdr:cNvPr id="8" name="Chart 1">
          <a:extLst>
            <a:ext uri="{FF2B5EF4-FFF2-40B4-BE49-F238E27FC236}">
              <a16:creationId xmlns:a16="http://schemas.microsoft.com/office/drawing/2014/main" id="{9534001C-8702-4253-9979-2BC150795F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0</xdr:col>
      <xdr:colOff>0</xdr:colOff>
      <xdr:row>252</xdr:row>
      <xdr:rowOff>0</xdr:rowOff>
    </xdr:from>
    <xdr:ext cx="5386453" cy="2590800"/>
    <xdr:graphicFrame macro="">
      <xdr:nvGraphicFramePr>
        <xdr:cNvPr id="9" name="Chart 1">
          <a:extLst>
            <a:ext uri="{FF2B5EF4-FFF2-40B4-BE49-F238E27FC236}">
              <a16:creationId xmlns:a16="http://schemas.microsoft.com/office/drawing/2014/main" id="{4B58022D-984E-4179-832A-745B075473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0</xdr:col>
      <xdr:colOff>0</xdr:colOff>
      <xdr:row>269</xdr:row>
      <xdr:rowOff>380998</xdr:rowOff>
    </xdr:from>
    <xdr:ext cx="5386453" cy="3200402"/>
    <xdr:graphicFrame macro="">
      <xdr:nvGraphicFramePr>
        <xdr:cNvPr id="10" name="Chart 1">
          <a:extLst>
            <a:ext uri="{FF2B5EF4-FFF2-40B4-BE49-F238E27FC236}">
              <a16:creationId xmlns:a16="http://schemas.microsoft.com/office/drawing/2014/main" id="{4ACB7D89-6EDB-4627-8A7C-7A0F047D4D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0</xdr:col>
      <xdr:colOff>0</xdr:colOff>
      <xdr:row>145</xdr:row>
      <xdr:rowOff>0</xdr:rowOff>
    </xdr:from>
    <xdr:ext cx="5591174" cy="3105150"/>
    <xdr:graphicFrame macro="">
      <xdr:nvGraphicFramePr>
        <xdr:cNvPr id="11" name="Chart 1">
          <a:extLst>
            <a:ext uri="{FF2B5EF4-FFF2-40B4-BE49-F238E27FC236}">
              <a16:creationId xmlns:a16="http://schemas.microsoft.com/office/drawing/2014/main" id="{A6EC652C-EB18-4526-9875-7AB2804063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twoCellAnchor editAs="oneCell">
    <xdr:from>
      <xdr:col>0</xdr:col>
      <xdr:colOff>0</xdr:colOff>
      <xdr:row>127</xdr:row>
      <xdr:rowOff>0</xdr:rowOff>
    </xdr:from>
    <xdr:to>
      <xdr:col>8</xdr:col>
      <xdr:colOff>210820</xdr:colOff>
      <xdr:row>143</xdr:row>
      <xdr:rowOff>161925</xdr:rowOff>
    </xdr:to>
    <xdr:graphicFrame macro="">
      <xdr:nvGraphicFramePr>
        <xdr:cNvPr id="12" name="Chart 1">
          <a:extLst>
            <a:ext uri="{FF2B5EF4-FFF2-40B4-BE49-F238E27FC236}">
              <a16:creationId xmlns:a16="http://schemas.microsoft.com/office/drawing/2014/main" id="{F13A2254-74AA-49E4-8353-E6804BCA06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3</xdr:col>
      <xdr:colOff>486727</xdr:colOff>
      <xdr:row>328</xdr:row>
      <xdr:rowOff>29527</xdr:rowOff>
    </xdr:from>
    <xdr:to>
      <xdr:col>8</xdr:col>
      <xdr:colOff>266700</xdr:colOff>
      <xdr:row>357</xdr:row>
      <xdr:rowOff>133350</xdr:rowOff>
    </xdr:to>
    <xdr:graphicFrame macro="">
      <xdr:nvGraphicFramePr>
        <xdr:cNvPr id="13" name="Chart 12">
          <a:extLst>
            <a:ext uri="{FF2B5EF4-FFF2-40B4-BE49-F238E27FC236}">
              <a16:creationId xmlns:a16="http://schemas.microsoft.com/office/drawing/2014/main" id="{C7B74155-1D5A-40C7-83AF-0F2646577A3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0</xdr:col>
      <xdr:colOff>30479</xdr:colOff>
      <xdr:row>328</xdr:row>
      <xdr:rowOff>26987</xdr:rowOff>
    </xdr:from>
    <xdr:to>
      <xdr:col>3</xdr:col>
      <xdr:colOff>381634</xdr:colOff>
      <xdr:row>357</xdr:row>
      <xdr:rowOff>133351</xdr:rowOff>
    </xdr:to>
    <xdr:graphicFrame macro="">
      <xdr:nvGraphicFramePr>
        <xdr:cNvPr id="14" name="Chart 13">
          <a:extLst>
            <a:ext uri="{FF2B5EF4-FFF2-40B4-BE49-F238E27FC236}">
              <a16:creationId xmlns:a16="http://schemas.microsoft.com/office/drawing/2014/main" id="{66A36009-E4C5-4008-9643-028B8DB0746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oneCellAnchor>
    <xdr:from>
      <xdr:col>0</xdr:col>
      <xdr:colOff>0</xdr:colOff>
      <xdr:row>3</xdr:row>
      <xdr:rowOff>0</xdr:rowOff>
    </xdr:from>
    <xdr:ext cx="5448300" cy="3257550"/>
    <xdr:graphicFrame macro="">
      <xdr:nvGraphicFramePr>
        <xdr:cNvPr id="15" name="Chart 14">
          <a:extLst>
            <a:ext uri="{FF2B5EF4-FFF2-40B4-BE49-F238E27FC236}">
              <a16:creationId xmlns:a16="http://schemas.microsoft.com/office/drawing/2014/main" id="{40D52C83-B984-4BD9-B644-1A58E39C04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oneCellAnchor>
  <xdr:twoCellAnchor>
    <xdr:from>
      <xdr:col>0</xdr:col>
      <xdr:colOff>0</xdr:colOff>
      <xdr:row>357</xdr:row>
      <xdr:rowOff>28575</xdr:rowOff>
    </xdr:from>
    <xdr:to>
      <xdr:col>8</xdr:col>
      <xdr:colOff>210820</xdr:colOff>
      <xdr:row>360</xdr:row>
      <xdr:rowOff>123825</xdr:rowOff>
    </xdr:to>
    <xdr:sp macro="" textlink="$J$362">
      <xdr:nvSpPr>
        <xdr:cNvPr id="16" name="TextBox 15">
          <a:extLst>
            <a:ext uri="{FF2B5EF4-FFF2-40B4-BE49-F238E27FC236}">
              <a16:creationId xmlns:a16="http://schemas.microsoft.com/office/drawing/2014/main" id="{AD813432-E0F0-478D-9D9B-A37401F6691E}"/>
            </a:ext>
          </a:extLst>
        </xdr:cNvPr>
        <xdr:cNvSpPr txBox="1"/>
      </xdr:nvSpPr>
      <xdr:spPr>
        <a:xfrm>
          <a:off x="0" y="73380600"/>
          <a:ext cx="5144770"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322696B-08B4-4FE1-8E1D-8D0E0A116501}" type="TxLink">
            <a:rPr lang="en-US" sz="1000" b="0" i="0" u="none" strike="noStrike">
              <a:solidFill>
                <a:sysClr val="windowText" lastClr="000000"/>
              </a:solidFill>
              <a:latin typeface="Arial"/>
              <a:cs typeface="Arial"/>
            </a:rPr>
            <a:pPr/>
            <a:t>¹ We have corrected a non-residential transaction effective in April 2019. This transaction was entered incorrectly as being overly large and has now been amended. This led to a downward revision in the non-residential tax due in this month.</a:t>
          </a:fld>
          <a:endParaRPr lang="en-US" sz="1000">
            <a:solidFill>
              <a:sysClr val="windowText" lastClr="000000"/>
            </a:solidFill>
          </a:endParaRPr>
        </a:p>
      </xdr:txBody>
    </xdr:sp>
    <xdr:clientData/>
  </xdr:twoCellAnchor>
  <xdr:oneCellAnchor>
    <xdr:from>
      <xdr:col>0</xdr:col>
      <xdr:colOff>0</xdr:colOff>
      <xdr:row>196</xdr:row>
      <xdr:rowOff>380999</xdr:rowOff>
    </xdr:from>
    <xdr:ext cx="5581650" cy="3190875"/>
    <xdr:graphicFrame macro="">
      <xdr:nvGraphicFramePr>
        <xdr:cNvPr id="17" name="Chart 1">
          <a:extLst>
            <a:ext uri="{FF2B5EF4-FFF2-40B4-BE49-F238E27FC236}">
              <a16:creationId xmlns:a16="http://schemas.microsoft.com/office/drawing/2014/main" id="{7941FB0D-5506-4FDB-849A-38F3D2A751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oneCellAnchor>
  <xdr:oneCellAnchor>
    <xdr:from>
      <xdr:col>0</xdr:col>
      <xdr:colOff>0</xdr:colOff>
      <xdr:row>177</xdr:row>
      <xdr:rowOff>380999</xdr:rowOff>
    </xdr:from>
    <xdr:ext cx="5552758" cy="3276601"/>
    <xdr:graphicFrame macro="">
      <xdr:nvGraphicFramePr>
        <xdr:cNvPr id="18" name="Chart 1">
          <a:extLst>
            <a:ext uri="{FF2B5EF4-FFF2-40B4-BE49-F238E27FC236}">
              <a16:creationId xmlns:a16="http://schemas.microsoft.com/office/drawing/2014/main" id="{9018B33C-C5AA-45BD-9C61-173EECFB94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oneCellAnchor>
  <xdr:oneCellAnchor>
    <xdr:from>
      <xdr:col>0</xdr:col>
      <xdr:colOff>0</xdr:colOff>
      <xdr:row>288</xdr:row>
      <xdr:rowOff>504825</xdr:rowOff>
    </xdr:from>
    <xdr:ext cx="5507103" cy="2819400"/>
    <xdr:graphicFrame macro="">
      <xdr:nvGraphicFramePr>
        <xdr:cNvPr id="19" name="Chart 1">
          <a:extLst>
            <a:ext uri="{FF2B5EF4-FFF2-40B4-BE49-F238E27FC236}">
              <a16:creationId xmlns:a16="http://schemas.microsoft.com/office/drawing/2014/main" id="{78755500-4058-4335-97D1-73B737A3DF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oneCellAnchor>
  <xdr:oneCellAnchor>
    <xdr:from>
      <xdr:col>0</xdr:col>
      <xdr:colOff>0</xdr:colOff>
      <xdr:row>92</xdr:row>
      <xdr:rowOff>380998</xdr:rowOff>
    </xdr:from>
    <xdr:ext cx="5562600" cy="3886202"/>
    <xdr:graphicFrame macro="">
      <xdr:nvGraphicFramePr>
        <xdr:cNvPr id="20" name="Chart 19">
          <a:extLst>
            <a:ext uri="{FF2B5EF4-FFF2-40B4-BE49-F238E27FC236}">
              <a16:creationId xmlns:a16="http://schemas.microsoft.com/office/drawing/2014/main" id="{7A037B53-A8F6-4AF1-A755-30FD54C572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oneCellAnchor>
</xdr:wsDr>
</file>

<file path=xl/drawings/drawing20.xml><?xml version="1.0" encoding="utf-8"?>
<c:userShapes xmlns:c="http://schemas.openxmlformats.org/drawingml/2006/chart">
  <cdr:relSizeAnchor xmlns:cdr="http://schemas.openxmlformats.org/drawingml/2006/chartDrawing">
    <cdr:from>
      <cdr:x>0.00171</cdr:x>
      <cdr:y>0.01225</cdr:y>
    </cdr:from>
    <cdr:to>
      <cdr:x>0.16267</cdr:x>
      <cdr:y>0.19435</cdr:y>
    </cdr:to>
    <cdr:sp macro="" textlink="ChartData!$K$75">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9525" y="47611"/>
          <a:ext cx="895356" cy="7076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B5CC732C-E739-4C88-9397-33768E99964A}" type="TxLink">
            <a:rPr lang="en-US" sz="1000" b="1" i="0" u="none" strike="noStrike">
              <a:solidFill>
                <a:sysClr val="windowText" lastClr="000000"/>
              </a:solidFill>
              <a:latin typeface="Arial"/>
              <a:cs typeface="Arial"/>
            </a:rPr>
            <a:pPr algn="ctr"/>
            <a:t>Tax due 
(£ millions)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0.00175</cdr:x>
      <cdr:y>0.87255</cdr:y>
    </cdr:from>
    <cdr:to>
      <cdr:x>0.98953</cdr:x>
      <cdr:y>0.93627</cdr:y>
    </cdr:to>
    <cdr:sp macro="" textlink="ChartData!$J$90">
      <cdr:nvSpPr>
        <cdr:cNvPr id="4" name="TextBox 1">
          <a:extLst xmlns:a="http://schemas.openxmlformats.org/drawingml/2006/main">
            <a:ext uri="{FF2B5EF4-FFF2-40B4-BE49-F238E27FC236}">
              <a16:creationId xmlns:a16="http://schemas.microsoft.com/office/drawing/2014/main" id="{0D9E6881-A38F-4A51-A848-E950C1DA564A}"/>
            </a:ext>
          </a:extLst>
        </cdr:cNvPr>
        <cdr:cNvSpPr txBox="1"/>
      </cdr:nvSpPr>
      <cdr:spPr>
        <a:xfrm xmlns:a="http://schemas.openxmlformats.org/drawingml/2006/main">
          <a:off x="9535" y="3390902"/>
          <a:ext cx="5381721"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5B5A024-5F51-4710-93A0-C4EF554CE911}" type="TxLink">
            <a:rPr lang="en-US" sz="1000" b="0" i="0" u="none" strike="noStrike">
              <a:solidFill>
                <a:srgbClr val="000000"/>
              </a:solidFill>
              <a:latin typeface="Arial"/>
              <a:cs typeface="Arial"/>
            </a:rPr>
            <a:pPr/>
            <a:t>(r) Values for June to August 2020 are revised in this publication.</a:t>
          </a:fld>
          <a:endParaRPr lang="en-US" sz="1100">
            <a:solidFill>
              <a:sysClr val="windowText" lastClr="000000"/>
            </a:solidFill>
          </a:endParaRPr>
        </a:p>
      </cdr:txBody>
    </cdr:sp>
  </cdr:relSizeAnchor>
  <cdr:relSizeAnchor xmlns:cdr="http://schemas.openxmlformats.org/drawingml/2006/chartDrawing">
    <cdr:from>
      <cdr:x>0</cdr:x>
      <cdr:y>0.79412</cdr:y>
    </cdr:from>
    <cdr:to>
      <cdr:x>0.98778</cdr:x>
      <cdr:y>0.88971</cdr:y>
    </cdr:to>
    <cdr:sp macro="" textlink="ChartData!$J$89">
      <cdr:nvSpPr>
        <cdr:cNvPr id="5" name="TextBox 1">
          <a:extLst xmlns:a="http://schemas.openxmlformats.org/drawingml/2006/main">
            <a:ext uri="{FF2B5EF4-FFF2-40B4-BE49-F238E27FC236}">
              <a16:creationId xmlns:a16="http://schemas.microsoft.com/office/drawing/2014/main" id="{73068EA2-0460-4CFA-8660-322BF74A50F8}"/>
            </a:ext>
          </a:extLst>
        </cdr:cNvPr>
        <cdr:cNvSpPr txBox="1"/>
      </cdr:nvSpPr>
      <cdr:spPr>
        <a:xfrm xmlns:a="http://schemas.openxmlformats.org/drawingml/2006/main">
          <a:off x="0" y="3086103"/>
          <a:ext cx="5381722" cy="3714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A6CB913-827A-4B8A-8553-0D7FD784BA8B}" type="TxLink">
            <a:rPr lang="en-US" sz="1000" b="0" i="0" u="none" strike="noStrike">
              <a:solidFill>
                <a:srgbClr val="000000"/>
              </a:solidFill>
              <a:latin typeface="Arial"/>
              <a:cs typeface="Arial"/>
            </a:rPr>
            <a:pPr/>
            <a:t>(p) Values for September 2020 are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0.91176</cdr:y>
    </cdr:from>
    <cdr:to>
      <cdr:x>0.98778</cdr:x>
      <cdr:y>1</cdr:y>
    </cdr:to>
    <cdr:sp macro="" textlink="ChartData!$J$91">
      <cdr:nvSpPr>
        <cdr:cNvPr id="6" name="TextBox 1">
          <a:extLst xmlns:a="http://schemas.openxmlformats.org/drawingml/2006/main">
            <a:ext uri="{FF2B5EF4-FFF2-40B4-BE49-F238E27FC236}">
              <a16:creationId xmlns:a16="http://schemas.microsoft.com/office/drawing/2014/main" id="{F5F34E15-FB7D-4D43-9BA8-8ADE5E969591}"/>
            </a:ext>
          </a:extLst>
        </cdr:cNvPr>
        <cdr:cNvSpPr txBox="1"/>
      </cdr:nvSpPr>
      <cdr:spPr>
        <a:xfrm xmlns:a="http://schemas.openxmlformats.org/drawingml/2006/main">
          <a:off x="0" y="3543302"/>
          <a:ext cx="5381722" cy="342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45D9740-3B3B-4655-AD49-6CDFC08F7A49}" type="TxLink">
            <a:rPr lang="en-US" sz="1000" b="0" i="0" u="none" strike="noStrike">
              <a:solidFill>
                <a:srgbClr val="000000"/>
              </a:solidFill>
              <a:latin typeface="Arial"/>
              <a:cs typeface="Arial"/>
            </a:rPr>
            <a:pPr/>
            <a:t>¹ Please note that this chart excludes any tax due from the additional transactions shown in Figure 2.3.</a:t>
          </a:fld>
          <a:endParaRPr lang="en-US" sz="1100">
            <a:solidFill>
              <a:sysClr val="windowText" lastClr="000000"/>
            </a:solidFill>
          </a:endParaRPr>
        </a:p>
      </cdr:txBody>
    </cdr:sp>
  </cdr:relSizeAnchor>
</c:userShapes>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333375</xdr:colOff>
          <xdr:row>0</xdr:row>
          <xdr:rowOff>152400</xdr:rowOff>
        </xdr:from>
        <xdr:to>
          <xdr:col>11</xdr:col>
          <xdr:colOff>257175</xdr:colOff>
          <xdr:row>4</xdr:row>
          <xdr:rowOff>76200</xdr:rowOff>
        </xdr:to>
        <xdr:sp macro="" textlink="">
          <xdr:nvSpPr>
            <xdr:cNvPr id="15361" name="List Box 1" hidden="1">
              <a:extLst>
                <a:ext uri="{63B3BB69-23CF-44E3-9099-C40C66FF867C}">
                  <a14:compatExt spid="_x0000_s15361"/>
                </a:ext>
                <a:ext uri="{FF2B5EF4-FFF2-40B4-BE49-F238E27FC236}">
                  <a16:creationId xmlns:a16="http://schemas.microsoft.com/office/drawing/2014/main" id="{76240CD0-9BF7-4405-85AD-AFCA0F71C9D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533400</xdr:colOff>
          <xdr:row>1</xdr:row>
          <xdr:rowOff>28575</xdr:rowOff>
        </xdr:from>
        <xdr:to>
          <xdr:col>12</xdr:col>
          <xdr:colOff>466725</xdr:colOff>
          <xdr:row>4</xdr:row>
          <xdr:rowOff>152400</xdr:rowOff>
        </xdr:to>
        <xdr:sp macro="" textlink="">
          <xdr:nvSpPr>
            <xdr:cNvPr id="16385" name="List Box 1" hidden="1">
              <a:extLst>
                <a:ext uri="{63B3BB69-23CF-44E3-9099-C40C66FF867C}">
                  <a14:compatExt spid="_x0000_s16385"/>
                </a:ext>
                <a:ext uri="{FF2B5EF4-FFF2-40B4-BE49-F238E27FC236}">
                  <a16:creationId xmlns:a16="http://schemas.microsoft.com/office/drawing/2014/main" id="{95B11825-4169-4A6A-BA88-C069CAA54B5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c:userShapes xmlns:c="http://schemas.openxmlformats.org/drawingml/2006/chart">
  <cdr:relSizeAnchor xmlns:cdr="http://schemas.openxmlformats.org/drawingml/2006/chartDrawing">
    <cdr:from>
      <cdr:x>0</cdr:x>
      <cdr:y>0</cdr:y>
    </cdr:from>
    <cdr:to>
      <cdr:x>0.34854</cdr:x>
      <cdr:y>0.17516</cdr:y>
    </cdr:to>
    <cdr:sp macro="" textlink="ChartData!$K$311">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882140" cy="4724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1B70C30-1BCA-4D09-B3D1-A1E5B441DD79}" type="TxLink">
            <a:rPr lang="en-US" sz="1000" b="1" i="0" u="none" strike="noStrike">
              <a:solidFill>
                <a:sysClr val="windowText" lastClr="000000"/>
              </a:solidFill>
              <a:latin typeface="Arial"/>
              <a:cs typeface="Arial"/>
            </a:rPr>
            <a:pPr algn="ctr"/>
            <a:t>Value of LTT payments (£ millions)</a:t>
          </a:fld>
          <a:endParaRPr lang="en-US" sz="1100" b="1">
            <a:solidFill>
              <a:sysClr val="windowText" lastClr="000000"/>
            </a:solidFill>
          </a:endParaRPr>
        </a:p>
      </cdr:txBody>
    </cdr:sp>
  </cdr:relSizeAnchor>
  <cdr:relSizeAnchor xmlns:cdr="http://schemas.openxmlformats.org/drawingml/2006/chartDrawing">
    <cdr:from>
      <cdr:x>0</cdr:x>
      <cdr:y>0.82026</cdr:y>
    </cdr:from>
    <cdr:to>
      <cdr:x>1</cdr:x>
      <cdr:y>1</cdr:y>
    </cdr:to>
    <cdr:sp macro="" textlink="ChartData!$J$326">
      <cdr:nvSpPr>
        <cdr:cNvPr id="3" name="TextBox 1">
          <a:extLst xmlns:a="http://schemas.openxmlformats.org/drawingml/2006/main">
            <a:ext uri="{FF2B5EF4-FFF2-40B4-BE49-F238E27FC236}">
              <a16:creationId xmlns:a16="http://schemas.microsoft.com/office/drawing/2014/main" id="{ECF27316-2D2E-41D9-90CD-0B2D7301EDCB}"/>
            </a:ext>
          </a:extLst>
        </cdr:cNvPr>
        <cdr:cNvSpPr txBox="1"/>
      </cdr:nvSpPr>
      <cdr:spPr>
        <a:xfrm xmlns:a="http://schemas.openxmlformats.org/drawingml/2006/main">
          <a:off x="0" y="2390775"/>
          <a:ext cx="5211405" cy="5238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647EC1-F167-4C9F-B3B1-3926FDDEC5A2}" type="TxLink">
            <a:rPr lang="en-US" sz="1000" b="0" i="0" u="none" strike="noStrike">
              <a:solidFill>
                <a:srgbClr val="000000"/>
              </a:solidFill>
              <a:latin typeface="Arial"/>
              <a:cs typeface="Arial"/>
            </a:rPr>
            <a:pPr/>
            <a:t>¹ Please note that for April 2020 (due to its untypical size), the £28.2 million paid for the Transport for Wales transaction of the core valley lines has been excluded from this chart.</a:t>
          </a:fld>
          <a:endParaRPr lang="en-US" sz="1100">
            <a:solidFill>
              <a:srgbClr val="595959"/>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cdr:y>
    </cdr:from>
    <cdr:to>
      <cdr:x>0.3595</cdr:x>
      <cdr:y>0.17117</cdr:y>
    </cdr:to>
    <cdr:sp macro="" textlink="ChartData!$K$167">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895475" cy="509172"/>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77132FEA-7E93-4185-A675-B7E4ED610811}" type="TxLink">
            <a:rPr lang="en-US" sz="1000" b="1" i="0" u="none" strike="noStrike">
              <a:solidFill>
                <a:sysClr val="windowText" lastClr="000000"/>
              </a:solidFill>
              <a:latin typeface="Arial"/>
              <a:cs typeface="Arial"/>
            </a:rPr>
            <a:pPr algn="ctr"/>
            <a:t>Percentage of transactions / tax due</a:t>
          </a:fld>
          <a:endParaRPr lang="en-US" sz="1100" b="1">
            <a:solidFill>
              <a:sysClr val="windowText" lastClr="000000"/>
            </a:solidFill>
          </a:endParaRPr>
        </a:p>
      </cdr:txBody>
    </cdr:sp>
  </cdr:relSizeAnchor>
  <cdr:relSizeAnchor xmlns:cdr="http://schemas.openxmlformats.org/drawingml/2006/chartDrawing">
    <cdr:from>
      <cdr:x>0</cdr:x>
      <cdr:y>0.92236</cdr:y>
    </cdr:from>
    <cdr:to>
      <cdr:x>0.98594</cdr:x>
      <cdr:y>1</cdr:y>
    </cdr:to>
    <cdr:sp macro="" textlink="ChartData!$J$176">
      <cdr:nvSpPr>
        <cdr:cNvPr id="3" name="TextBox 1">
          <a:extLst xmlns:a="http://schemas.openxmlformats.org/drawingml/2006/main">
            <a:ext uri="{FF2B5EF4-FFF2-40B4-BE49-F238E27FC236}">
              <a16:creationId xmlns:a16="http://schemas.microsoft.com/office/drawing/2014/main" id="{0834DBD4-1C23-466E-8288-2006BD513386}"/>
            </a:ext>
          </a:extLst>
        </cdr:cNvPr>
        <cdr:cNvSpPr txBox="1"/>
      </cdr:nvSpPr>
      <cdr:spPr>
        <a:xfrm xmlns:a="http://schemas.openxmlformats.org/drawingml/2006/main">
          <a:off x="0" y="2714414"/>
          <a:ext cx="5386800" cy="2284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E5DD4E4-A8A7-4C6C-BA1C-5D37326CEAF3}"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0.20654</cdr:x>
      <cdr:y>0.10117</cdr:y>
    </cdr:to>
    <cdr:sp macro="" textlink="ChartData!$K$219">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112518" cy="39624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DF2B06E-EC20-4692-9974-CDE14FF36C87}" type="TxLink">
            <a:rPr lang="en-US" sz="1000" b="1" i="0" u="none" strike="noStrike">
              <a:solidFill>
                <a:sysClr val="windowText" lastClr="000000"/>
              </a:solidFill>
              <a:latin typeface="Arial"/>
              <a:cs typeface="Arial"/>
            </a:rPr>
            <a:pPr algn="ctr"/>
            <a:t>Percentage of transactions</a:t>
          </a:fld>
          <a:endParaRPr lang="en-US" sz="1100" b="1">
            <a:solidFill>
              <a:sysClr val="windowText" lastClr="000000"/>
            </a:solidFill>
          </a:endParaRPr>
        </a:p>
      </cdr:txBody>
    </cdr:sp>
  </cdr:relSizeAnchor>
  <cdr:relSizeAnchor xmlns:cdr="http://schemas.openxmlformats.org/drawingml/2006/chartDrawing">
    <cdr:from>
      <cdr:x>0.00071</cdr:x>
      <cdr:y>0.71978</cdr:y>
    </cdr:from>
    <cdr:to>
      <cdr:x>0.99717</cdr:x>
      <cdr:y>0.89897</cdr:y>
    </cdr:to>
    <cdr:sp macro="" textlink="ChartData!$J$230">
      <cdr:nvSpPr>
        <cdr:cNvPr id="3" name="TextBox 2">
          <a:extLst xmlns:a="http://schemas.openxmlformats.org/drawingml/2006/main">
            <a:ext uri="{FF2B5EF4-FFF2-40B4-BE49-F238E27FC236}">
              <a16:creationId xmlns:a16="http://schemas.microsoft.com/office/drawing/2014/main" id="{FFE3C83D-28E9-48F8-8F99-CF83AAD39E83}"/>
            </a:ext>
          </a:extLst>
        </cdr:cNvPr>
        <cdr:cNvSpPr txBox="1"/>
      </cdr:nvSpPr>
      <cdr:spPr>
        <a:xfrm xmlns:a="http://schemas.openxmlformats.org/drawingml/2006/main">
          <a:off x="3828" y="2819157"/>
          <a:ext cx="5367385" cy="7018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064ABC8-D44F-452B-9807-621474EA0E1A}" type="TxLink">
            <a:rPr lang="en-US" sz="1000" b="0" i="0" u="none" strike="noStrike">
              <a:solidFill>
                <a:sysClr val="windowText" lastClr="000000"/>
              </a:solidFill>
              <a:latin typeface="Arial"/>
              <a:cs typeface="Arial"/>
            </a:rPr>
            <a:pPr/>
            <a:t>¹ The term 'premium' is more accurately described as 'consideration other than rent'. In most cases, the premium paid will be in the form of a cash value, but could take another form.</a:t>
          </a:fld>
          <a:endParaRPr lang="en-US" sz="1100">
            <a:solidFill>
              <a:sysClr val="windowText" lastClr="000000"/>
            </a:solidFill>
          </a:endParaRPr>
        </a:p>
      </cdr:txBody>
    </cdr:sp>
  </cdr:relSizeAnchor>
  <cdr:relSizeAnchor xmlns:cdr="http://schemas.openxmlformats.org/drawingml/2006/chartDrawing">
    <cdr:from>
      <cdr:x>0</cdr:x>
      <cdr:y>0.83169</cdr:y>
    </cdr:from>
    <cdr:to>
      <cdr:x>0.99646</cdr:x>
      <cdr:y>0.97082</cdr:y>
    </cdr:to>
    <cdr:sp macro="" textlink="ChartData!$J$231">
      <cdr:nvSpPr>
        <cdr:cNvPr id="4" name="TextBox 1">
          <a:extLst xmlns:a="http://schemas.openxmlformats.org/drawingml/2006/main">
            <a:ext uri="{FF2B5EF4-FFF2-40B4-BE49-F238E27FC236}">
              <a16:creationId xmlns:a16="http://schemas.microsoft.com/office/drawing/2014/main" id="{74D1039E-ED2B-493A-A8FC-1413DE9A5F6B}"/>
            </a:ext>
          </a:extLst>
        </cdr:cNvPr>
        <cdr:cNvSpPr txBox="1"/>
      </cdr:nvSpPr>
      <cdr:spPr>
        <a:xfrm xmlns:a="http://schemas.openxmlformats.org/drawingml/2006/main">
          <a:off x="0" y="3257452"/>
          <a:ext cx="5367385" cy="5449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8E7258-28A3-4029-B3B5-46A0847CFC0A}" type="TxLink">
            <a:rPr lang="en-US" sz="1000" b="0" i="0" u="none" strike="noStrike">
              <a:solidFill>
                <a:sysClr val="windowText" lastClr="000000"/>
              </a:solidFill>
              <a:latin typeface="Arial"/>
              <a:cs typeface="Arial"/>
            </a:rPr>
            <a:pPr/>
            <a:t>² Please note that transactions with both a rental value and a premium paid are counted twice in the number of transactions (in Figure 4.3). The tax due for these transactions is counted once (in Figure 4.4).</a:t>
          </a:fld>
          <a:endParaRPr lang="en-US" sz="1100">
            <a:solidFill>
              <a:sysClr val="windowText" lastClr="000000"/>
            </a:solidFill>
          </a:endParaRPr>
        </a:p>
      </cdr:txBody>
    </cdr:sp>
  </cdr:relSizeAnchor>
  <cdr:relSizeAnchor xmlns:cdr="http://schemas.openxmlformats.org/drawingml/2006/chartDrawing">
    <cdr:from>
      <cdr:x>0</cdr:x>
      <cdr:y>0.94171</cdr:y>
    </cdr:from>
    <cdr:to>
      <cdr:x>0.9996</cdr:x>
      <cdr:y>1</cdr:y>
    </cdr:to>
    <cdr:sp macro="" textlink="ChartData!$J$232">
      <cdr:nvSpPr>
        <cdr:cNvPr id="5" name="TextBox 1">
          <a:extLst xmlns:a="http://schemas.openxmlformats.org/drawingml/2006/main">
            <a:ext uri="{FF2B5EF4-FFF2-40B4-BE49-F238E27FC236}">
              <a16:creationId xmlns:a16="http://schemas.microsoft.com/office/drawing/2014/main" id="{9C2A6245-1E91-4E4C-B174-D48376D94DEE}"/>
            </a:ext>
          </a:extLst>
        </cdr:cNvPr>
        <cdr:cNvSpPr txBox="1"/>
      </cdr:nvSpPr>
      <cdr:spPr>
        <a:xfrm xmlns:a="http://schemas.openxmlformats.org/drawingml/2006/main">
          <a:off x="0" y="3688383"/>
          <a:ext cx="5384296" cy="2282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E6DD43C-6168-4AC8-84B1-9E6A3230726D}"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cdr:x>
      <cdr:y>0.04412</cdr:y>
    </cdr:from>
    <cdr:to>
      <cdr:x>0.16096</cdr:x>
      <cdr:y>0.22622</cdr:y>
    </cdr:to>
    <cdr:sp macro="" textlink="ChartData!$K$75">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171542"/>
          <a:ext cx="895356" cy="7080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B5CC732C-E739-4C88-9397-33768E99964A}" type="TxLink">
            <a:rPr lang="en-US" sz="1000" b="1" i="0" u="none" strike="noStrike">
              <a:solidFill>
                <a:sysClr val="windowText" lastClr="000000"/>
              </a:solidFill>
              <a:latin typeface="Arial"/>
              <a:cs typeface="Arial"/>
            </a:rPr>
            <a:pPr algn="ctr"/>
            <a:t>Tax due 
(£ millions)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0.00175</cdr:x>
      <cdr:y>0.87261</cdr:y>
    </cdr:from>
    <cdr:to>
      <cdr:x>0.98953</cdr:x>
      <cdr:y>0.9363</cdr:y>
    </cdr:to>
    <cdr:sp macro="" textlink="ChartData!$J$90">
      <cdr:nvSpPr>
        <cdr:cNvPr id="7" name="TextBox 1">
          <a:extLst xmlns:a="http://schemas.openxmlformats.org/drawingml/2006/main">
            <a:ext uri="{FF2B5EF4-FFF2-40B4-BE49-F238E27FC236}">
              <a16:creationId xmlns:a16="http://schemas.microsoft.com/office/drawing/2014/main" id="{A410B2E3-D4C8-405E-B410-24F6A0350127}"/>
            </a:ext>
          </a:extLst>
        </cdr:cNvPr>
        <cdr:cNvSpPr txBox="1"/>
      </cdr:nvSpPr>
      <cdr:spPr>
        <a:xfrm xmlns:a="http://schemas.openxmlformats.org/drawingml/2006/main">
          <a:off x="9735" y="3392704"/>
          <a:ext cx="5494625" cy="2476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B630E80-80FB-4F58-B05B-15263D22733D}" type="TxLink">
            <a:rPr lang="en-US" sz="1000" b="0" i="0" u="none" strike="noStrike">
              <a:solidFill>
                <a:srgbClr val="000000"/>
              </a:solidFill>
              <a:latin typeface="Arial"/>
              <a:cs typeface="Arial"/>
            </a:rPr>
            <a:pPr/>
            <a:t>(r) Values for June to August 2020 are revised in this publication.</a:t>
          </a:fld>
          <a:endParaRPr lang="en-US" sz="1100">
            <a:solidFill>
              <a:sysClr val="windowText" lastClr="000000"/>
            </a:solidFill>
          </a:endParaRPr>
        </a:p>
      </cdr:txBody>
    </cdr:sp>
  </cdr:relSizeAnchor>
  <cdr:relSizeAnchor xmlns:cdr="http://schemas.openxmlformats.org/drawingml/2006/chartDrawing">
    <cdr:from>
      <cdr:x>0</cdr:x>
      <cdr:y>0.79422</cdr:y>
    </cdr:from>
    <cdr:to>
      <cdr:x>0.98778</cdr:x>
      <cdr:y>0.88976</cdr:y>
    </cdr:to>
    <cdr:sp macro="" textlink="ChartData!$J$89">
      <cdr:nvSpPr>
        <cdr:cNvPr id="8" name="TextBox 1">
          <a:extLst xmlns:a="http://schemas.openxmlformats.org/drawingml/2006/main">
            <a:ext uri="{FF2B5EF4-FFF2-40B4-BE49-F238E27FC236}">
              <a16:creationId xmlns:a16="http://schemas.microsoft.com/office/drawing/2014/main" id="{0EC825BF-AA84-4F7B-A1D1-E523937C05DC}"/>
            </a:ext>
          </a:extLst>
        </cdr:cNvPr>
        <cdr:cNvSpPr txBox="1"/>
      </cdr:nvSpPr>
      <cdr:spPr>
        <a:xfrm xmlns:a="http://schemas.openxmlformats.org/drawingml/2006/main">
          <a:off x="0" y="3087909"/>
          <a:ext cx="5494625" cy="3714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597AF18-BEB1-4113-9EC1-89151B51A044}" type="TxLink">
            <a:rPr lang="en-US" sz="1000" b="0" i="0" u="none" strike="noStrike">
              <a:solidFill>
                <a:srgbClr val="000000"/>
              </a:solidFill>
              <a:latin typeface="Arial"/>
              <a:cs typeface="Arial"/>
            </a:rPr>
            <a:pPr/>
            <a:t>(p) Values for September 2020 are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0.9118</cdr:y>
    </cdr:from>
    <cdr:to>
      <cdr:x>0.98778</cdr:x>
      <cdr:y>1</cdr:y>
    </cdr:to>
    <cdr:sp macro="" textlink="ChartData!$J$91">
      <cdr:nvSpPr>
        <cdr:cNvPr id="9" name="TextBox 1">
          <a:extLst xmlns:a="http://schemas.openxmlformats.org/drawingml/2006/main">
            <a:ext uri="{FF2B5EF4-FFF2-40B4-BE49-F238E27FC236}">
              <a16:creationId xmlns:a16="http://schemas.microsoft.com/office/drawing/2014/main" id="{ACA46900-645B-40B6-9B62-51FFC047D9C3}"/>
            </a:ext>
          </a:extLst>
        </cdr:cNvPr>
        <cdr:cNvSpPr txBox="1"/>
      </cdr:nvSpPr>
      <cdr:spPr>
        <a:xfrm xmlns:a="http://schemas.openxmlformats.org/drawingml/2006/main">
          <a:off x="0" y="3545082"/>
          <a:ext cx="5494625" cy="342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7701006-23AA-46E1-9139-89119C3F4D58}" type="TxLink">
            <a:rPr lang="en-US" sz="1000" b="0" i="0" u="none" strike="noStrike">
              <a:solidFill>
                <a:srgbClr val="000000"/>
              </a:solidFill>
              <a:latin typeface="Arial"/>
              <a:cs typeface="Arial"/>
            </a:rPr>
            <a:pPr/>
            <a:t>¹ Please note that this chart excludes any tax due from the additional transactions shown in Figure 2.3.</a:t>
          </a:fld>
          <a:endParaRPr lang="en-US" sz="1100">
            <a:solidFill>
              <a:sysClr val="windowText" lastClr="000000"/>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cdr:y>
    </cdr:from>
    <cdr:to>
      <cdr:x>0.20654</cdr:x>
      <cdr:y>0.17117</cdr:y>
    </cdr:to>
    <cdr:sp macro="" textlink="ChartData!$K$117">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112520" cy="434339"/>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5E5F8601-AB33-4060-8FA1-0555C9B848B5}" type="TxLink">
            <a:rPr lang="en-US" sz="1000" b="1" i="0" u="none" strike="noStrike">
              <a:solidFill>
                <a:sysClr val="windowText" lastClr="000000"/>
              </a:solidFill>
              <a:latin typeface="Arial"/>
              <a:cs typeface="Arial"/>
            </a:rPr>
            <a:pPr algn="ctr"/>
            <a:t>Percentage of transactions</a:t>
          </a:fld>
          <a:endParaRPr lang="en-US" sz="1100" b="1">
            <a:solidFill>
              <a:sysClr val="windowText" lastClr="000000"/>
            </a:solidFill>
          </a:endParaRPr>
        </a:p>
      </cdr:txBody>
    </cdr:sp>
  </cdr:relSizeAnchor>
  <cdr:relSizeAnchor xmlns:cdr="http://schemas.openxmlformats.org/drawingml/2006/chartDrawing">
    <cdr:from>
      <cdr:x>0.00377</cdr:x>
      <cdr:y>0.81764</cdr:y>
    </cdr:from>
    <cdr:to>
      <cdr:x>0.9167</cdr:x>
      <cdr:y>0.95251</cdr:y>
    </cdr:to>
    <cdr:sp macro="" textlink="ChartData!$J$123">
      <cdr:nvSpPr>
        <cdr:cNvPr id="3" name="TextBox 1">
          <a:extLst xmlns:a="http://schemas.openxmlformats.org/drawingml/2006/main">
            <a:ext uri="{FF2B5EF4-FFF2-40B4-BE49-F238E27FC236}">
              <a16:creationId xmlns:a16="http://schemas.microsoft.com/office/drawing/2014/main" id="{AAAF9FB7-889D-4278-BF2B-0D4C1DF8119B}"/>
            </a:ext>
          </a:extLst>
        </cdr:cNvPr>
        <cdr:cNvSpPr txBox="1"/>
      </cdr:nvSpPr>
      <cdr:spPr>
        <a:xfrm xmlns:a="http://schemas.openxmlformats.org/drawingml/2006/main">
          <a:off x="20310" y="2361318"/>
          <a:ext cx="4916780" cy="389502"/>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069FC328-7988-44C5-9F6B-F62093EE7AF7}" type="TxLink">
            <a:rPr lang="en-US" sz="1000" b="0" i="0" u="none" strike="noStrike">
              <a:solidFill>
                <a:sysClr val="windowText" lastClr="000000"/>
              </a:solidFill>
              <a:latin typeface="Arial"/>
              <a:cs typeface="Arial"/>
            </a:rPr>
            <a:pPr algn="l"/>
            <a:t>¹ Conveyance / transfer of ownership also includes a small number of transactions classed as ‘Other’.</a:t>
          </a:fld>
          <a:endParaRPr lang="en-US" sz="1100" b="1">
            <a:solidFill>
              <a:sysClr val="windowText" lastClr="000000"/>
            </a:solidFill>
          </a:endParaRPr>
        </a:p>
      </cdr:txBody>
    </cdr:sp>
  </cdr:relSizeAnchor>
  <cdr:relSizeAnchor xmlns:cdr="http://schemas.openxmlformats.org/drawingml/2006/chartDrawing">
    <cdr:from>
      <cdr:x>0.00051</cdr:x>
      <cdr:y>0.92084</cdr:y>
    </cdr:from>
    <cdr:to>
      <cdr:x>1</cdr:x>
      <cdr:y>1</cdr:y>
    </cdr:to>
    <cdr:sp macro="" textlink="ChartData!$J$124">
      <cdr:nvSpPr>
        <cdr:cNvPr id="4" name="TextBox 1">
          <a:extLst xmlns:a="http://schemas.openxmlformats.org/drawingml/2006/main">
            <a:ext uri="{FF2B5EF4-FFF2-40B4-BE49-F238E27FC236}">
              <a16:creationId xmlns:a16="http://schemas.microsoft.com/office/drawing/2014/main" id="{D56F9E23-6A20-4EE2-B687-28EFD927214B}"/>
            </a:ext>
          </a:extLst>
        </cdr:cNvPr>
        <cdr:cNvSpPr txBox="1"/>
      </cdr:nvSpPr>
      <cdr:spPr>
        <a:xfrm xmlns:a="http://schemas.openxmlformats.org/drawingml/2006/main">
          <a:off x="2722" y="2659380"/>
          <a:ext cx="5382991"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3DF25C9-8027-4B8F-B6F2-FF268860D05F}"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0.09154</cdr:y>
    </cdr:from>
    <cdr:to>
      <cdr:x>0.19938</cdr:x>
      <cdr:y>0.23082</cdr:y>
    </cdr:to>
    <cdr:sp macro="" textlink="ChartData!$K$55">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332197"/>
          <a:ext cx="1095398" cy="5054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D23F37D-E225-4449-A32F-941C4A078AC4}" type="TxLink">
            <a:rPr lang="en-US" sz="1000" b="1" i="0" u="none" strike="noStrike">
              <a:solidFill>
                <a:sysClr val="windowText" lastClr="000000"/>
              </a:solidFill>
              <a:latin typeface="Arial"/>
              <a:cs typeface="Arial"/>
            </a:rPr>
            <a:pPr algn="ctr"/>
            <a:t>Number of transactions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0.00173</cdr:x>
      <cdr:y>0.85564</cdr:y>
    </cdr:from>
    <cdr:to>
      <cdr:x>1</cdr:x>
      <cdr:y>0.95238</cdr:y>
    </cdr:to>
    <cdr:sp macro="" textlink="ChartData!$J$69">
      <cdr:nvSpPr>
        <cdr:cNvPr id="3" name="TextBox 1">
          <a:extLst xmlns:a="http://schemas.openxmlformats.org/drawingml/2006/main">
            <a:ext uri="{FF2B5EF4-FFF2-40B4-BE49-F238E27FC236}">
              <a16:creationId xmlns:a16="http://schemas.microsoft.com/office/drawing/2014/main" id="{8F6A5BA0-B048-4AF1-A61B-EA9DB0D2F491}"/>
            </a:ext>
          </a:extLst>
        </cdr:cNvPr>
        <cdr:cNvSpPr txBox="1"/>
      </cdr:nvSpPr>
      <cdr:spPr>
        <a:xfrm xmlns:a="http://schemas.openxmlformats.org/drawingml/2006/main">
          <a:off x="9505" y="3105151"/>
          <a:ext cx="5484515" cy="3510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D01A81F-4F99-4E42-8975-D1850C35D1B1}" type="TxLink">
            <a:rPr lang="en-US" sz="1000" b="0" i="0" u="none" strike="noStrike">
              <a:solidFill>
                <a:srgbClr val="000000"/>
              </a:solidFill>
              <a:latin typeface="Arial"/>
              <a:cs typeface="Arial"/>
            </a:rPr>
            <a:pPr/>
            <a:t>(p) Values for September 2020 are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0.94226</cdr:y>
    </cdr:from>
    <cdr:to>
      <cdr:x>1</cdr:x>
      <cdr:y>1</cdr:y>
    </cdr:to>
    <cdr:sp macro="" textlink="ChartData!$J$70">
      <cdr:nvSpPr>
        <cdr:cNvPr id="4" name="TextBox 1">
          <a:extLst xmlns:a="http://schemas.openxmlformats.org/drawingml/2006/main">
            <a:ext uri="{FF2B5EF4-FFF2-40B4-BE49-F238E27FC236}">
              <a16:creationId xmlns:a16="http://schemas.microsoft.com/office/drawing/2014/main" id="{6BA6B258-0AE7-4173-A315-642169D98875}"/>
            </a:ext>
          </a:extLst>
        </cdr:cNvPr>
        <cdr:cNvSpPr txBox="1"/>
      </cdr:nvSpPr>
      <cdr:spPr>
        <a:xfrm xmlns:a="http://schemas.openxmlformats.org/drawingml/2006/main">
          <a:off x="0" y="3419476"/>
          <a:ext cx="5494020"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B95A81C-252E-4E75-A76C-4C4491BDE693}" type="TxLink">
            <a:rPr lang="en-US" sz="1000" b="0" i="0" u="none" strike="noStrike">
              <a:solidFill>
                <a:srgbClr val="000000"/>
              </a:solidFill>
              <a:latin typeface="Arial"/>
              <a:cs typeface="Arial"/>
            </a:rPr>
            <a:pPr/>
            <a:t>(r) Values for June to August 2020 are revised in this publication.</a:t>
          </a:fld>
          <a:endParaRPr lang="en-US" sz="1100">
            <a:solidFill>
              <a:sysClr val="windowText" lastClr="000000"/>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cdr:x>
      <cdr:y>2.70028E-7</cdr:y>
    </cdr:from>
    <cdr:to>
      <cdr:x>0.23483</cdr:x>
      <cdr:y>0.11728</cdr:y>
    </cdr:to>
    <cdr:sp macro="" textlink="ChartData!$K$237">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1"/>
          <a:ext cx="1264901" cy="43434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176E2234-AD8B-45CA-9AA6-B514E1FF397E}" type="TxLink">
            <a:rPr lang="en-US" sz="1000" b="1" i="0" u="none" strike="noStrike">
              <a:solidFill>
                <a:sysClr val="windowText" lastClr="000000"/>
              </a:solidFill>
              <a:latin typeface="Arial"/>
              <a:cs typeface="Arial"/>
            </a:rPr>
            <a:pPr algn="ctr"/>
            <a:t>Percentage of tax due</a:t>
          </a:fld>
          <a:endParaRPr lang="en-US" sz="1100" b="1">
            <a:solidFill>
              <a:sysClr val="windowText" lastClr="000000"/>
            </a:solidFill>
          </a:endParaRPr>
        </a:p>
      </cdr:txBody>
    </cdr:sp>
  </cdr:relSizeAnchor>
  <cdr:relSizeAnchor xmlns:cdr="http://schemas.openxmlformats.org/drawingml/2006/chartDrawing">
    <cdr:from>
      <cdr:x>0.00354</cdr:x>
      <cdr:y>0.71569</cdr:y>
    </cdr:from>
    <cdr:to>
      <cdr:x>1</cdr:x>
      <cdr:y>0.87145</cdr:y>
    </cdr:to>
    <cdr:sp macro="" textlink="ChartData!$J$230">
      <cdr:nvSpPr>
        <cdr:cNvPr id="3" name="TextBox 2">
          <a:extLst xmlns:a="http://schemas.openxmlformats.org/drawingml/2006/main">
            <a:ext uri="{FF2B5EF4-FFF2-40B4-BE49-F238E27FC236}">
              <a16:creationId xmlns:a16="http://schemas.microsoft.com/office/drawing/2014/main" id="{FFE3C83D-28E9-48F8-8F99-CF83AAD39E83}"/>
            </a:ext>
          </a:extLst>
        </cdr:cNvPr>
        <cdr:cNvSpPr txBox="1"/>
      </cdr:nvSpPr>
      <cdr:spPr>
        <a:xfrm xmlns:a="http://schemas.openxmlformats.org/drawingml/2006/main">
          <a:off x="19068" y="2781300"/>
          <a:ext cx="5367385" cy="6053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064ABC8-D44F-452B-9807-621474EA0E1A}" type="TxLink">
            <a:rPr lang="en-US" sz="1000" b="0" i="0" u="none" strike="noStrike">
              <a:solidFill>
                <a:sysClr val="windowText" lastClr="000000"/>
              </a:solidFill>
              <a:latin typeface="Arial"/>
              <a:cs typeface="Arial"/>
            </a:rPr>
            <a:pPr/>
            <a:t>¹ The term 'premium' is more accurately described as 'consideration other than rent'. In most cases, the premium paid will be in the form of a cash value, but could take another form.</a:t>
          </a:fld>
          <a:endParaRPr lang="en-US" sz="1100">
            <a:solidFill>
              <a:sysClr val="windowText" lastClr="000000"/>
            </a:solidFill>
          </a:endParaRPr>
        </a:p>
      </cdr:txBody>
    </cdr:sp>
  </cdr:relSizeAnchor>
  <cdr:relSizeAnchor xmlns:cdr="http://schemas.openxmlformats.org/drawingml/2006/chartDrawing">
    <cdr:from>
      <cdr:x>0</cdr:x>
      <cdr:y>0.82745</cdr:y>
    </cdr:from>
    <cdr:to>
      <cdr:x>0.99646</cdr:x>
      <cdr:y>0.9549</cdr:y>
    </cdr:to>
    <cdr:sp macro="" textlink="ChartData!$J$231">
      <cdr:nvSpPr>
        <cdr:cNvPr id="4" name="TextBox 1">
          <a:extLst xmlns:a="http://schemas.openxmlformats.org/drawingml/2006/main">
            <a:ext uri="{FF2B5EF4-FFF2-40B4-BE49-F238E27FC236}">
              <a16:creationId xmlns:a16="http://schemas.microsoft.com/office/drawing/2014/main" id="{74D1039E-ED2B-493A-A8FC-1413DE9A5F6B}"/>
            </a:ext>
          </a:extLst>
        </cdr:cNvPr>
        <cdr:cNvSpPr txBox="1"/>
      </cdr:nvSpPr>
      <cdr:spPr>
        <a:xfrm xmlns:a="http://schemas.openxmlformats.org/drawingml/2006/main">
          <a:off x="0" y="3215640"/>
          <a:ext cx="5367385" cy="4953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8E7258-28A3-4029-B3B5-46A0847CFC0A}" type="TxLink">
            <a:rPr lang="en-US" sz="1000" b="0" i="0" u="none" strike="noStrike">
              <a:solidFill>
                <a:sysClr val="windowText" lastClr="000000"/>
              </a:solidFill>
              <a:latin typeface="Arial"/>
              <a:cs typeface="Arial"/>
            </a:rPr>
            <a:pPr/>
            <a:t>² Please note that transactions with both a rental value and a premium paid are counted twice in the number of transactions (in Figure 4.3). The tax due for these transactions is counted once (in Figure 4.4).</a:t>
          </a:fld>
          <a:endParaRPr lang="en-US" sz="1100">
            <a:solidFill>
              <a:sysClr val="windowText" lastClr="000000"/>
            </a:solidFill>
          </a:endParaRPr>
        </a:p>
      </cdr:txBody>
    </cdr:sp>
  </cdr:relSizeAnchor>
  <cdr:relSizeAnchor xmlns:cdr="http://schemas.openxmlformats.org/drawingml/2006/chartDrawing">
    <cdr:from>
      <cdr:x>0</cdr:x>
      <cdr:y>0.93856</cdr:y>
    </cdr:from>
    <cdr:to>
      <cdr:x>0.99646</cdr:x>
      <cdr:y>1</cdr:y>
    </cdr:to>
    <cdr:sp macro="" textlink="ChartData!$J$250">
      <cdr:nvSpPr>
        <cdr:cNvPr id="5" name="TextBox 1">
          <a:extLst xmlns:a="http://schemas.openxmlformats.org/drawingml/2006/main">
            <a:ext uri="{FF2B5EF4-FFF2-40B4-BE49-F238E27FC236}">
              <a16:creationId xmlns:a16="http://schemas.microsoft.com/office/drawing/2014/main" id="{7E57E16E-7317-421E-8232-6AE93C7D3760}"/>
            </a:ext>
          </a:extLst>
        </cdr:cNvPr>
        <cdr:cNvSpPr txBox="1"/>
      </cdr:nvSpPr>
      <cdr:spPr>
        <a:xfrm xmlns:a="http://schemas.openxmlformats.org/drawingml/2006/main">
          <a:off x="0" y="3647440"/>
          <a:ext cx="5367385" cy="2387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5BADE35-23E7-437A-AA4A-62BFC865F1AF}" type="TxLink">
            <a:rPr lang="en-US" sz="1000" b="0" i="0" u="none" strike="noStrike">
              <a:solidFill>
                <a:sysClr val="windowText" lastClr="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al%20Releases/LTT/2020/2020-10-31/LTT%20release%20-%20tables%20and%20char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kUpReliefs"/>
      <sheetName val="msqReleaseDates"/>
      <sheetName val="msqReliefs"/>
      <sheetName val="msqRevisions"/>
      <sheetName val="msqTransactions"/>
      <sheetName val="msqExclusions"/>
      <sheetName val="msqRefunds"/>
      <sheetName val="msqWkSub"/>
      <sheetName val="msqCash"/>
      <sheetName val="Contents"/>
      <sheetName val="ChartData"/>
      <sheetName val="Table1"/>
      <sheetName val="Table2"/>
      <sheetName val="Table3"/>
      <sheetName val="Table4"/>
      <sheetName val="Table5"/>
      <sheetName val="Table6"/>
      <sheetName val="Table6a"/>
      <sheetName val="Table7"/>
      <sheetName val="Fig1.1"/>
      <sheetName val="Fig2.2"/>
      <sheetName val="Fig2.3"/>
      <sheetName val="Fig2.4"/>
      <sheetName val="C - tables"/>
      <sheetName val="C - charts"/>
      <sheetName val="C - revisions"/>
      <sheetName val="Checks Table 1"/>
      <sheetName val="Briefing"/>
      <sheetName val="Transaction"/>
      <sheetName val="Tax"/>
      <sheetName val="TableA1Formulas"/>
      <sheetName val="TableA1Hide"/>
      <sheetName val="TableA2Formulas"/>
      <sheetName val="TableA2Hide"/>
      <sheetName val="TestCharts"/>
      <sheetName val="Monitor effective"/>
    </sheetNames>
    <sheetDataSet>
      <sheetData sheetId="0" refreshError="1"/>
      <sheetData sheetId="1">
        <row r="2">
          <cell r="B2" t="str">
            <v>ReleasePoint</v>
          </cell>
        </row>
      </sheetData>
      <sheetData sheetId="2">
        <row r="1">
          <cell r="B1" t="str">
            <v>stats_ltt.ReliefTypeCube</v>
          </cell>
        </row>
      </sheetData>
      <sheetData sheetId="3">
        <row r="1">
          <cell r="B1" t="str">
            <v>stats_ltt.RevisionsAnalysis</v>
          </cell>
        </row>
      </sheetData>
      <sheetData sheetId="4">
        <row r="1">
          <cell r="B1" t="str">
            <v>stats_ltt.TransactionCube</v>
          </cell>
        </row>
      </sheetData>
      <sheetData sheetId="5">
        <row r="1">
          <cell r="A1" t="str">
            <v>stats_ltt.ExclusionCube</v>
          </cell>
        </row>
      </sheetData>
      <sheetData sheetId="6">
        <row r="1">
          <cell r="A1" t="str">
            <v>Get effective years, quarters &amp; months - then refund approved years, quarters and months</v>
          </cell>
        </row>
      </sheetData>
      <sheetData sheetId="7">
        <row r="1">
          <cell r="A1" t="str">
            <v>ltt_MonitorInitialSubmissionsByTransTypePivot</v>
          </cell>
        </row>
      </sheetData>
      <sheetData sheetId="8">
        <row r="1">
          <cell r="A1" t="str">
            <v>stats_ltt.CashCube</v>
          </cell>
        </row>
      </sheetData>
      <sheetData sheetId="9">
        <row r="1">
          <cell r="H1">
            <v>181</v>
          </cell>
        </row>
      </sheetData>
      <sheetData sheetId="10">
        <row r="1">
          <cell r="K1">
            <v>1</v>
          </cell>
        </row>
        <row r="7">
          <cell r="P7" t="str">
            <v>Week beginning</v>
          </cell>
        </row>
        <row r="9">
          <cell r="P9">
            <v>2020</v>
          </cell>
          <cell r="S9">
            <v>2019</v>
          </cell>
        </row>
        <row r="10">
          <cell r="O10">
            <v>43834</v>
          </cell>
          <cell r="P10">
            <v>910</v>
          </cell>
          <cell r="S10">
            <v>1140</v>
          </cell>
        </row>
        <row r="11">
          <cell r="O11">
            <v>43841</v>
          </cell>
          <cell r="P11">
            <v>900</v>
          </cell>
          <cell r="S11">
            <v>1010</v>
          </cell>
        </row>
        <row r="12">
          <cell r="O12">
            <v>43848</v>
          </cell>
          <cell r="P12">
            <v>910</v>
          </cell>
          <cell r="S12">
            <v>950</v>
          </cell>
        </row>
        <row r="13">
          <cell r="O13">
            <v>43855</v>
          </cell>
          <cell r="P13">
            <v>1090</v>
          </cell>
          <cell r="S13">
            <v>1080</v>
          </cell>
        </row>
        <row r="14">
          <cell r="O14">
            <v>43862</v>
          </cell>
          <cell r="P14">
            <v>1210</v>
          </cell>
          <cell r="S14">
            <v>1120</v>
          </cell>
        </row>
        <row r="15">
          <cell r="O15">
            <v>43869</v>
          </cell>
          <cell r="P15">
            <v>1040</v>
          </cell>
          <cell r="S15">
            <v>1030</v>
          </cell>
        </row>
        <row r="16">
          <cell r="O16">
            <v>43876</v>
          </cell>
          <cell r="P16">
            <v>1100</v>
          </cell>
          <cell r="S16">
            <v>1080</v>
          </cell>
        </row>
        <row r="17">
          <cell r="O17">
            <v>43883</v>
          </cell>
          <cell r="P17">
            <v>1130</v>
          </cell>
          <cell r="S17">
            <v>1150</v>
          </cell>
        </row>
        <row r="18">
          <cell r="O18">
            <v>43890</v>
          </cell>
          <cell r="P18">
            <v>1120</v>
          </cell>
          <cell r="S18">
            <v>1070</v>
          </cell>
        </row>
        <row r="19">
          <cell r="O19">
            <v>43897</v>
          </cell>
          <cell r="P19">
            <v>1130</v>
          </cell>
          <cell r="S19">
            <v>1090</v>
          </cell>
        </row>
        <row r="20">
          <cell r="O20">
            <v>43904</v>
          </cell>
          <cell r="P20">
            <v>1090</v>
          </cell>
          <cell r="S20">
            <v>1020</v>
          </cell>
        </row>
        <row r="21">
          <cell r="O21">
            <v>43911</v>
          </cell>
          <cell r="P21">
            <v>1190</v>
          </cell>
          <cell r="S21">
            <v>1190</v>
          </cell>
        </row>
        <row r="22">
          <cell r="O22">
            <v>43918</v>
          </cell>
          <cell r="P22">
            <v>1060</v>
          </cell>
          <cell r="S22">
            <v>1330</v>
          </cell>
        </row>
        <row r="23">
          <cell r="O23">
            <v>43925</v>
          </cell>
          <cell r="P23">
            <v>560</v>
          </cell>
          <cell r="S23">
            <v>1210</v>
          </cell>
        </row>
        <row r="24">
          <cell r="O24">
            <v>43932</v>
          </cell>
          <cell r="P24">
            <v>430</v>
          </cell>
          <cell r="S24">
            <v>1090</v>
          </cell>
        </row>
        <row r="25">
          <cell r="O25">
            <v>43939</v>
          </cell>
          <cell r="P25">
            <v>500</v>
          </cell>
          <cell r="S25">
            <v>860</v>
          </cell>
        </row>
        <row r="26">
          <cell r="O26">
            <v>43946</v>
          </cell>
          <cell r="P26">
            <v>550</v>
          </cell>
          <cell r="S26">
            <v>1160</v>
          </cell>
        </row>
        <row r="27">
          <cell r="O27">
            <v>43953</v>
          </cell>
          <cell r="P27">
            <v>450</v>
          </cell>
          <cell r="S27">
            <v>890</v>
          </cell>
        </row>
        <row r="28">
          <cell r="O28">
            <v>43960</v>
          </cell>
          <cell r="P28">
            <v>430</v>
          </cell>
          <cell r="S28">
            <v>1010</v>
          </cell>
        </row>
        <row r="29">
          <cell r="O29">
            <v>43967</v>
          </cell>
          <cell r="P29">
            <v>510</v>
          </cell>
          <cell r="S29">
            <v>1150</v>
          </cell>
        </row>
        <row r="30">
          <cell r="O30">
            <v>43974</v>
          </cell>
          <cell r="P30">
            <v>510</v>
          </cell>
          <cell r="S30">
            <v>1000</v>
          </cell>
        </row>
        <row r="31">
          <cell r="O31">
            <v>43981</v>
          </cell>
          <cell r="P31">
            <v>610</v>
          </cell>
          <cell r="S31">
            <v>1250</v>
          </cell>
        </row>
        <row r="32">
          <cell r="O32">
            <v>43988</v>
          </cell>
          <cell r="P32">
            <v>600</v>
          </cell>
          <cell r="S32">
            <v>1180</v>
          </cell>
        </row>
        <row r="33">
          <cell r="O33">
            <v>43995</v>
          </cell>
          <cell r="P33">
            <v>580</v>
          </cell>
          <cell r="S33">
            <v>1120</v>
          </cell>
        </row>
        <row r="34">
          <cell r="O34">
            <v>44002</v>
          </cell>
          <cell r="P34">
            <v>700</v>
          </cell>
          <cell r="S34">
            <v>1350</v>
          </cell>
        </row>
        <row r="35">
          <cell r="O35">
            <v>44009</v>
          </cell>
          <cell r="P35">
            <v>820</v>
          </cell>
          <cell r="S35">
            <v>1460</v>
          </cell>
        </row>
        <row r="36">
          <cell r="O36">
            <v>44016</v>
          </cell>
          <cell r="P36">
            <v>730</v>
          </cell>
          <cell r="S36">
            <v>1240</v>
          </cell>
        </row>
        <row r="37">
          <cell r="O37">
            <v>44023</v>
          </cell>
          <cell r="P37">
            <v>620</v>
          </cell>
          <cell r="S37">
            <v>1300</v>
          </cell>
        </row>
        <row r="38">
          <cell r="O38">
            <v>44030</v>
          </cell>
          <cell r="P38">
            <v>560</v>
          </cell>
          <cell r="S38">
            <v>1290</v>
          </cell>
        </row>
        <row r="39">
          <cell r="O39">
            <v>44037</v>
          </cell>
          <cell r="P39">
            <v>850</v>
          </cell>
          <cell r="S39">
            <v>1340</v>
          </cell>
        </row>
        <row r="40">
          <cell r="O40">
            <v>44044</v>
          </cell>
          <cell r="P40">
            <v>840</v>
          </cell>
          <cell r="S40">
            <v>1260</v>
          </cell>
        </row>
        <row r="41">
          <cell r="O41">
            <v>44051</v>
          </cell>
          <cell r="P41">
            <v>790</v>
          </cell>
          <cell r="S41">
            <v>1190</v>
          </cell>
        </row>
        <row r="42">
          <cell r="O42">
            <v>44058</v>
          </cell>
          <cell r="P42">
            <v>870</v>
          </cell>
          <cell r="S42">
            <v>1260</v>
          </cell>
        </row>
        <row r="43">
          <cell r="O43">
            <v>44065</v>
          </cell>
          <cell r="P43">
            <v>1060</v>
          </cell>
          <cell r="S43">
            <v>1080</v>
          </cell>
        </row>
        <row r="44">
          <cell r="O44">
            <v>44072</v>
          </cell>
          <cell r="P44">
            <v>720</v>
          </cell>
          <cell r="S44">
            <v>1360</v>
          </cell>
        </row>
        <row r="45">
          <cell r="O45">
            <v>44079</v>
          </cell>
          <cell r="P45">
            <v>950</v>
          </cell>
          <cell r="S45">
            <v>1190</v>
          </cell>
        </row>
        <row r="46">
          <cell r="O46">
            <v>44086</v>
          </cell>
          <cell r="P46">
            <v>820</v>
          </cell>
          <cell r="S46">
            <v>1170</v>
          </cell>
        </row>
        <row r="47">
          <cell r="O47">
            <v>44093</v>
          </cell>
          <cell r="P47">
            <v>1040</v>
          </cell>
          <cell r="S47">
            <v>1290</v>
          </cell>
        </row>
        <row r="48">
          <cell r="O48">
            <v>44100</v>
          </cell>
          <cell r="P48">
            <v>1140</v>
          </cell>
          <cell r="S48">
            <v>1330</v>
          </cell>
        </row>
        <row r="49">
          <cell r="O49">
            <v>44107</v>
          </cell>
          <cell r="P49">
            <v>1070</v>
          </cell>
          <cell r="S49">
            <v>1370</v>
          </cell>
        </row>
        <row r="50">
          <cell r="O50">
            <v>44114</v>
          </cell>
          <cell r="P50">
            <v>1110</v>
          </cell>
          <cell r="S50">
            <v>1220</v>
          </cell>
        </row>
        <row r="51">
          <cell r="O51">
            <v>44121</v>
          </cell>
          <cell r="P51">
            <v>1230</v>
          </cell>
          <cell r="S51">
            <v>1300</v>
          </cell>
        </row>
        <row r="56">
          <cell r="P56" t="str">
            <v>Month transaction was effective</v>
          </cell>
        </row>
        <row r="58">
          <cell r="P58" t="str">
            <v>Residential: 2019-20</v>
          </cell>
          <cell r="Q58" t="str">
            <v>Residential: 2020-21 (p) (r)</v>
          </cell>
          <cell r="R58" t="str">
            <v>of which: higher rates residential: 2019-20</v>
          </cell>
          <cell r="S58" t="str">
            <v>of which: higher rates residential: 2020-21 (p) (r)</v>
          </cell>
          <cell r="T58" t="str">
            <v>Non-residential: 2019-20</v>
          </cell>
          <cell r="U58" t="str">
            <v>Non-residential: 2020-21 (p) (r)</v>
          </cell>
        </row>
        <row r="59">
          <cell r="O59" t="str">
            <v>Apr</v>
          </cell>
          <cell r="P59">
            <v>4020</v>
          </cell>
          <cell r="Q59">
            <v>1760</v>
          </cell>
          <cell r="R59">
            <v>960</v>
          </cell>
          <cell r="S59">
            <v>460</v>
          </cell>
          <cell r="T59">
            <v>530</v>
          </cell>
          <cell r="U59">
            <v>370</v>
          </cell>
        </row>
        <row r="60">
          <cell r="O60" t="str">
            <v>May</v>
          </cell>
          <cell r="P60">
            <v>4560</v>
          </cell>
          <cell r="Q60">
            <v>1940</v>
          </cell>
          <cell r="R60">
            <v>1070</v>
          </cell>
          <cell r="S60">
            <v>460</v>
          </cell>
          <cell r="T60">
            <v>530</v>
          </cell>
          <cell r="U60">
            <v>260</v>
          </cell>
        </row>
        <row r="61">
          <cell r="O61" t="str">
            <v>Jun</v>
          </cell>
          <cell r="P61">
            <v>4670</v>
          </cell>
          <cell r="Q61">
            <v>2570</v>
          </cell>
          <cell r="R61">
            <v>1050</v>
          </cell>
          <cell r="S61">
            <v>630</v>
          </cell>
          <cell r="T61">
            <v>460</v>
          </cell>
          <cell r="U61">
            <v>350</v>
          </cell>
        </row>
        <row r="62">
          <cell r="O62" t="str">
            <v>Jul</v>
          </cell>
          <cell r="P62">
            <v>5020</v>
          </cell>
          <cell r="Q62">
            <v>3020</v>
          </cell>
          <cell r="R62">
            <v>1190</v>
          </cell>
          <cell r="S62">
            <v>850</v>
          </cell>
          <cell r="T62">
            <v>590</v>
          </cell>
          <cell r="U62">
            <v>440</v>
          </cell>
        </row>
        <row r="63">
          <cell r="O63" t="str">
            <v>Aug</v>
          </cell>
          <cell r="P63">
            <v>5270</v>
          </cell>
          <cell r="Q63">
            <v>3200</v>
          </cell>
          <cell r="R63">
            <v>1190</v>
          </cell>
          <cell r="S63">
            <v>880</v>
          </cell>
          <cell r="T63">
            <v>470</v>
          </cell>
          <cell r="U63">
            <v>330</v>
          </cell>
        </row>
        <row r="64">
          <cell r="O64" t="str">
            <v>Sep</v>
          </cell>
          <cell r="P64">
            <v>4640</v>
          </cell>
          <cell r="Q64">
            <v>3600</v>
          </cell>
          <cell r="R64">
            <v>1100</v>
          </cell>
          <cell r="S64">
            <v>1000</v>
          </cell>
          <cell r="T64">
            <v>500</v>
          </cell>
          <cell r="U64">
            <v>390</v>
          </cell>
        </row>
        <row r="65">
          <cell r="O65" t="str">
            <v>Oct</v>
          </cell>
          <cell r="P65">
            <v>5060</v>
          </cell>
          <cell r="R65">
            <v>1220</v>
          </cell>
          <cell r="T65">
            <v>530</v>
          </cell>
        </row>
        <row r="66">
          <cell r="O66" t="str">
            <v>Nov</v>
          </cell>
          <cell r="P66">
            <v>5230</v>
          </cell>
          <cell r="R66">
            <v>1150</v>
          </cell>
          <cell r="T66">
            <v>470</v>
          </cell>
        </row>
        <row r="67">
          <cell r="O67" t="str">
            <v>Dec</v>
          </cell>
          <cell r="P67">
            <v>4890</v>
          </cell>
          <cell r="R67">
            <v>1190</v>
          </cell>
          <cell r="T67">
            <v>520</v>
          </cell>
        </row>
        <row r="68">
          <cell r="O68" t="str">
            <v>Jan</v>
          </cell>
          <cell r="P68">
            <v>3840</v>
          </cell>
          <cell r="R68">
            <v>1100</v>
          </cell>
          <cell r="T68">
            <v>530</v>
          </cell>
        </row>
        <row r="69">
          <cell r="O69" t="str">
            <v>Feb</v>
          </cell>
          <cell r="P69">
            <v>3940</v>
          </cell>
          <cell r="R69">
            <v>1090</v>
          </cell>
          <cell r="T69">
            <v>430</v>
          </cell>
        </row>
        <row r="70">
          <cell r="O70" t="str">
            <v>Mar</v>
          </cell>
          <cell r="P70">
            <v>4110</v>
          </cell>
          <cell r="R70">
            <v>1070</v>
          </cell>
          <cell r="T70">
            <v>560</v>
          </cell>
        </row>
        <row r="76">
          <cell r="P76" t="str">
            <v>Month transaction was effective</v>
          </cell>
        </row>
        <row r="78">
          <cell r="P78" t="str">
            <v>Residential: 2019-20 (r)</v>
          </cell>
          <cell r="Q78" t="str">
            <v>Residential: 2020-21 (p) (r)</v>
          </cell>
          <cell r="R78" t="str">
            <v>of which: additional revenue from higher rates residential: 2019-20 (r)</v>
          </cell>
          <cell r="S78" t="str">
            <v>of which: additional revenue from higher rates residential: 2020-21 (p) (r)</v>
          </cell>
        </row>
        <row r="79">
          <cell r="O79" t="str">
            <v>Apr</v>
          </cell>
          <cell r="P79">
            <v>10.4</v>
          </cell>
          <cell r="Q79">
            <v>4.8</v>
          </cell>
          <cell r="R79">
            <v>4</v>
          </cell>
          <cell r="S79">
            <v>2.1</v>
          </cell>
        </row>
        <row r="80">
          <cell r="O80" t="str">
            <v>May</v>
          </cell>
          <cell r="P80">
            <v>12</v>
          </cell>
          <cell r="Q80">
            <v>5.4</v>
          </cell>
          <cell r="R80">
            <v>4.7</v>
          </cell>
          <cell r="S80">
            <v>2.1</v>
          </cell>
        </row>
        <row r="81">
          <cell r="O81" t="str">
            <v>Jun</v>
          </cell>
          <cell r="P81">
            <v>13</v>
          </cell>
          <cell r="Q81">
            <v>7.7</v>
          </cell>
          <cell r="R81">
            <v>4.9000000000000004</v>
          </cell>
          <cell r="S81">
            <v>2.9</v>
          </cell>
        </row>
        <row r="82">
          <cell r="O82" t="str">
            <v>Jul</v>
          </cell>
          <cell r="P82">
            <v>14.2</v>
          </cell>
          <cell r="Q82">
            <v>9.6</v>
          </cell>
          <cell r="R82">
            <v>5.5</v>
          </cell>
          <cell r="S82">
            <v>4.0999999999999996</v>
          </cell>
        </row>
        <row r="83">
          <cell r="O83" t="str">
            <v>Aug</v>
          </cell>
          <cell r="P83">
            <v>16.899999999999999</v>
          </cell>
          <cell r="Q83">
            <v>9.8000000000000007</v>
          </cell>
          <cell r="R83">
            <v>6</v>
          </cell>
          <cell r="S83">
            <v>4.9000000000000004</v>
          </cell>
        </row>
        <row r="84">
          <cell r="O84" t="str">
            <v>Sep</v>
          </cell>
          <cell r="P84">
            <v>13.4</v>
          </cell>
          <cell r="Q84">
            <v>10.9</v>
          </cell>
          <cell r="R84">
            <v>5.0999999999999996</v>
          </cell>
          <cell r="S84">
            <v>5.6</v>
          </cell>
        </row>
        <row r="85">
          <cell r="O85" t="str">
            <v>Oct</v>
          </cell>
          <cell r="P85">
            <v>15.3</v>
          </cell>
          <cell r="R85">
            <v>5.8</v>
          </cell>
        </row>
        <row r="86">
          <cell r="O86" t="str">
            <v>Nov</v>
          </cell>
          <cell r="P86">
            <v>16.5</v>
          </cell>
          <cell r="R86">
            <v>5.6</v>
          </cell>
        </row>
        <row r="87">
          <cell r="O87" t="str">
            <v>Dec</v>
          </cell>
          <cell r="P87">
            <v>14.6</v>
          </cell>
          <cell r="R87">
            <v>5.6</v>
          </cell>
        </row>
        <row r="88">
          <cell r="O88" t="str">
            <v>Jan</v>
          </cell>
          <cell r="P88">
            <v>12.4</v>
          </cell>
          <cell r="R88">
            <v>5.0999999999999996</v>
          </cell>
        </row>
        <row r="89">
          <cell r="O89" t="str">
            <v>Feb</v>
          </cell>
          <cell r="P89">
            <v>12.3</v>
          </cell>
          <cell r="R89">
            <v>5</v>
          </cell>
        </row>
        <row r="90">
          <cell r="O90" t="str">
            <v>Mar</v>
          </cell>
          <cell r="P90">
            <v>12.8</v>
          </cell>
          <cell r="R90">
            <v>4.8</v>
          </cell>
        </row>
        <row r="99">
          <cell r="P99" t="str">
            <v>Non-residential: 2019-20</v>
          </cell>
          <cell r="Q99" t="str">
            <v>Non-residential: 2020-21 (p) (r)</v>
          </cell>
        </row>
        <row r="100">
          <cell r="O100" t="str">
            <v>Apr</v>
          </cell>
          <cell r="P100">
            <v>2.9</v>
          </cell>
          <cell r="Q100">
            <v>5.2</v>
          </cell>
        </row>
        <row r="101">
          <cell r="O101" t="str">
            <v>May</v>
          </cell>
          <cell r="P101">
            <v>7.8</v>
          </cell>
          <cell r="Q101">
            <v>1.3</v>
          </cell>
        </row>
        <row r="102">
          <cell r="O102" t="str">
            <v>Jun</v>
          </cell>
          <cell r="P102">
            <v>3.5</v>
          </cell>
          <cell r="Q102">
            <v>2.1</v>
          </cell>
        </row>
        <row r="103">
          <cell r="O103" t="str">
            <v>Jul</v>
          </cell>
          <cell r="P103">
            <v>5</v>
          </cell>
          <cell r="Q103">
            <v>3.5</v>
          </cell>
        </row>
        <row r="104">
          <cell r="O104" t="str">
            <v>Aug</v>
          </cell>
          <cell r="P104">
            <v>3.7</v>
          </cell>
          <cell r="Q104">
            <v>4.3</v>
          </cell>
        </row>
        <row r="105">
          <cell r="O105" t="str">
            <v>Sep</v>
          </cell>
          <cell r="P105">
            <v>8.3000000000000007</v>
          </cell>
          <cell r="Q105">
            <v>2.2000000000000002</v>
          </cell>
        </row>
        <row r="106">
          <cell r="O106" t="str">
            <v>Oct</v>
          </cell>
          <cell r="P106">
            <v>4.5</v>
          </cell>
        </row>
        <row r="107">
          <cell r="O107" t="str">
            <v>Nov</v>
          </cell>
          <cell r="P107">
            <v>6.4</v>
          </cell>
        </row>
        <row r="108">
          <cell r="O108" t="str">
            <v>Dec</v>
          </cell>
          <cell r="P108">
            <v>9.4</v>
          </cell>
        </row>
        <row r="109">
          <cell r="O109" t="str">
            <v>Jan</v>
          </cell>
          <cell r="P109">
            <v>7.7</v>
          </cell>
        </row>
        <row r="110">
          <cell r="O110" t="str">
            <v>Feb</v>
          </cell>
          <cell r="P110">
            <v>4</v>
          </cell>
        </row>
        <row r="111">
          <cell r="O111" t="str">
            <v>Mar</v>
          </cell>
          <cell r="P111">
            <v>5.4</v>
          </cell>
        </row>
        <row r="118">
          <cell r="P118" t="str">
            <v>Transaction type</v>
          </cell>
        </row>
        <row r="120">
          <cell r="P120" t="str">
            <v>Residential</v>
          </cell>
          <cell r="Q120" t="str">
            <v>Non-residential</v>
          </cell>
        </row>
        <row r="121">
          <cell r="O121" t="str">
            <v>Conveyance / transfer of ownership ¹</v>
          </cell>
          <cell r="P121">
            <v>0.94799999999999995</v>
          </cell>
          <cell r="Q121">
            <v>0.68200000000000005</v>
          </cell>
        </row>
        <row r="122">
          <cell r="O122" t="str">
            <v>Granting a new lease</v>
          </cell>
          <cell r="P122">
            <v>1.4999999999999999E-2</v>
          </cell>
          <cell r="Q122">
            <v>0.28499999999999998</v>
          </cell>
        </row>
        <row r="123">
          <cell r="O123" t="str">
            <v>Assignment 
of a lease</v>
          </cell>
          <cell r="P123">
            <v>3.6999999999999998E-2</v>
          </cell>
          <cell r="Q123">
            <v>3.3000000000000002E-2</v>
          </cell>
        </row>
        <row r="131">
          <cell r="P131" t="str">
            <v>Effective quarter</v>
          </cell>
        </row>
        <row r="133">
          <cell r="P133" t="str">
            <v>Up to and including £180,000</v>
          </cell>
          <cell r="Q133" t="str">
            <v>£180,001 - £250,000</v>
          </cell>
          <cell r="R133" t="str">
            <v>£250,001 - 400,000</v>
          </cell>
          <cell r="S133" t="str">
            <v>Over £400,000</v>
          </cell>
        </row>
        <row r="134">
          <cell r="O134" t="str">
            <v xml:space="preserve">Apr - Jun 18 </v>
          </cell>
          <cell r="P134">
            <v>8750</v>
          </cell>
          <cell r="Q134">
            <v>2370</v>
          </cell>
          <cell r="R134">
            <v>1680</v>
          </cell>
          <cell r="S134">
            <v>450</v>
          </cell>
        </row>
        <row r="135">
          <cell r="O135" t="str">
            <v xml:space="preserve">Jul - Sep 18 </v>
          </cell>
          <cell r="P135">
            <v>9210</v>
          </cell>
          <cell r="Q135">
            <v>2800</v>
          </cell>
          <cell r="R135">
            <v>2170</v>
          </cell>
          <cell r="S135">
            <v>680</v>
          </cell>
        </row>
        <row r="136">
          <cell r="O136" t="str">
            <v xml:space="preserve">Oct - Dec 18 </v>
          </cell>
          <cell r="P136">
            <v>9850</v>
          </cell>
          <cell r="Q136">
            <v>2960</v>
          </cell>
          <cell r="R136">
            <v>2280</v>
          </cell>
          <cell r="S136">
            <v>680</v>
          </cell>
        </row>
        <row r="137">
          <cell r="O137" t="str">
            <v xml:space="preserve">Jan - Mar 19 </v>
          </cell>
          <cell r="P137">
            <v>7790</v>
          </cell>
          <cell r="Q137">
            <v>2050</v>
          </cell>
          <cell r="R137">
            <v>1570</v>
          </cell>
          <cell r="S137">
            <v>460</v>
          </cell>
        </row>
        <row r="138">
          <cell r="O138" t="str">
            <v xml:space="preserve">Apr - Jun 19 </v>
          </cell>
          <cell r="P138">
            <v>8350</v>
          </cell>
          <cell r="Q138">
            <v>2440</v>
          </cell>
          <cell r="R138">
            <v>1950</v>
          </cell>
          <cell r="S138">
            <v>500</v>
          </cell>
        </row>
        <row r="139">
          <cell r="O139" t="str">
            <v xml:space="preserve">Jul - Sep 19 </v>
          </cell>
          <cell r="P139">
            <v>9170</v>
          </cell>
          <cell r="Q139">
            <v>2900</v>
          </cell>
          <cell r="R139">
            <v>2190</v>
          </cell>
          <cell r="S139">
            <v>680</v>
          </cell>
        </row>
        <row r="140">
          <cell r="O140" t="str">
            <v xml:space="preserve">Oct - Dec 19 </v>
          </cell>
          <cell r="P140">
            <v>9080</v>
          </cell>
          <cell r="Q140">
            <v>2980</v>
          </cell>
          <cell r="R140">
            <v>2430</v>
          </cell>
          <cell r="S140">
            <v>700</v>
          </cell>
        </row>
        <row r="141">
          <cell r="O141" t="str">
            <v xml:space="preserve">Jan - Mar 20 </v>
          </cell>
          <cell r="P141">
            <v>7420</v>
          </cell>
          <cell r="Q141">
            <v>2170</v>
          </cell>
          <cell r="R141">
            <v>1720</v>
          </cell>
          <cell r="S141">
            <v>580</v>
          </cell>
        </row>
        <row r="142">
          <cell r="O142" t="str">
            <v xml:space="preserve">Apr - Jun 20 (r) </v>
          </cell>
          <cell r="P142">
            <v>4020</v>
          </cell>
          <cell r="Q142">
            <v>1210</v>
          </cell>
          <cell r="R142">
            <v>790</v>
          </cell>
          <cell r="S142">
            <v>260</v>
          </cell>
        </row>
        <row r="143">
          <cell r="O143" t="str">
            <v>Jul - Sep 20 (p)</v>
          </cell>
          <cell r="P143">
            <v>5690</v>
          </cell>
          <cell r="Q143">
            <v>1940</v>
          </cell>
          <cell r="R143">
            <v>1660</v>
          </cell>
          <cell r="S143">
            <v>530</v>
          </cell>
        </row>
        <row r="149">
          <cell r="P149" t="str">
            <v>Effective quarter</v>
          </cell>
        </row>
        <row r="151">
          <cell r="P151" t="str">
            <v>Up to and including £180,000</v>
          </cell>
          <cell r="Q151" t="str">
            <v>£180,001 - £250,000</v>
          </cell>
          <cell r="R151" t="str">
            <v>£250,001 - 400,000</v>
          </cell>
          <cell r="S151" t="str">
            <v>Over £400,000</v>
          </cell>
        </row>
        <row r="152">
          <cell r="O152" t="str">
            <v xml:space="preserve">Apr - Jun 18 (r) </v>
          </cell>
          <cell r="P152">
            <v>7</v>
          </cell>
          <cell r="Q152">
            <v>4.9000000000000004</v>
          </cell>
          <cell r="R152">
            <v>10.9</v>
          </cell>
          <cell r="S152">
            <v>8.9</v>
          </cell>
        </row>
        <row r="153">
          <cell r="O153" t="str">
            <v xml:space="preserve">Jul - Sep 18 (r) </v>
          </cell>
          <cell r="P153">
            <v>6.9</v>
          </cell>
          <cell r="Q153">
            <v>5.9</v>
          </cell>
          <cell r="R153">
            <v>14.4</v>
          </cell>
          <cell r="S153">
            <v>14.2</v>
          </cell>
        </row>
        <row r="154">
          <cell r="O154" t="str">
            <v xml:space="preserve">Oct - Dec 18 (r) </v>
          </cell>
          <cell r="P154">
            <v>7.4</v>
          </cell>
          <cell r="Q154">
            <v>6.1</v>
          </cell>
          <cell r="R154">
            <v>15.3</v>
          </cell>
          <cell r="S154">
            <v>15.3</v>
          </cell>
        </row>
        <row r="155">
          <cell r="O155" t="str">
            <v xml:space="preserve">Jan - Mar 19 (r) </v>
          </cell>
          <cell r="P155">
            <v>6.4</v>
          </cell>
          <cell r="Q155">
            <v>4.5</v>
          </cell>
          <cell r="R155">
            <v>10.7</v>
          </cell>
          <cell r="S155">
            <v>9.6999999999999993</v>
          </cell>
        </row>
        <row r="156">
          <cell r="O156" t="str">
            <v xml:space="preserve">Apr - Jun 19 (r) </v>
          </cell>
          <cell r="P156">
            <v>6.8</v>
          </cell>
          <cell r="Q156">
            <v>5.3</v>
          </cell>
          <cell r="R156">
            <v>12.8</v>
          </cell>
          <cell r="S156">
            <v>10.5</v>
          </cell>
        </row>
        <row r="157">
          <cell r="O157" t="str">
            <v xml:space="preserve">Jul - Sep 19 (r) </v>
          </cell>
          <cell r="P157">
            <v>7.4</v>
          </cell>
          <cell r="Q157">
            <v>6.5</v>
          </cell>
          <cell r="R157">
            <v>15</v>
          </cell>
          <cell r="S157">
            <v>15.7</v>
          </cell>
        </row>
        <row r="158">
          <cell r="O158" t="str">
            <v xml:space="preserve">Oct - Dec 19 (r) </v>
          </cell>
          <cell r="P158">
            <v>7.4</v>
          </cell>
          <cell r="Q158">
            <v>6.7</v>
          </cell>
          <cell r="R158">
            <v>16.5</v>
          </cell>
          <cell r="S158">
            <v>15.8</v>
          </cell>
        </row>
        <row r="159">
          <cell r="O159" t="str">
            <v xml:space="preserve">Jan - Mar 20 (r) </v>
          </cell>
          <cell r="P159">
            <v>6.7</v>
          </cell>
          <cell r="Q159">
            <v>5.2</v>
          </cell>
          <cell r="R159">
            <v>11.9</v>
          </cell>
          <cell r="S159">
            <v>13.7</v>
          </cell>
        </row>
        <row r="160">
          <cell r="O160" t="str">
            <v xml:space="preserve">Apr - Jun 20 (r) </v>
          </cell>
          <cell r="P160">
            <v>3.2</v>
          </cell>
          <cell r="Q160">
            <v>2.7</v>
          </cell>
          <cell r="R160">
            <v>5.4</v>
          </cell>
          <cell r="S160">
            <v>6.7</v>
          </cell>
        </row>
        <row r="161">
          <cell r="O161" t="str">
            <v>Jul - Sep 20 (p)</v>
          </cell>
          <cell r="P161">
            <v>5.4</v>
          </cell>
          <cell r="Q161">
            <v>3</v>
          </cell>
          <cell r="R161">
            <v>9.1999999999999993</v>
          </cell>
          <cell r="S161">
            <v>12.7</v>
          </cell>
        </row>
        <row r="168">
          <cell r="P168" t="str">
            <v>Residential tax band</v>
          </cell>
        </row>
        <row r="170">
          <cell r="P170" t="str">
            <v xml:space="preserve">Number of transactions (p) </v>
          </cell>
          <cell r="Q170" t="str">
            <v xml:space="preserve">Tax due (p) </v>
          </cell>
        </row>
        <row r="171">
          <cell r="O171" t="str">
            <v>Up to and including £180,000</v>
          </cell>
          <cell r="P171">
            <v>0.57899999999999996</v>
          </cell>
          <cell r="Q171">
            <v>0.17899999999999999</v>
          </cell>
        </row>
        <row r="172">
          <cell r="O172" t="str">
            <v>£180,001 - £250,000</v>
          </cell>
          <cell r="P172">
            <v>0.19700000000000001</v>
          </cell>
          <cell r="Q172">
            <v>0.1</v>
          </cell>
        </row>
        <row r="173">
          <cell r="O173" t="str">
            <v>£250,001 - 400,000</v>
          </cell>
          <cell r="P173">
            <v>0.16900000000000001</v>
          </cell>
          <cell r="Q173">
            <v>0.30299999999999999</v>
          </cell>
        </row>
        <row r="174">
          <cell r="O174" t="str">
            <v>£400,001 -£750,000</v>
          </cell>
          <cell r="P174">
            <v>4.9000000000000002E-2</v>
          </cell>
          <cell r="Q174">
            <v>0.32600000000000001</v>
          </cell>
        </row>
        <row r="175">
          <cell r="O175" t="str">
            <v>£750,001 - £1.5m</v>
          </cell>
          <cell r="P175">
            <v>4.0000000000000001E-3</v>
          </cell>
          <cell r="Q175">
            <v>8.4000000000000005E-2</v>
          </cell>
        </row>
        <row r="176">
          <cell r="O176" t="str">
            <v xml:space="preserve">Over 
£1.5m </v>
          </cell>
          <cell r="P176">
            <v>2.9999999999999997E-4</v>
          </cell>
          <cell r="Q176">
            <v>8.9999999999999993E-3</v>
          </cell>
        </row>
        <row r="184">
          <cell r="P184" t="str">
            <v>Non-rental value: Up to and including £250,000</v>
          </cell>
          <cell r="Q184" t="str">
            <v>Non-rental value: £250,001 - £1m</v>
          </cell>
          <cell r="R184" t="str">
            <v>Non-rental value: £1m+</v>
          </cell>
          <cell r="S184" t="str">
            <v>Rental value</v>
          </cell>
        </row>
        <row r="185">
          <cell r="O185" t="str">
            <v xml:space="preserve">Apr - Jun 18 </v>
          </cell>
          <cell r="P185">
            <v>760</v>
          </cell>
          <cell r="Q185">
            <v>240</v>
          </cell>
          <cell r="R185">
            <v>80</v>
          </cell>
          <cell r="S185">
            <v>390</v>
          </cell>
        </row>
        <row r="186">
          <cell r="O186" t="str">
            <v xml:space="preserve">Jul - Sep 18 </v>
          </cell>
          <cell r="P186">
            <v>770</v>
          </cell>
          <cell r="Q186">
            <v>280</v>
          </cell>
          <cell r="R186">
            <v>80</v>
          </cell>
          <cell r="S186">
            <v>410</v>
          </cell>
        </row>
        <row r="187">
          <cell r="O187" t="str">
            <v xml:space="preserve">Oct - Dec 18 </v>
          </cell>
          <cell r="P187">
            <v>860</v>
          </cell>
          <cell r="Q187">
            <v>340</v>
          </cell>
          <cell r="R187">
            <v>100</v>
          </cell>
          <cell r="S187">
            <v>450</v>
          </cell>
        </row>
        <row r="188">
          <cell r="O188" t="str">
            <v xml:space="preserve">Jan - Mar 19 </v>
          </cell>
          <cell r="P188">
            <v>760</v>
          </cell>
          <cell r="Q188">
            <v>290</v>
          </cell>
          <cell r="R188">
            <v>110</v>
          </cell>
          <cell r="S188">
            <v>430</v>
          </cell>
        </row>
        <row r="189">
          <cell r="O189" t="str">
            <v xml:space="preserve">Apr - Jun 19 </v>
          </cell>
          <cell r="P189">
            <v>850</v>
          </cell>
          <cell r="Q189">
            <v>260</v>
          </cell>
          <cell r="R189">
            <v>60</v>
          </cell>
          <cell r="S189">
            <v>390</v>
          </cell>
        </row>
        <row r="190">
          <cell r="O190" t="str">
            <v xml:space="preserve">Jul - Sep 19 </v>
          </cell>
          <cell r="P190">
            <v>720</v>
          </cell>
          <cell r="Q190">
            <v>300</v>
          </cell>
          <cell r="R190">
            <v>100</v>
          </cell>
          <cell r="S190">
            <v>490</v>
          </cell>
        </row>
        <row r="191">
          <cell r="O191" t="str">
            <v xml:space="preserve">Oct - Dec 19 </v>
          </cell>
          <cell r="P191">
            <v>780</v>
          </cell>
          <cell r="Q191">
            <v>290</v>
          </cell>
          <cell r="R191">
            <v>100</v>
          </cell>
          <cell r="S191">
            <v>380</v>
          </cell>
        </row>
        <row r="192">
          <cell r="O192" t="str">
            <v xml:space="preserve">Jan - Mar 20 </v>
          </cell>
          <cell r="P192">
            <v>770</v>
          </cell>
          <cell r="Q192">
            <v>290</v>
          </cell>
          <cell r="R192">
            <v>60</v>
          </cell>
          <cell r="S192">
            <v>470</v>
          </cell>
        </row>
        <row r="193">
          <cell r="O193" t="str">
            <v xml:space="preserve">Apr - Jun 20 (r) </v>
          </cell>
          <cell r="P193">
            <v>600</v>
          </cell>
          <cell r="Q193">
            <v>140</v>
          </cell>
          <cell r="R193">
            <v>40</v>
          </cell>
          <cell r="S193">
            <v>220</v>
          </cell>
        </row>
        <row r="194">
          <cell r="O194" t="str">
            <v>Jul - Sep 20 (p)</v>
          </cell>
          <cell r="P194">
            <v>630</v>
          </cell>
          <cell r="Q194">
            <v>190</v>
          </cell>
          <cell r="R194">
            <v>60</v>
          </cell>
          <cell r="S194">
            <v>300</v>
          </cell>
        </row>
        <row r="203">
          <cell r="P203" t="str">
            <v>Non-rental value: Up to and including £250,000</v>
          </cell>
          <cell r="Q203" t="str">
            <v>Non-rental value: £250,001 - £1m</v>
          </cell>
          <cell r="R203" t="str">
            <v>Non-rental value: £1m+</v>
          </cell>
          <cell r="S203" t="str">
            <v>Rental value</v>
          </cell>
        </row>
        <row r="204">
          <cell r="O204" t="str">
            <v xml:space="preserve">Apr - Jun 18 </v>
          </cell>
          <cell r="P204">
            <v>0.1</v>
          </cell>
          <cell r="Q204">
            <v>2.8</v>
          </cell>
          <cell r="R204">
            <v>10</v>
          </cell>
          <cell r="S204">
            <v>2.6</v>
          </cell>
        </row>
        <row r="205">
          <cell r="O205" t="str">
            <v xml:space="preserve">Jul - Sep 18 </v>
          </cell>
          <cell r="P205">
            <v>0.1</v>
          </cell>
          <cell r="Q205">
            <v>3.1</v>
          </cell>
          <cell r="R205">
            <v>11.5</v>
          </cell>
          <cell r="S205">
            <v>3</v>
          </cell>
        </row>
        <row r="206">
          <cell r="O206" t="str">
            <v xml:space="preserve">Oct - Dec 18 </v>
          </cell>
          <cell r="P206">
            <v>0.1</v>
          </cell>
          <cell r="Q206">
            <v>3.7</v>
          </cell>
          <cell r="R206">
            <v>13.7</v>
          </cell>
          <cell r="S206">
            <v>2.1</v>
          </cell>
        </row>
        <row r="207">
          <cell r="O207" t="str">
            <v xml:space="preserve">Jan - Mar 19 </v>
          </cell>
          <cell r="P207">
            <v>0.1</v>
          </cell>
          <cell r="Q207">
            <v>3</v>
          </cell>
          <cell r="R207">
            <v>14.4</v>
          </cell>
          <cell r="S207">
            <v>2.8</v>
          </cell>
        </row>
        <row r="208">
          <cell r="O208" t="str">
            <v xml:space="preserve">Apr - Jun 19 </v>
          </cell>
          <cell r="P208">
            <v>0.1</v>
          </cell>
          <cell r="Q208">
            <v>2.8</v>
          </cell>
          <cell r="R208">
            <v>6.7</v>
          </cell>
          <cell r="S208">
            <v>4.5999999999999996</v>
          </cell>
        </row>
        <row r="209">
          <cell r="O209" t="str">
            <v xml:space="preserve">Jul - Sep 19 </v>
          </cell>
          <cell r="P209">
            <v>0.1</v>
          </cell>
          <cell r="Q209">
            <v>3.2</v>
          </cell>
          <cell r="R209">
            <v>11.6</v>
          </cell>
          <cell r="S209">
            <v>2.1</v>
          </cell>
        </row>
        <row r="210">
          <cell r="O210" t="str">
            <v xml:space="preserve">Oct - Dec 19 </v>
          </cell>
          <cell r="P210">
            <v>0.1</v>
          </cell>
          <cell r="Q210">
            <v>3.6</v>
          </cell>
          <cell r="R210">
            <v>13.7</v>
          </cell>
          <cell r="S210">
            <v>2.9</v>
          </cell>
        </row>
        <row r="211">
          <cell r="O211" t="str">
            <v xml:space="preserve">Jan - Mar 20 </v>
          </cell>
          <cell r="P211">
            <v>0.2</v>
          </cell>
          <cell r="Q211">
            <v>2.9</v>
          </cell>
          <cell r="R211">
            <v>11.1</v>
          </cell>
          <cell r="S211">
            <v>2.8</v>
          </cell>
        </row>
        <row r="212">
          <cell r="O212" t="str">
            <v xml:space="preserve">Apr - Jun 20 (r) </v>
          </cell>
          <cell r="P212">
            <v>0.1</v>
          </cell>
          <cell r="Q212">
            <v>1.4</v>
          </cell>
          <cell r="R212">
            <v>6.4</v>
          </cell>
          <cell r="S212">
            <v>0.7</v>
          </cell>
        </row>
        <row r="213">
          <cell r="O213" t="str">
            <v xml:space="preserve">Jul - Sep 20 (p) </v>
          </cell>
          <cell r="P213">
            <v>0.1</v>
          </cell>
          <cell r="Q213">
            <v>2.1</v>
          </cell>
          <cell r="R213">
            <v>6.4</v>
          </cell>
          <cell r="S213">
            <v>1.3</v>
          </cell>
        </row>
        <row r="220">
          <cell r="P220" t="str">
            <v>Value</v>
          </cell>
        </row>
        <row r="222">
          <cell r="Q222" t="str">
            <v>Number of transactions</v>
          </cell>
        </row>
        <row r="223">
          <cell r="O223" t="str">
            <v>Non-rental value</v>
          </cell>
          <cell r="P223" t="str">
            <v>Up to and including £150,000</v>
          </cell>
          <cell r="Q223">
            <v>0.433</v>
          </cell>
        </row>
        <row r="224">
          <cell r="P224" t="str">
            <v>£150,001 - £250,000</v>
          </cell>
          <cell r="Q224">
            <v>0.115</v>
          </cell>
        </row>
        <row r="225">
          <cell r="P225" t="str">
            <v>£250,001 - £1m</v>
          </cell>
          <cell r="Q225">
            <v>0.16600000000000001</v>
          </cell>
        </row>
        <row r="226">
          <cell r="P226" t="str">
            <v>More than £1m</v>
          </cell>
          <cell r="Q226">
            <v>4.9000000000000002E-2</v>
          </cell>
        </row>
        <row r="228">
          <cell r="O228" t="str">
            <v>Rental value</v>
          </cell>
          <cell r="P228" t="str">
            <v>No premium paid ¹</v>
          </cell>
          <cell r="Q228">
            <v>0.23799999999999999</v>
          </cell>
        </row>
        <row r="229">
          <cell r="P229" t="str">
            <v>Premium paid ¹ ²</v>
          </cell>
          <cell r="Q229">
            <v>1.9E-2</v>
          </cell>
        </row>
        <row r="240">
          <cell r="Q240" t="str">
            <v>Tax due</v>
          </cell>
        </row>
        <row r="241">
          <cell r="Q241">
            <v>3.0000000000000001E-3</v>
          </cell>
        </row>
        <row r="242">
          <cell r="Q242">
            <v>6.0000000000000001E-3</v>
          </cell>
        </row>
        <row r="243">
          <cell r="Q243">
            <v>0.215</v>
          </cell>
        </row>
        <row r="244">
          <cell r="Q244">
            <v>0.64600000000000002</v>
          </cell>
        </row>
        <row r="246">
          <cell r="Q246">
            <v>0.128</v>
          </cell>
        </row>
        <row r="247">
          <cell r="Q247">
            <v>2E-3</v>
          </cell>
        </row>
        <row r="256">
          <cell r="P256" t="str">
            <v>Effective quarter</v>
          </cell>
        </row>
        <row r="258">
          <cell r="P258" t="str">
            <v>Residential</v>
          </cell>
          <cell r="Q258" t="str">
            <v>Non-residential</v>
          </cell>
        </row>
        <row r="259">
          <cell r="O259" t="str">
            <v xml:space="preserve">Apr - Jun 18 (r) </v>
          </cell>
          <cell r="P259">
            <v>220</v>
          </cell>
          <cell r="Q259">
            <v>80</v>
          </cell>
        </row>
        <row r="260">
          <cell r="O260" t="str">
            <v xml:space="preserve">Jul - Sep 18 (r) </v>
          </cell>
          <cell r="P260">
            <v>220</v>
          </cell>
          <cell r="Q260">
            <v>80</v>
          </cell>
        </row>
        <row r="261">
          <cell r="O261" t="str">
            <v xml:space="preserve">Oct - Dec 18 (r) </v>
          </cell>
          <cell r="P261">
            <v>270</v>
          </cell>
          <cell r="Q261">
            <v>120</v>
          </cell>
        </row>
        <row r="262">
          <cell r="O262" t="str">
            <v xml:space="preserve">Jan - Mar 19 (r) </v>
          </cell>
          <cell r="P262">
            <v>260</v>
          </cell>
          <cell r="Q262">
            <v>140</v>
          </cell>
        </row>
        <row r="263">
          <cell r="O263" t="str">
            <v xml:space="preserve">Apr - Jun 19 (r) </v>
          </cell>
          <cell r="P263">
            <v>280</v>
          </cell>
          <cell r="Q263">
            <v>70</v>
          </cell>
        </row>
        <row r="264">
          <cell r="O264" t="str">
            <v xml:space="preserve">Jul - Sep 19 (r) </v>
          </cell>
          <cell r="P264">
            <v>310</v>
          </cell>
          <cell r="Q264">
            <v>100</v>
          </cell>
        </row>
        <row r="265">
          <cell r="O265" t="str">
            <v xml:space="preserve">Oct - Dec 19 (r) </v>
          </cell>
          <cell r="P265">
            <v>340</v>
          </cell>
          <cell r="Q265">
            <v>90</v>
          </cell>
        </row>
        <row r="266">
          <cell r="O266" t="str">
            <v xml:space="preserve">Jan - Mar 20 (r) </v>
          </cell>
          <cell r="P266">
            <v>270</v>
          </cell>
          <cell r="Q266">
            <v>110</v>
          </cell>
        </row>
        <row r="267">
          <cell r="O267" t="str">
            <v xml:space="preserve">Apr - Jun 20 (r) </v>
          </cell>
          <cell r="P267">
            <v>120</v>
          </cell>
          <cell r="Q267">
            <v>40</v>
          </cell>
        </row>
        <row r="268">
          <cell r="O268" t="str">
            <v>Jul - Sep 20 (p)</v>
          </cell>
          <cell r="P268">
            <v>210</v>
          </cell>
          <cell r="Q268">
            <v>50</v>
          </cell>
        </row>
        <row r="274">
          <cell r="P274" t="str">
            <v>Effective quarter</v>
          </cell>
        </row>
        <row r="276">
          <cell r="P276" t="str">
            <v>Residential</v>
          </cell>
          <cell r="Q276" t="str">
            <v>Non-residential</v>
          </cell>
        </row>
        <row r="277">
          <cell r="O277" t="str">
            <v xml:space="preserve">Apr - Jun 18 (r) </v>
          </cell>
          <cell r="P277">
            <v>3.7</v>
          </cell>
          <cell r="Q277">
            <v>8.8000000000000007</v>
          </cell>
        </row>
        <row r="278">
          <cell r="O278" t="str">
            <v xml:space="preserve">Jul - Sep 18 (r) </v>
          </cell>
          <cell r="P278">
            <v>2.4</v>
          </cell>
          <cell r="Q278">
            <v>18.7</v>
          </cell>
        </row>
        <row r="279">
          <cell r="O279" t="str">
            <v xml:space="preserve">Oct - Dec 18 (r) </v>
          </cell>
          <cell r="P279">
            <v>3.1</v>
          </cell>
          <cell r="Q279">
            <v>11.2</v>
          </cell>
        </row>
        <row r="280">
          <cell r="O280" t="str">
            <v xml:space="preserve">Jan - Mar 19 (r) </v>
          </cell>
          <cell r="P280">
            <v>4.3</v>
          </cell>
          <cell r="Q280">
            <v>17.7</v>
          </cell>
        </row>
        <row r="281">
          <cell r="O281" t="str">
            <v xml:space="preserve">Apr - Jun 19 (r) </v>
          </cell>
          <cell r="P281">
            <v>8.8000000000000007</v>
          </cell>
          <cell r="Q281">
            <v>3.5</v>
          </cell>
        </row>
        <row r="282">
          <cell r="O282" t="str">
            <v xml:space="preserve">Jul - Sep 19 (r) </v>
          </cell>
          <cell r="P282">
            <v>2.6</v>
          </cell>
          <cell r="Q282">
            <v>15.5</v>
          </cell>
        </row>
        <row r="283">
          <cell r="O283" t="str">
            <v xml:space="preserve">Oct - Dec 19 (r) </v>
          </cell>
          <cell r="P283">
            <v>3.4</v>
          </cell>
          <cell r="Q283">
            <v>10.7</v>
          </cell>
        </row>
        <row r="284">
          <cell r="O284" t="str">
            <v xml:space="preserve">Jan - Mar 20 (r) </v>
          </cell>
          <cell r="P284">
            <v>3.3</v>
          </cell>
          <cell r="Q284">
            <v>3.2</v>
          </cell>
        </row>
        <row r="285">
          <cell r="O285" t="str">
            <v xml:space="preserve">Apr - Jun 20 (r) </v>
          </cell>
          <cell r="P285">
            <v>1.2</v>
          </cell>
          <cell r="Q285">
            <v>1.3</v>
          </cell>
        </row>
        <row r="286">
          <cell r="O286" t="str">
            <v>Jul - Sep 20 (p)</v>
          </cell>
          <cell r="P286">
            <v>3.2</v>
          </cell>
          <cell r="Q286">
            <v>5</v>
          </cell>
        </row>
        <row r="293">
          <cell r="P293" t="str">
            <v>Effective quarter</v>
          </cell>
        </row>
        <row r="296">
          <cell r="P296" t="str">
            <v>Number of refunds</v>
          </cell>
          <cell r="Q296" t="str">
            <v>Amount refunded (£ millions)</v>
          </cell>
        </row>
        <row r="297">
          <cell r="O297" t="str">
            <v xml:space="preserve">Apr - Jun 18 (r) </v>
          </cell>
          <cell r="P297">
            <v>420</v>
          </cell>
          <cell r="Q297">
            <v>3</v>
          </cell>
        </row>
        <row r="298">
          <cell r="O298" t="str">
            <v xml:space="preserve">Jul - Sep 18 (r) </v>
          </cell>
          <cell r="P298">
            <v>500</v>
          </cell>
          <cell r="Q298">
            <v>3.8</v>
          </cell>
        </row>
        <row r="299">
          <cell r="O299" t="str">
            <v xml:space="preserve">Oct - Dec 18 (r) </v>
          </cell>
          <cell r="P299">
            <v>430</v>
          </cell>
          <cell r="Q299">
            <v>3.4</v>
          </cell>
        </row>
        <row r="300">
          <cell r="O300" t="str">
            <v xml:space="preserve">Jan - Mar 19 (r) </v>
          </cell>
          <cell r="P300">
            <v>290</v>
          </cell>
          <cell r="Q300">
            <v>2.1</v>
          </cell>
        </row>
        <row r="301">
          <cell r="O301" t="str">
            <v xml:space="preserve">Apr - Jun 19 (r) </v>
          </cell>
          <cell r="P301">
            <v>340</v>
          </cell>
          <cell r="Q301">
            <v>2.7</v>
          </cell>
        </row>
        <row r="302">
          <cell r="O302" t="str">
            <v xml:space="preserve">Jul - Sep 19 (r) </v>
          </cell>
          <cell r="P302">
            <v>300</v>
          </cell>
          <cell r="Q302">
            <v>2.4</v>
          </cell>
        </row>
        <row r="303">
          <cell r="O303" t="str">
            <v xml:space="preserve">Oct - Dec 19 (r) </v>
          </cell>
          <cell r="P303">
            <v>240</v>
          </cell>
          <cell r="Q303">
            <v>2.1</v>
          </cell>
        </row>
        <row r="304">
          <cell r="O304" t="str">
            <v xml:space="preserve">Jan - Mar 20 (r) </v>
          </cell>
          <cell r="P304">
            <v>150</v>
          </cell>
          <cell r="Q304">
            <v>1.2</v>
          </cell>
        </row>
        <row r="305">
          <cell r="O305" t="str">
            <v xml:space="preserve">Apr - Jun 20 (r) </v>
          </cell>
          <cell r="P305">
            <v>50</v>
          </cell>
          <cell r="Q305">
            <v>0.4</v>
          </cell>
        </row>
        <row r="306">
          <cell r="O306" t="str">
            <v>Jul - Sep 20 (p)</v>
          </cell>
          <cell r="P306">
            <v>40</v>
          </cell>
          <cell r="Q306">
            <v>0.4</v>
          </cell>
        </row>
        <row r="312">
          <cell r="P312" t="str">
            <v>Month</v>
          </cell>
        </row>
        <row r="315">
          <cell r="P315" t="str">
            <v>2018-19</v>
          </cell>
          <cell r="Q315" t="str">
            <v>2019-20</v>
          </cell>
          <cell r="R315" t="str">
            <v>2020-21</v>
          </cell>
        </row>
        <row r="316">
          <cell r="O316" t="str">
            <v>Apr</v>
          </cell>
          <cell r="P316">
            <v>6.1</v>
          </cell>
          <cell r="Q316">
            <v>16.899999999999999</v>
          </cell>
          <cell r="R316">
            <v>9.5</v>
          </cell>
        </row>
        <row r="317">
          <cell r="O317" t="str">
            <v>May</v>
          </cell>
          <cell r="P317">
            <v>17</v>
          </cell>
          <cell r="Q317">
            <v>16</v>
          </cell>
          <cell r="R317">
            <v>9.1</v>
          </cell>
        </row>
        <row r="318">
          <cell r="O318" t="str">
            <v>Jun</v>
          </cell>
          <cell r="P318">
            <v>15.5</v>
          </cell>
          <cell r="Q318">
            <v>14.9</v>
          </cell>
          <cell r="R318">
            <v>8.5</v>
          </cell>
        </row>
        <row r="319">
          <cell r="O319" t="str">
            <v>Jul</v>
          </cell>
          <cell r="P319">
            <v>20.5</v>
          </cell>
          <cell r="Q319">
            <v>20.100000000000001</v>
          </cell>
          <cell r="R319">
            <v>10.9</v>
          </cell>
        </row>
        <row r="320">
          <cell r="O320" t="str">
            <v>Aug</v>
          </cell>
          <cell r="P320">
            <v>23.6</v>
          </cell>
          <cell r="Q320">
            <v>21.5</v>
          </cell>
          <cell r="R320">
            <v>12.1</v>
          </cell>
        </row>
        <row r="321">
          <cell r="O321" t="str">
            <v>Sep</v>
          </cell>
          <cell r="P321">
            <v>18.600000000000001</v>
          </cell>
          <cell r="Q321">
            <v>18.8</v>
          </cell>
          <cell r="R321">
            <v>14.3</v>
          </cell>
        </row>
        <row r="322">
          <cell r="O322" t="str">
            <v>Oct</v>
          </cell>
          <cell r="P322">
            <v>21.7</v>
          </cell>
          <cell r="Q322">
            <v>23.6</v>
          </cell>
          <cell r="R322" t="str">
            <v/>
          </cell>
        </row>
        <row r="323">
          <cell r="O323" t="str">
            <v>Nov</v>
          </cell>
          <cell r="P323">
            <v>22</v>
          </cell>
          <cell r="Q323">
            <v>18</v>
          </cell>
          <cell r="R323" t="str">
            <v/>
          </cell>
        </row>
        <row r="324">
          <cell r="O324" t="str">
            <v>Dec</v>
          </cell>
          <cell r="P324">
            <v>22</v>
          </cell>
          <cell r="Q324">
            <v>30.5</v>
          </cell>
          <cell r="R324" t="str">
            <v/>
          </cell>
        </row>
        <row r="325">
          <cell r="O325" t="str">
            <v>Jan</v>
          </cell>
          <cell r="P325">
            <v>20.6</v>
          </cell>
          <cell r="Q325">
            <v>15</v>
          </cell>
          <cell r="R325" t="str">
            <v/>
          </cell>
        </row>
        <row r="326">
          <cell r="O326" t="str">
            <v>Feb</v>
          </cell>
          <cell r="P326">
            <v>14.4</v>
          </cell>
          <cell r="Q326">
            <v>19.399999999999999</v>
          </cell>
          <cell r="R326" t="str">
            <v/>
          </cell>
        </row>
        <row r="327">
          <cell r="O327" t="str">
            <v>Mar</v>
          </cell>
          <cell r="P327">
            <v>17.5</v>
          </cell>
          <cell r="Q327">
            <v>18.100000000000001</v>
          </cell>
          <cell r="R327" t="str">
            <v/>
          </cell>
        </row>
        <row r="334">
          <cell r="P334" t="str">
            <v>Number of transactions</v>
          </cell>
          <cell r="Q334" t="str">
            <v>Tax due</v>
          </cell>
        </row>
        <row r="335">
          <cell r="O335" t="str">
            <v>Apr 18</v>
          </cell>
          <cell r="P335">
            <v>0.105</v>
          </cell>
          <cell r="Q335">
            <v>0.29799999999999999</v>
          </cell>
        </row>
        <row r="336">
          <cell r="O336" t="str">
            <v>May 18</v>
          </cell>
          <cell r="P336">
            <v>7.1999999999999995E-2</v>
          </cell>
          <cell r="Q336">
            <v>6.0999999999999999E-2</v>
          </cell>
        </row>
        <row r="337">
          <cell r="O337" t="str">
            <v>Jun 18</v>
          </cell>
          <cell r="P337">
            <v>5.8000000000000003E-2</v>
          </cell>
          <cell r="Q337">
            <v>9.0999999999999998E-2</v>
          </cell>
        </row>
        <row r="338">
          <cell r="O338" t="str">
            <v>Jul 18</v>
          </cell>
          <cell r="P338">
            <v>7.4999999999999997E-2</v>
          </cell>
          <cell r="Q338">
            <v>0.122</v>
          </cell>
        </row>
        <row r="339">
          <cell r="O339" t="str">
            <v>Aug 18</v>
          </cell>
          <cell r="P339">
            <v>0.05</v>
          </cell>
          <cell r="Q339">
            <v>5.0999999999999997E-2</v>
          </cell>
        </row>
        <row r="340">
          <cell r="O340" t="str">
            <v>Sep 18</v>
          </cell>
          <cell r="P340">
            <v>0.04</v>
          </cell>
          <cell r="Q340">
            <v>2.7E-2</v>
          </cell>
        </row>
        <row r="341">
          <cell r="O341" t="str">
            <v>Oct 18</v>
          </cell>
          <cell r="P341">
            <v>2.8000000000000001E-2</v>
          </cell>
          <cell r="Q341">
            <v>2.4E-2</v>
          </cell>
        </row>
        <row r="342">
          <cell r="O342" t="str">
            <v>Nov 18</v>
          </cell>
          <cell r="P342">
            <v>3.5000000000000003E-2</v>
          </cell>
          <cell r="Q342">
            <v>2.7E-2</v>
          </cell>
        </row>
        <row r="343">
          <cell r="O343" t="str">
            <v>Dec 18</v>
          </cell>
          <cell r="P343">
            <v>1.2999999999999999E-2</v>
          </cell>
          <cell r="Q343">
            <v>5.0000000000000001E-3</v>
          </cell>
        </row>
        <row r="344">
          <cell r="O344" t="str">
            <v>Jan 19</v>
          </cell>
          <cell r="P344">
            <v>2.5999999999999999E-2</v>
          </cell>
          <cell r="Q344">
            <v>2.5000000000000001E-2</v>
          </cell>
        </row>
        <row r="345">
          <cell r="O345" t="str">
            <v>Feb 19</v>
          </cell>
          <cell r="P345">
            <v>1.2999999999999999E-2</v>
          </cell>
          <cell r="Q345">
            <v>3.5999999999999997E-2</v>
          </cell>
        </row>
        <row r="346">
          <cell r="O346" t="str">
            <v>Mar 19</v>
          </cell>
          <cell r="P346">
            <v>2.8000000000000001E-2</v>
          </cell>
          <cell r="Q346">
            <v>1.7999999999999999E-2</v>
          </cell>
        </row>
        <row r="347">
          <cell r="O347" t="str">
            <v>Apr 19</v>
          </cell>
          <cell r="P347">
            <v>1.4999999999999999E-2</v>
          </cell>
          <cell r="Q347">
            <v>-3.1E-2</v>
          </cell>
        </row>
        <row r="348">
          <cell r="O348" t="str">
            <v>May 19</v>
          </cell>
          <cell r="P348">
            <v>1.7999999999999999E-2</v>
          </cell>
          <cell r="Q348">
            <v>1.4999999999999999E-2</v>
          </cell>
        </row>
        <row r="349">
          <cell r="O349" t="str">
            <v>Jun 19</v>
          </cell>
          <cell r="P349">
            <v>3.3000000000000002E-2</v>
          </cell>
          <cell r="Q349">
            <v>8.8999999999999996E-2</v>
          </cell>
        </row>
        <row r="350">
          <cell r="O350" t="str">
            <v>Jul 19</v>
          </cell>
          <cell r="P350">
            <v>1.2E-2</v>
          </cell>
          <cell r="Q350">
            <v>1.0999999999999999E-2</v>
          </cell>
        </row>
        <row r="351">
          <cell r="O351" t="str">
            <v>Aug 19</v>
          </cell>
          <cell r="P351">
            <v>2.7E-2</v>
          </cell>
          <cell r="Q351">
            <v>3.1E-2</v>
          </cell>
        </row>
        <row r="352">
          <cell r="O352" t="str">
            <v>Sep 19</v>
          </cell>
          <cell r="P352">
            <v>1.2E-2</v>
          </cell>
          <cell r="Q352">
            <v>0.158</v>
          </cell>
        </row>
        <row r="353">
          <cell r="O353" t="str">
            <v>Oct 19</v>
          </cell>
          <cell r="P353">
            <v>1.4999999999999999E-2</v>
          </cell>
          <cell r="Q353">
            <v>1.9E-2</v>
          </cell>
        </row>
        <row r="354">
          <cell r="O354" t="str">
            <v>Nov 19</v>
          </cell>
          <cell r="P354">
            <v>2.5000000000000001E-2</v>
          </cell>
          <cell r="Q354">
            <v>1.2999999999999999E-2</v>
          </cell>
        </row>
        <row r="355">
          <cell r="O355" t="str">
            <v>Dec 19</v>
          </cell>
          <cell r="P355">
            <v>4.0000000000000001E-3</v>
          </cell>
          <cell r="Q355">
            <v>-2E-3</v>
          </cell>
        </row>
        <row r="356">
          <cell r="O356" t="str">
            <v>Jan 20</v>
          </cell>
          <cell r="P356">
            <v>3.4000000000000002E-2</v>
          </cell>
          <cell r="Q356">
            <v>0.26600000000000001</v>
          </cell>
        </row>
        <row r="357">
          <cell r="O357" t="str">
            <v>Feb 20</v>
          </cell>
          <cell r="P357">
            <v>2.5000000000000001E-2</v>
          </cell>
          <cell r="Q357">
            <v>8.9999999999999993E-3</v>
          </cell>
        </row>
        <row r="358">
          <cell r="O358" t="str">
            <v>Mar 20</v>
          </cell>
          <cell r="P358">
            <v>1.0999999999999999E-2</v>
          </cell>
          <cell r="Q358">
            <v>5.5E-2</v>
          </cell>
        </row>
        <row r="359">
          <cell r="O359" t="str">
            <v>Apr 20</v>
          </cell>
          <cell r="P359">
            <v>0.02</v>
          </cell>
          <cell r="Q359">
            <v>2.1999999999999999E-2</v>
          </cell>
        </row>
        <row r="360">
          <cell r="O360" t="str">
            <v>May 20</v>
          </cell>
          <cell r="P360">
            <v>1.7000000000000001E-2</v>
          </cell>
          <cell r="Q360">
            <v>1.7000000000000001E-2</v>
          </cell>
        </row>
        <row r="361">
          <cell r="O361" t="str">
            <v>Jun 20</v>
          </cell>
          <cell r="P361">
            <v>1.4E-2</v>
          </cell>
          <cell r="Q361">
            <v>1.6E-2</v>
          </cell>
        </row>
        <row r="362">
          <cell r="O362" t="str">
            <v>Jul 20</v>
          </cell>
          <cell r="P362">
            <v>4.2999999999999997E-2</v>
          </cell>
          <cell r="Q362">
            <v>3.7999999999999999E-2</v>
          </cell>
        </row>
        <row r="363">
          <cell r="O363" t="str">
            <v>Aug 20</v>
          </cell>
          <cell r="P363">
            <v>1.47E-2</v>
          </cell>
          <cell r="Q363">
            <v>4.0000000000000001E-3</v>
          </cell>
        </row>
      </sheetData>
      <sheetData sheetId="11">
        <row r="1">
          <cell r="B1" t="str">
            <v>TransactionTypeCode</v>
          </cell>
        </row>
      </sheetData>
      <sheetData sheetId="12">
        <row r="1">
          <cell r="B1" t="str">
            <v>TransactionTypeCode</v>
          </cell>
        </row>
      </sheetData>
      <sheetData sheetId="13">
        <row r="1">
          <cell r="B1" t="str">
            <v>TransactionTypeCode</v>
          </cell>
        </row>
      </sheetData>
      <sheetData sheetId="14">
        <row r="1">
          <cell r="B1" t="str">
            <v>TransactionTypeCode</v>
          </cell>
        </row>
      </sheetData>
      <sheetData sheetId="15">
        <row r="1">
          <cell r="B1" t="str">
            <v>ReliefType</v>
          </cell>
        </row>
      </sheetData>
      <sheetData sheetId="16">
        <row r="1">
          <cell r="C1" t="str">
            <v>Measure</v>
          </cell>
        </row>
      </sheetData>
      <sheetData sheetId="17">
        <row r="1">
          <cell r="E1" t="str">
            <v>Cr</v>
          </cell>
        </row>
      </sheetData>
      <sheetData sheetId="18">
        <row r="2">
          <cell r="H2">
            <v>13</v>
          </cell>
        </row>
      </sheetData>
      <sheetData sheetId="19" refreshError="1"/>
      <sheetData sheetId="20">
        <row r="1">
          <cell r="A1" t="str">
            <v>TransactionTypeCode</v>
          </cell>
        </row>
      </sheetData>
      <sheetData sheetId="21">
        <row r="1">
          <cell r="A1" t="str">
            <v>TransactionTypeCode</v>
          </cell>
        </row>
      </sheetData>
      <sheetData sheetId="22">
        <row r="1">
          <cell r="A1" t="str">
            <v>TransactionTypeCode</v>
          </cell>
        </row>
      </sheetData>
      <sheetData sheetId="23">
        <row r="1">
          <cell r="B1" t="str">
            <v>English</v>
          </cell>
        </row>
      </sheetData>
      <sheetData sheetId="24">
        <row r="3">
          <cell r="A3" t="str">
            <v>Code</v>
          </cell>
        </row>
      </sheetData>
      <sheetData sheetId="25">
        <row r="2">
          <cell r="A2">
            <v>1</v>
          </cell>
        </row>
      </sheetData>
      <sheetData sheetId="26" refreshError="1"/>
      <sheetData sheetId="27" refreshError="1"/>
      <sheetData sheetId="28">
        <row r="7">
          <cell r="C7" t="str">
            <v>1st estimate</v>
          </cell>
        </row>
      </sheetData>
      <sheetData sheetId="29">
        <row r="7">
          <cell r="C7" t="str">
            <v>1st estimate</v>
          </cell>
        </row>
      </sheetData>
      <sheetData sheetId="30" refreshError="1"/>
      <sheetData sheetId="31">
        <row r="1">
          <cell r="S1">
            <v>1</v>
          </cell>
        </row>
      </sheetData>
      <sheetData sheetId="32" refreshError="1"/>
      <sheetData sheetId="33"/>
      <sheetData sheetId="34" refreshError="1"/>
      <sheetData sheetId="35"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1.xml"/><Relationship Id="rId1" Type="http://schemas.openxmlformats.org/officeDocument/2006/relationships/printerSettings" Target="../printerSettings/printerSettings16.bin"/><Relationship Id="rId4" Type="http://schemas.openxmlformats.org/officeDocument/2006/relationships/ctrlProp" Target="../ctrlProps/ctrlProp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2.xml"/><Relationship Id="rId1" Type="http://schemas.openxmlformats.org/officeDocument/2006/relationships/printerSettings" Target="../printerSettings/printerSettings17.bin"/><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9B583-2D4B-4F99-9E8C-94FB2B571DFC}">
  <sheetPr codeName="Sheet1"/>
  <dimension ref="A1:Q63"/>
  <sheetViews>
    <sheetView tabSelected="1" zoomScaleNormal="100" workbookViewId="0">
      <pane ySplit="16" topLeftCell="A17" activePane="bottomLeft" state="frozen"/>
      <selection sqref="A1:B1048576"/>
      <selection pane="bottomLeft" sqref="A1:B1"/>
    </sheetView>
  </sheetViews>
  <sheetFormatPr defaultColWidth="9" defaultRowHeight="12.75" x14ac:dyDescent="0.2"/>
  <cols>
    <col min="1" max="1" width="11.28515625" style="10" customWidth="1"/>
    <col min="2" max="2" width="155.42578125" style="1" customWidth="1"/>
    <col min="3" max="3" width="27.5703125" style="1" customWidth="1"/>
    <col min="4" max="6" width="1" style="1" customWidth="1"/>
    <col min="7" max="8" width="9" style="1"/>
    <col min="9" max="9" width="12" style="1" bestFit="1" customWidth="1"/>
    <col min="10" max="10" width="13" style="1" bestFit="1" customWidth="1"/>
    <col min="11" max="16384" width="9" style="1"/>
  </cols>
  <sheetData>
    <row r="1" spans="1:11" ht="17.45" customHeight="1" x14ac:dyDescent="0.2">
      <c r="A1" s="2" t="s">
        <v>4</v>
      </c>
      <c r="B1" s="2"/>
      <c r="C1" s="3"/>
      <c r="D1" s="4"/>
      <c r="E1" s="4"/>
      <c r="F1" s="4"/>
      <c r="G1" s="4"/>
      <c r="H1" s="4"/>
      <c r="I1" s="4"/>
      <c r="J1" s="4"/>
    </row>
    <row r="2" spans="1:11" s="5" customFormat="1" ht="25.5" customHeight="1" x14ac:dyDescent="0.2">
      <c r="A2" s="6" t="s">
        <v>5</v>
      </c>
      <c r="B2" s="6"/>
    </row>
    <row r="3" spans="1:11" s="5" customFormat="1" x14ac:dyDescent="0.2">
      <c r="A3" s="6" t="s">
        <v>6</v>
      </c>
      <c r="B3" s="6"/>
    </row>
    <row r="4" spans="1:11" ht="38.25" customHeight="1" x14ac:dyDescent="0.2">
      <c r="A4" s="7" t="s">
        <v>7</v>
      </c>
      <c r="B4" s="7"/>
      <c r="C4" s="8"/>
    </row>
    <row r="5" spans="1:11" ht="25.5" customHeight="1" x14ac:dyDescent="0.2">
      <c r="A5" s="10" t="s">
        <v>8</v>
      </c>
    </row>
    <row r="6" spans="1:11" x14ac:dyDescent="0.2">
      <c r="A6" s="11" t="s">
        <v>9</v>
      </c>
    </row>
    <row r="7" spans="1:11" ht="25.5" customHeight="1" x14ac:dyDescent="0.2">
      <c r="A7" s="12" t="s">
        <v>10</v>
      </c>
    </row>
    <row r="8" spans="1:11" x14ac:dyDescent="0.2">
      <c r="A8" s="11" t="s">
        <v>11</v>
      </c>
    </row>
    <row r="9" spans="1:11" ht="25.5" customHeight="1" x14ac:dyDescent="0.2">
      <c r="A9" s="12" t="s">
        <v>12</v>
      </c>
    </row>
    <row r="10" spans="1:11" ht="25.5" customHeight="1" x14ac:dyDescent="0.2">
      <c r="A10" s="12" t="s">
        <v>13</v>
      </c>
    </row>
    <row r="11" spans="1:11" x14ac:dyDescent="0.2">
      <c r="A11" s="12" t="s">
        <v>14</v>
      </c>
    </row>
    <row r="12" spans="1:11" x14ac:dyDescent="0.2">
      <c r="A12" s="12" t="s">
        <v>15</v>
      </c>
    </row>
    <row r="13" spans="1:11" x14ac:dyDescent="0.2">
      <c r="A13" s="12" t="s">
        <v>16</v>
      </c>
    </row>
    <row r="14" spans="1:11" ht="25.5" customHeight="1" x14ac:dyDescent="0.2">
      <c r="A14" s="12" t="s">
        <v>17</v>
      </c>
    </row>
    <row r="15" spans="1:11" ht="25.5" customHeight="1" x14ac:dyDescent="0.2">
      <c r="A15" s="14" t="s">
        <v>18</v>
      </c>
      <c r="I15" s="13"/>
      <c r="J15" s="13"/>
      <c r="K15" s="13"/>
    </row>
    <row r="16" spans="1:11" x14ac:dyDescent="0.2">
      <c r="A16" s="15"/>
      <c r="I16" s="13"/>
      <c r="J16" s="13"/>
      <c r="K16" s="13"/>
    </row>
    <row r="17" spans="1:11" x14ac:dyDescent="0.2">
      <c r="A17" s="14" t="s">
        <v>19</v>
      </c>
      <c r="I17" s="13"/>
      <c r="J17" s="13"/>
      <c r="K17" s="13"/>
    </row>
    <row r="18" spans="1:11" ht="25.5" customHeight="1" x14ac:dyDescent="0.2">
      <c r="A18" s="11" t="s">
        <v>20</v>
      </c>
      <c r="B18" s="1" t="s">
        <v>21</v>
      </c>
      <c r="I18" s="13"/>
      <c r="J18" s="13"/>
      <c r="K18" s="13"/>
    </row>
    <row r="19" spans="1:11" x14ac:dyDescent="0.2">
      <c r="A19" s="11" t="s">
        <v>22</v>
      </c>
      <c r="B19" s="1" t="s">
        <v>23</v>
      </c>
      <c r="I19" s="13"/>
      <c r="J19" s="13"/>
      <c r="K19" s="13"/>
    </row>
    <row r="20" spans="1:11" x14ac:dyDescent="0.2">
      <c r="A20" s="11" t="s">
        <v>24</v>
      </c>
      <c r="B20" s="1" t="s">
        <v>25</v>
      </c>
      <c r="I20" s="13"/>
      <c r="J20" s="13"/>
      <c r="K20" s="13"/>
    </row>
    <row r="21" spans="1:11" x14ac:dyDescent="0.2">
      <c r="A21" s="11" t="s">
        <v>26</v>
      </c>
      <c r="B21" s="1" t="s">
        <v>27</v>
      </c>
      <c r="I21" s="13"/>
      <c r="J21" s="13"/>
      <c r="K21" s="13"/>
    </row>
    <row r="22" spans="1:11" x14ac:dyDescent="0.2">
      <c r="A22" s="11" t="s">
        <v>28</v>
      </c>
      <c r="B22" s="1" t="s">
        <v>29</v>
      </c>
      <c r="I22" s="13"/>
      <c r="J22" s="13"/>
      <c r="K22" s="13"/>
    </row>
    <row r="23" spans="1:11" x14ac:dyDescent="0.2">
      <c r="A23" s="11" t="s">
        <v>30</v>
      </c>
      <c r="B23" s="1" t="s">
        <v>31</v>
      </c>
      <c r="I23" s="13"/>
      <c r="J23" s="13"/>
      <c r="K23" s="13"/>
    </row>
    <row r="24" spans="1:11" x14ac:dyDescent="0.2">
      <c r="A24" s="11" t="s">
        <v>32</v>
      </c>
      <c r="B24" s="1" t="s">
        <v>33</v>
      </c>
      <c r="I24" s="13"/>
      <c r="J24" s="13"/>
      <c r="K24" s="13"/>
    </row>
    <row r="25" spans="1:11" x14ac:dyDescent="0.2">
      <c r="A25" s="11" t="s">
        <v>34</v>
      </c>
      <c r="B25" s="1" t="s">
        <v>35</v>
      </c>
      <c r="I25" s="13"/>
      <c r="J25" s="13"/>
      <c r="K25" s="13"/>
    </row>
    <row r="26" spans="1:11" x14ac:dyDescent="0.2">
      <c r="A26" s="11" t="s">
        <v>36</v>
      </c>
      <c r="B26" s="1" t="s">
        <v>37</v>
      </c>
      <c r="I26" s="13"/>
      <c r="J26" s="13"/>
      <c r="K26" s="13"/>
    </row>
    <row r="27" spans="1:11" ht="25.5" customHeight="1" x14ac:dyDescent="0.2">
      <c r="A27" s="14" t="s">
        <v>38</v>
      </c>
      <c r="I27" s="13"/>
      <c r="J27" s="13"/>
      <c r="K27" s="13"/>
    </row>
    <row r="28" spans="1:11" ht="25.5" customHeight="1" x14ac:dyDescent="0.2">
      <c r="A28" s="15" t="s">
        <v>39</v>
      </c>
      <c r="B28" s="15"/>
      <c r="C28" s="15"/>
      <c r="I28" s="13"/>
      <c r="J28" s="13"/>
      <c r="K28" s="13"/>
    </row>
    <row r="29" spans="1:11" x14ac:dyDescent="0.2">
      <c r="A29" s="11" t="s">
        <v>40</v>
      </c>
      <c r="B29" s="1" t="s">
        <v>41</v>
      </c>
      <c r="I29" s="13"/>
      <c r="J29" s="13"/>
      <c r="K29" s="13"/>
    </row>
    <row r="30" spans="1:11" s="13" customFormat="1" ht="25.5" customHeight="1" x14ac:dyDescent="0.2">
      <c r="A30" s="15" t="s">
        <v>42</v>
      </c>
      <c r="B30" s="15" t="s">
        <v>43</v>
      </c>
      <c r="C30" s="15"/>
    </row>
    <row r="31" spans="1:11" s="13" customFormat="1" x14ac:dyDescent="0.2">
      <c r="A31" s="11" t="s">
        <v>44</v>
      </c>
      <c r="B31" s="1" t="s">
        <v>45</v>
      </c>
      <c r="C31" s="1"/>
    </row>
    <row r="32" spans="1:11" x14ac:dyDescent="0.2">
      <c r="A32" s="11" t="s">
        <v>46</v>
      </c>
      <c r="B32" s="1" t="s">
        <v>47</v>
      </c>
    </row>
    <row r="33" spans="1:3" x14ac:dyDescent="0.2">
      <c r="A33" s="11" t="s">
        <v>48</v>
      </c>
      <c r="B33" s="1" t="s">
        <v>49</v>
      </c>
    </row>
    <row r="34" spans="1:3" x14ac:dyDescent="0.2">
      <c r="A34" s="11" t="s">
        <v>50</v>
      </c>
      <c r="B34" s="1" t="s">
        <v>51</v>
      </c>
    </row>
    <row r="35" spans="1:3" x14ac:dyDescent="0.2">
      <c r="A35" s="11" t="s">
        <v>52</v>
      </c>
      <c r="B35" s="1" t="s">
        <v>53</v>
      </c>
    </row>
    <row r="36" spans="1:3" x14ac:dyDescent="0.2">
      <c r="A36" s="11" t="s">
        <v>54</v>
      </c>
      <c r="B36" s="1" t="s">
        <v>55</v>
      </c>
    </row>
    <row r="37" spans="1:3" x14ac:dyDescent="0.2">
      <c r="A37" s="11" t="s">
        <v>56</v>
      </c>
      <c r="B37" s="1" t="s">
        <v>57</v>
      </c>
    </row>
    <row r="38" spans="1:3" x14ac:dyDescent="0.2">
      <c r="A38" s="11" t="s">
        <v>58</v>
      </c>
      <c r="B38" s="1" t="s">
        <v>59</v>
      </c>
    </row>
    <row r="39" spans="1:3" s="13" customFormat="1" ht="25.5" customHeight="1" x14ac:dyDescent="0.2">
      <c r="A39" s="15" t="s">
        <v>60</v>
      </c>
      <c r="B39" s="15" t="s">
        <v>61</v>
      </c>
      <c r="C39" s="15"/>
    </row>
    <row r="40" spans="1:3" s="13" customFormat="1" x14ac:dyDescent="0.2">
      <c r="A40" s="11" t="s">
        <v>62</v>
      </c>
      <c r="B40" s="1" t="s">
        <v>63</v>
      </c>
      <c r="C40" s="1"/>
    </row>
    <row r="41" spans="1:3" s="13" customFormat="1" x14ac:dyDescent="0.2">
      <c r="A41" s="11" t="s">
        <v>64</v>
      </c>
      <c r="B41" s="1" t="s">
        <v>65</v>
      </c>
      <c r="C41" s="1"/>
    </row>
    <row r="42" spans="1:3" x14ac:dyDescent="0.2">
      <c r="A42" s="11" t="s">
        <v>66</v>
      </c>
      <c r="B42" s="1" t="s">
        <v>67</v>
      </c>
    </row>
    <row r="43" spans="1:3" s="13" customFormat="1" ht="25.5" customHeight="1" x14ac:dyDescent="0.2">
      <c r="A43" s="15" t="s">
        <v>68</v>
      </c>
      <c r="B43" s="15" t="s">
        <v>69</v>
      </c>
      <c r="C43" s="15"/>
    </row>
    <row r="44" spans="1:3" s="13" customFormat="1" x14ac:dyDescent="0.2">
      <c r="A44" s="11" t="s">
        <v>70</v>
      </c>
      <c r="B44" s="1" t="s">
        <v>71</v>
      </c>
      <c r="C44" s="1"/>
    </row>
    <row r="45" spans="1:3" s="13" customFormat="1" x14ac:dyDescent="0.2">
      <c r="A45" s="11" t="s">
        <v>72</v>
      </c>
      <c r="B45" s="1" t="s">
        <v>73</v>
      </c>
      <c r="C45" s="1"/>
    </row>
    <row r="46" spans="1:3" x14ac:dyDescent="0.2">
      <c r="A46" s="11" t="s">
        <v>74</v>
      </c>
      <c r="B46" s="1" t="s">
        <v>75</v>
      </c>
    </row>
    <row r="47" spans="1:3" x14ac:dyDescent="0.2">
      <c r="A47" s="11" t="s">
        <v>76</v>
      </c>
      <c r="B47" s="1" t="s">
        <v>77</v>
      </c>
    </row>
    <row r="48" spans="1:3" s="13" customFormat="1" ht="25.5" customHeight="1" x14ac:dyDescent="0.2">
      <c r="A48" s="15" t="s">
        <v>78</v>
      </c>
      <c r="B48" s="15" t="s">
        <v>79</v>
      </c>
      <c r="C48" s="15"/>
    </row>
    <row r="49" spans="1:17" x14ac:dyDescent="0.2">
      <c r="A49" s="11" t="s">
        <v>80</v>
      </c>
      <c r="B49" s="1" t="s">
        <v>81</v>
      </c>
    </row>
    <row r="50" spans="1:17" x14ac:dyDescent="0.2">
      <c r="A50" s="11" t="s">
        <v>82</v>
      </c>
      <c r="B50" s="1" t="s">
        <v>83</v>
      </c>
    </row>
    <row r="51" spans="1:17" s="13" customFormat="1" ht="25.5" customHeight="1" x14ac:dyDescent="0.2">
      <c r="A51" s="15" t="s">
        <v>84</v>
      </c>
      <c r="B51" s="15" t="s">
        <v>85</v>
      </c>
      <c r="C51" s="15"/>
    </row>
    <row r="52" spans="1:17" x14ac:dyDescent="0.2">
      <c r="A52" s="11" t="s">
        <v>86</v>
      </c>
      <c r="B52" s="1" t="s">
        <v>87</v>
      </c>
    </row>
    <row r="53" spans="1:17" s="13" customFormat="1" ht="25.5" customHeight="1" x14ac:dyDescent="0.2">
      <c r="A53" s="15" t="s">
        <v>88</v>
      </c>
      <c r="B53" s="15" t="s">
        <v>89</v>
      </c>
      <c r="C53" s="15"/>
    </row>
    <row r="54" spans="1:17" x14ac:dyDescent="0.2">
      <c r="A54" s="11" t="s">
        <v>90</v>
      </c>
      <c r="B54" s="1" t="s">
        <v>91</v>
      </c>
    </row>
    <row r="55" spans="1:17" ht="25.5" customHeight="1" x14ac:dyDescent="0.2">
      <c r="A55" s="15" t="s">
        <v>92</v>
      </c>
    </row>
    <row r="56" spans="1:17" x14ac:dyDescent="0.2">
      <c r="A56" s="11" t="s">
        <v>3</v>
      </c>
      <c r="B56" s="1" t="s">
        <v>93</v>
      </c>
    </row>
    <row r="57" spans="1:17" ht="25.5" customHeight="1" x14ac:dyDescent="0.2">
      <c r="A57" s="16" t="s">
        <v>94</v>
      </c>
      <c r="B57" s="16"/>
      <c r="C57" s="16"/>
      <c r="D57" s="16"/>
      <c r="E57" s="16"/>
      <c r="F57" s="16"/>
      <c r="H57" s="9"/>
      <c r="I57" s="9"/>
      <c r="J57" s="9"/>
      <c r="M57" s="9"/>
      <c r="N57" s="9"/>
      <c r="O57" s="9"/>
      <c r="P57" s="9"/>
      <c r="Q57" s="9"/>
    </row>
    <row r="58" spans="1:17" ht="25.5" customHeight="1" x14ac:dyDescent="0.2">
      <c r="A58" s="13" t="s">
        <v>95</v>
      </c>
      <c r="H58" s="9"/>
      <c r="I58" s="9"/>
      <c r="J58" s="9"/>
      <c r="M58" s="9"/>
      <c r="N58" s="9"/>
      <c r="O58" s="9"/>
      <c r="P58" s="9"/>
      <c r="Q58" s="9"/>
    </row>
    <row r="59" spans="1:17" x14ac:dyDescent="0.2">
      <c r="A59" s="11" t="s">
        <v>96</v>
      </c>
      <c r="B59" s="10" t="s">
        <v>97</v>
      </c>
      <c r="C59" s="10"/>
      <c r="H59" s="9"/>
      <c r="I59" s="9"/>
      <c r="J59" s="9"/>
      <c r="M59" s="9"/>
      <c r="N59" s="9"/>
      <c r="O59" s="9"/>
      <c r="P59" s="9"/>
      <c r="Q59" s="9"/>
    </row>
    <row r="60" spans="1:17" ht="25.5" customHeight="1" x14ac:dyDescent="0.2">
      <c r="A60" s="13" t="s">
        <v>98</v>
      </c>
      <c r="H60" s="9"/>
      <c r="I60" s="9"/>
      <c r="J60" s="9"/>
      <c r="M60" s="9"/>
      <c r="N60" s="9"/>
      <c r="O60" s="9"/>
      <c r="P60" s="9"/>
      <c r="Q60" s="9"/>
    </row>
    <row r="61" spans="1:17" x14ac:dyDescent="0.2">
      <c r="A61" s="11" t="s">
        <v>99</v>
      </c>
      <c r="B61" s="1" t="s">
        <v>100</v>
      </c>
      <c r="H61" s="9"/>
      <c r="I61" s="9"/>
      <c r="J61" s="9"/>
      <c r="M61" s="9"/>
      <c r="N61" s="9"/>
      <c r="O61" s="9"/>
      <c r="P61" s="9"/>
      <c r="Q61" s="9"/>
    </row>
    <row r="62" spans="1:17" x14ac:dyDescent="0.2">
      <c r="A62" s="11"/>
      <c r="H62" s="9"/>
      <c r="I62" s="9"/>
      <c r="J62" s="9"/>
      <c r="M62" s="9"/>
      <c r="N62" s="9"/>
      <c r="O62" s="9"/>
      <c r="P62" s="9"/>
      <c r="Q62" s="9"/>
    </row>
    <row r="63" spans="1:17" x14ac:dyDescent="0.2">
      <c r="A63" s="13"/>
      <c r="H63" s="9"/>
      <c r="I63" s="9"/>
      <c r="J63" s="9"/>
      <c r="M63" s="9"/>
      <c r="N63" s="9"/>
      <c r="O63" s="9"/>
      <c r="P63" s="9"/>
      <c r="Q63" s="9"/>
    </row>
  </sheetData>
  <mergeCells count="4">
    <mergeCell ref="A1:B1"/>
    <mergeCell ref="A2:B2"/>
    <mergeCell ref="A3:B3"/>
    <mergeCell ref="A4:B4"/>
  </mergeCells>
  <hyperlinks>
    <hyperlink ref="A56" location="FigA1" display="Figure A1" xr:uid="{F749CDDE-3652-43C2-B2D0-1E976EEDF32D}"/>
    <hyperlink ref="A18" location="Table1" display="Table1" xr:uid="{25EA71B6-A244-43BB-A0DE-403F535D8289}"/>
    <hyperlink ref="A19:A26" location="Table1" display="Table 1" xr:uid="{35D8D826-933A-4D70-A91E-8430F80F9B12}"/>
    <hyperlink ref="A32" location="Fig2_2" display="Fig2_2" xr:uid="{824FFF81-ED97-4982-BF20-2C6ED4E547E0}"/>
    <hyperlink ref="A33" location="Fig2_3" display="Fig2_3" xr:uid="{11ECCD1D-2AD3-458F-8D3E-CF049C9006E9}"/>
    <hyperlink ref="A34" location="Fig2_4" display="Fig2_4" xr:uid="{1BA91163-771D-4E8B-9503-A281470532CB}"/>
    <hyperlink ref="A35" location="Fig2_5" display="Fig2_5" xr:uid="{A0244842-BF41-4D04-B37B-177BFFF6F215}"/>
    <hyperlink ref="A36" location="ChartData!A72" display="Figure 2.6a" xr:uid="{CADD2C1A-EF80-4A9A-A4C8-7BAB94EF55B0}"/>
    <hyperlink ref="A38" location="Fig2_7" display="Fig2_7" xr:uid="{6D1B0314-F9B2-4FBE-8DF1-415513FA5E78}"/>
    <hyperlink ref="A40" location="Fig3_1" display="Fig3_1" xr:uid="{04E00201-354B-4AB3-8D5B-1BC3C002807C}"/>
    <hyperlink ref="A41" location="Fig3_2" display="Fig3_2" xr:uid="{3D3A0413-269D-40B6-B9E5-7F1376CB5B25}"/>
    <hyperlink ref="A42" location="Fig3_3" display="Fig3_3" xr:uid="{B428BEBE-C34B-40FF-BF4A-7982B1574691}"/>
    <hyperlink ref="A44" location="Fig4_1" display="Fig4_1" xr:uid="{1A853704-3352-4B46-AE6C-54D0584FBF13}"/>
    <hyperlink ref="A45" location="Fig4_2" display="Fig4_2" xr:uid="{A2CB300A-0B9B-4D76-99F7-51B581989A3B}"/>
    <hyperlink ref="A46" location="Fig4_3" display="Fig4_3" xr:uid="{869F5AD9-2941-45EC-A8D1-E01AA8CC4E81}"/>
    <hyperlink ref="A54" location="Fig7_1" display="Fig7_1" xr:uid="{EFA645EA-FC19-4A4B-B800-B8D1162E7CAB}"/>
    <hyperlink ref="A52" location="Fig6_1" display="Fig6_1" xr:uid="{93ACCDA9-C35C-4C3B-B47F-8CFC8F2A5B91}"/>
    <hyperlink ref="A50" location="Fig5_2" display="Fig5_2" xr:uid="{705487BA-6B23-4625-A51E-608D1F12BEA3}"/>
    <hyperlink ref="A49" location="Fig5_1" display="Fig5_1" xr:uid="{B3B225A1-6C4B-461B-9A8C-8A993FA15CC4}"/>
    <hyperlink ref="A47" location="Fig4_4" display="Fig4_4" xr:uid="{E03C410C-48E9-461B-9203-229B81826DC4}"/>
    <hyperlink ref="A19" location="Table2" display="Table2" xr:uid="{0E137DD0-C450-49D8-A1D8-EEB0425288E7}"/>
    <hyperlink ref="A20" location="Table3" display="Table3" xr:uid="{16A5E47D-E9AE-4F69-AEFA-BB75C41F1AF4}"/>
    <hyperlink ref="A21" location="Table4" display="Table4" xr:uid="{E14DEDE1-9C60-4538-90D3-BACEDF8A3BE3}"/>
    <hyperlink ref="A22" location="Table5" display="Table5" xr:uid="{94A17FB3-53C0-4474-8107-C74E43AAA557}"/>
    <hyperlink ref="A24" location="Table6" display="Table6" xr:uid="{0D2147CC-FB3D-49C1-8440-BB452F55E4C4}"/>
    <hyperlink ref="A25" location="Table6a" display="Table6a" xr:uid="{E9A19C45-F8B0-4E8D-B89C-40318502B851}"/>
    <hyperlink ref="A26" location="Table7" display="Table7" xr:uid="{3D66ACB3-758D-4086-A22E-BE7922B1C985}"/>
    <hyperlink ref="A59" location="TableA1FormulasHeader" display="TableA1FormulasHeader" xr:uid="{ACD581DB-98BA-489D-BF52-469976BD8090}"/>
    <hyperlink ref="A61" location="TableA2FormulasHeader" display="TableA2FormulasHeader" xr:uid="{193BD044-BC78-4788-A9AF-1FD0212A7395}"/>
    <hyperlink ref="A31" location="fig2_1" display="fig2_1" xr:uid="{C8C7E185-22A5-462B-9CD0-61550D62BE92}"/>
    <hyperlink ref="A29" location="Fig1_1" display="Fig1_1" xr:uid="{5930396E-C691-4EBB-B29B-146E41F267C2}"/>
    <hyperlink ref="A23" location="Table5a" display="Table5a" xr:uid="{C6A35F76-98E4-4A2C-A6A6-1C90CE96F4AF}"/>
    <hyperlink ref="A37" location="Fig2_6b" display="Fig2_6b" xr:uid="{2DDD93E5-7BE6-4A7E-95CD-A41B79670512}"/>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D22E7-FF5F-4ED7-BDF0-63DEE49A385B}">
  <sheetPr codeName="Sheet24"/>
  <dimension ref="A1:E57"/>
  <sheetViews>
    <sheetView showGridLines="0" zoomScaleNormal="100" workbookViewId="0">
      <pane ySplit="4" topLeftCell="A5" activePane="bottomLeft" state="frozen"/>
      <selection sqref="A1:B1048576"/>
      <selection pane="bottomLeft" sqref="A1:B1"/>
    </sheetView>
  </sheetViews>
  <sheetFormatPr defaultColWidth="0" defaultRowHeight="15" x14ac:dyDescent="0.25"/>
  <cols>
    <col min="1" max="1" width="2.5703125" customWidth="1"/>
    <col min="2" max="2" width="21.140625" bestFit="1" customWidth="1"/>
    <col min="3" max="3" width="33.7109375" customWidth="1"/>
    <col min="4" max="5" width="9" customWidth="1"/>
    <col min="6" max="16384" width="9" hidden="1"/>
  </cols>
  <sheetData>
    <row r="1" spans="1:5" s="1" customFormat="1" ht="12.75" x14ac:dyDescent="0.2">
      <c r="A1" s="48" t="s">
        <v>133</v>
      </c>
      <c r="B1" s="48"/>
      <c r="C1" s="98"/>
    </row>
    <row r="2" spans="1:5" s="1" customFormat="1" ht="30" customHeight="1" x14ac:dyDescent="0.2">
      <c r="A2" s="156" t="s">
        <v>484</v>
      </c>
      <c r="B2" s="156"/>
      <c r="C2" s="156"/>
      <c r="D2" s="13"/>
      <c r="E2" s="13"/>
    </row>
    <row r="3" spans="1:5" s="1" customFormat="1" ht="3.75" customHeight="1" x14ac:dyDescent="0.2">
      <c r="C3" s="98"/>
    </row>
    <row r="4" spans="1:5" s="1" customFormat="1" x14ac:dyDescent="0.35">
      <c r="A4" s="169"/>
      <c r="B4" s="169"/>
      <c r="C4" s="181" t="s">
        <v>237</v>
      </c>
    </row>
    <row r="5" spans="1:5" s="1" customFormat="1" ht="12.75" x14ac:dyDescent="0.2">
      <c r="A5" s="13" t="s">
        <v>290</v>
      </c>
      <c r="B5" s="13"/>
      <c r="C5" s="98"/>
    </row>
    <row r="6" spans="1:5" s="1" customFormat="1" ht="12.6" customHeight="1" x14ac:dyDescent="0.2">
      <c r="A6" s="73"/>
      <c r="B6" s="1" t="s">
        <v>120</v>
      </c>
      <c r="C6" s="175">
        <v>219.5</v>
      </c>
    </row>
    <row r="7" spans="1:5" s="1" customFormat="1" ht="12.6" customHeight="1" x14ac:dyDescent="0.2">
      <c r="A7" s="73"/>
      <c r="B7" s="72" t="s">
        <v>336</v>
      </c>
      <c r="C7" s="175">
        <v>232.9</v>
      </c>
    </row>
    <row r="8" spans="1:5" s="1" customFormat="1" ht="12.6" customHeight="1" x14ac:dyDescent="0.2">
      <c r="A8" s="73"/>
      <c r="B8" s="72" t="s">
        <v>485</v>
      </c>
      <c r="C8" s="175">
        <v>92.5</v>
      </c>
    </row>
    <row r="9" spans="1:5" s="1" customFormat="1" ht="26.45" customHeight="1" x14ac:dyDescent="0.2">
      <c r="A9" s="13" t="s">
        <v>292</v>
      </c>
      <c r="B9" s="13"/>
      <c r="C9" s="98"/>
    </row>
    <row r="10" spans="1:5" s="1" customFormat="1" ht="12.6" customHeight="1" x14ac:dyDescent="0.2">
      <c r="B10" s="71" t="s">
        <v>293</v>
      </c>
      <c r="C10" s="175">
        <v>38.6</v>
      </c>
    </row>
    <row r="11" spans="1:5" s="1" customFormat="1" ht="12.6" customHeight="1" x14ac:dyDescent="0.2">
      <c r="B11" s="71" t="s">
        <v>294</v>
      </c>
      <c r="C11" s="175">
        <v>62.7</v>
      </c>
    </row>
    <row r="12" spans="1:5" s="1" customFormat="1" ht="12.6" customHeight="1" x14ac:dyDescent="0.2">
      <c r="B12" s="71" t="s">
        <v>295</v>
      </c>
      <c r="C12" s="175">
        <v>65.7</v>
      </c>
    </row>
    <row r="13" spans="1:5" s="1" customFormat="1" ht="12.6" customHeight="1" x14ac:dyDescent="0.2">
      <c r="B13" s="71" t="s">
        <v>296</v>
      </c>
      <c r="C13" s="175">
        <v>52.5</v>
      </c>
    </row>
    <row r="14" spans="1:5" s="1" customFormat="1" ht="26.45" customHeight="1" x14ac:dyDescent="0.2">
      <c r="B14" s="71" t="s">
        <v>297</v>
      </c>
      <c r="C14" s="175">
        <v>47.8</v>
      </c>
    </row>
    <row r="15" spans="1:5" s="1" customFormat="1" ht="12.6" customHeight="1" x14ac:dyDescent="0.2">
      <c r="B15" s="71" t="s">
        <v>298</v>
      </c>
      <c r="C15" s="175">
        <v>60.5</v>
      </c>
    </row>
    <row r="16" spans="1:5" s="1" customFormat="1" ht="12.6" customHeight="1" x14ac:dyDescent="0.2">
      <c r="B16" s="71" t="s">
        <v>299</v>
      </c>
      <c r="C16" s="175">
        <v>72.099999999999994</v>
      </c>
    </row>
    <row r="17" spans="1:3" s="1" customFormat="1" ht="12.6" customHeight="1" x14ac:dyDescent="0.2">
      <c r="B17" s="71" t="s">
        <v>300</v>
      </c>
      <c r="C17" s="175">
        <v>52.5</v>
      </c>
    </row>
    <row r="18" spans="1:3" s="1" customFormat="1" ht="25.5" customHeight="1" x14ac:dyDescent="0.2">
      <c r="B18" s="71" t="s">
        <v>486</v>
      </c>
      <c r="C18" s="175">
        <v>55.2</v>
      </c>
    </row>
    <row r="19" spans="1:3" s="1" customFormat="1" ht="12.6" customHeight="1" x14ac:dyDescent="0.2">
      <c r="B19" s="71" t="s">
        <v>487</v>
      </c>
      <c r="C19" s="175">
        <v>37.299999999999997</v>
      </c>
    </row>
    <row r="20" spans="1:3" s="1" customFormat="1" ht="26.45" customHeight="1" x14ac:dyDescent="0.2">
      <c r="A20" s="13" t="s">
        <v>303</v>
      </c>
      <c r="C20" s="98"/>
    </row>
    <row r="21" spans="1:3" s="1" customFormat="1" ht="12.75" x14ac:dyDescent="0.2">
      <c r="B21" s="71" t="s">
        <v>304</v>
      </c>
      <c r="C21" s="175">
        <v>6.1</v>
      </c>
    </row>
    <row r="22" spans="1:3" s="1" customFormat="1" ht="12.75" x14ac:dyDescent="0.2">
      <c r="B22" s="71" t="s">
        <v>305</v>
      </c>
      <c r="C22" s="175">
        <v>17</v>
      </c>
    </row>
    <row r="23" spans="1:3" s="1" customFormat="1" ht="12.75" x14ac:dyDescent="0.2">
      <c r="B23" s="71" t="s">
        <v>306</v>
      </c>
      <c r="C23" s="175">
        <v>15.5</v>
      </c>
    </row>
    <row r="24" spans="1:3" s="1" customFormat="1" ht="12.75" x14ac:dyDescent="0.2">
      <c r="B24" s="71" t="s">
        <v>307</v>
      </c>
      <c r="C24" s="175">
        <v>20.5</v>
      </c>
    </row>
    <row r="25" spans="1:3" s="1" customFormat="1" ht="12.75" x14ac:dyDescent="0.2">
      <c r="B25" s="71" t="s">
        <v>308</v>
      </c>
      <c r="C25" s="175">
        <v>23.6</v>
      </c>
    </row>
    <row r="26" spans="1:3" s="1" customFormat="1" ht="12.75" x14ac:dyDescent="0.2">
      <c r="B26" s="71" t="s">
        <v>309</v>
      </c>
      <c r="C26" s="175">
        <v>18.600000000000001</v>
      </c>
    </row>
    <row r="27" spans="1:3" s="1" customFormat="1" ht="12.75" x14ac:dyDescent="0.2">
      <c r="B27" s="71" t="s">
        <v>310</v>
      </c>
      <c r="C27" s="175">
        <v>21.7</v>
      </c>
    </row>
    <row r="28" spans="1:3" s="1" customFormat="1" ht="12.75" x14ac:dyDescent="0.2">
      <c r="B28" s="71" t="s">
        <v>311</v>
      </c>
      <c r="C28" s="175">
        <v>22</v>
      </c>
    </row>
    <row r="29" spans="1:3" s="1" customFormat="1" ht="12.75" x14ac:dyDescent="0.2">
      <c r="B29" s="71" t="s">
        <v>312</v>
      </c>
      <c r="C29" s="175">
        <v>22</v>
      </c>
    </row>
    <row r="30" spans="1:3" s="1" customFormat="1" ht="12.75" x14ac:dyDescent="0.2">
      <c r="B30" s="71" t="s">
        <v>313</v>
      </c>
      <c r="C30" s="175">
        <v>20.6</v>
      </c>
    </row>
    <row r="31" spans="1:3" s="1" customFormat="1" ht="12.75" x14ac:dyDescent="0.2">
      <c r="B31" s="71" t="s">
        <v>314</v>
      </c>
      <c r="C31" s="175">
        <v>14.4</v>
      </c>
    </row>
    <row r="32" spans="1:3" s="1" customFormat="1" ht="12.75" x14ac:dyDescent="0.2">
      <c r="B32" s="71" t="s">
        <v>315</v>
      </c>
      <c r="C32" s="175">
        <v>17.5</v>
      </c>
    </row>
    <row r="33" spans="2:3" s="1" customFormat="1" ht="26.45" customHeight="1" x14ac:dyDescent="0.2">
      <c r="B33" s="71" t="s">
        <v>316</v>
      </c>
      <c r="C33" s="175">
        <v>16.899999999999999</v>
      </c>
    </row>
    <row r="34" spans="2:3" s="1" customFormat="1" ht="12.75" x14ac:dyDescent="0.2">
      <c r="B34" s="71" t="s">
        <v>317</v>
      </c>
      <c r="C34" s="175">
        <v>16</v>
      </c>
    </row>
    <row r="35" spans="2:3" s="1" customFormat="1" ht="12.75" x14ac:dyDescent="0.2">
      <c r="B35" s="71" t="s">
        <v>318</v>
      </c>
      <c r="C35" s="175">
        <v>14.9</v>
      </c>
    </row>
    <row r="36" spans="2:3" s="1" customFormat="1" ht="12.75" x14ac:dyDescent="0.2">
      <c r="B36" s="71" t="s">
        <v>319</v>
      </c>
      <c r="C36" s="175">
        <v>20.100000000000001</v>
      </c>
    </row>
    <row r="37" spans="2:3" s="1" customFormat="1" ht="12.75" x14ac:dyDescent="0.2">
      <c r="B37" s="71" t="s">
        <v>320</v>
      </c>
      <c r="C37" s="175">
        <v>21.5</v>
      </c>
    </row>
    <row r="38" spans="2:3" s="1" customFormat="1" ht="12.75" x14ac:dyDescent="0.2">
      <c r="B38" s="71" t="s">
        <v>321</v>
      </c>
      <c r="C38" s="175">
        <v>18.8</v>
      </c>
    </row>
    <row r="39" spans="2:3" s="1" customFormat="1" ht="12.75" x14ac:dyDescent="0.2">
      <c r="B39" s="71" t="s">
        <v>322</v>
      </c>
      <c r="C39" s="175">
        <v>23.6</v>
      </c>
    </row>
    <row r="40" spans="2:3" s="1" customFormat="1" ht="12.75" x14ac:dyDescent="0.2">
      <c r="B40" s="71" t="s">
        <v>323</v>
      </c>
      <c r="C40" s="175">
        <v>18</v>
      </c>
    </row>
    <row r="41" spans="2:3" s="1" customFormat="1" ht="12.75" x14ac:dyDescent="0.2">
      <c r="B41" s="71" t="s">
        <v>324</v>
      </c>
      <c r="C41" s="175">
        <v>30.5</v>
      </c>
    </row>
    <row r="42" spans="2:3" s="1" customFormat="1" ht="12.75" x14ac:dyDescent="0.2">
      <c r="B42" s="71" t="s">
        <v>325</v>
      </c>
      <c r="C42" s="175">
        <v>15</v>
      </c>
    </row>
    <row r="43" spans="2:3" s="1" customFormat="1" ht="12.75" x14ac:dyDescent="0.2">
      <c r="B43" s="71" t="s">
        <v>326</v>
      </c>
      <c r="C43" s="175">
        <v>19.399999999999999</v>
      </c>
    </row>
    <row r="44" spans="2:3" s="1" customFormat="1" ht="12.75" x14ac:dyDescent="0.2">
      <c r="B44" s="71" t="s">
        <v>327</v>
      </c>
      <c r="C44" s="175">
        <v>18.100000000000001</v>
      </c>
    </row>
    <row r="45" spans="2:3" s="1" customFormat="1" ht="26.25" customHeight="1" x14ac:dyDescent="0.2">
      <c r="B45" s="71" t="s">
        <v>488</v>
      </c>
      <c r="C45" s="175">
        <v>37.6</v>
      </c>
    </row>
    <row r="46" spans="2:3" s="1" customFormat="1" ht="12.75" x14ac:dyDescent="0.2">
      <c r="B46" s="71" t="s">
        <v>489</v>
      </c>
      <c r="C46" s="175">
        <v>9.1</v>
      </c>
    </row>
    <row r="47" spans="2:3" s="1" customFormat="1" ht="12.75" x14ac:dyDescent="0.2">
      <c r="B47" s="71" t="s">
        <v>490</v>
      </c>
      <c r="C47" s="175">
        <v>8.5</v>
      </c>
    </row>
    <row r="48" spans="2:3" s="1" customFormat="1" ht="12.75" x14ac:dyDescent="0.2">
      <c r="B48" s="71" t="s">
        <v>491</v>
      </c>
      <c r="C48" s="175">
        <v>10.9</v>
      </c>
    </row>
    <row r="49" spans="1:5" s="1" customFormat="1" ht="12.75" x14ac:dyDescent="0.2">
      <c r="B49" s="71" t="s">
        <v>492</v>
      </c>
      <c r="C49" s="175">
        <v>12.1</v>
      </c>
    </row>
    <row r="50" spans="1:5" s="1" customFormat="1" ht="12.75" x14ac:dyDescent="0.2">
      <c r="B50" s="71" t="s">
        <v>493</v>
      </c>
      <c r="C50" s="175">
        <v>14.3</v>
      </c>
    </row>
    <row r="51" spans="1:5" s="1" customFormat="1" ht="2.85" customHeight="1" x14ac:dyDescent="0.2">
      <c r="A51" s="91"/>
      <c r="B51" s="182"/>
      <c r="C51" s="183"/>
    </row>
    <row r="52" spans="1:5" s="1" customFormat="1" ht="12.75" x14ac:dyDescent="0.2">
      <c r="C52" s="98"/>
    </row>
    <row r="53" spans="1:5" s="1" customFormat="1" ht="46.5" customHeight="1" x14ac:dyDescent="0.2">
      <c r="A53" s="97">
        <v>1</v>
      </c>
      <c r="B53" s="167" t="s">
        <v>494</v>
      </c>
      <c r="C53" s="167"/>
    </row>
    <row r="54" spans="1:5" s="1" customFormat="1" ht="103.5" customHeight="1" x14ac:dyDescent="0.2">
      <c r="A54" s="97">
        <v>2</v>
      </c>
      <c r="B54" s="167" t="s">
        <v>345</v>
      </c>
      <c r="C54" s="167"/>
      <c r="D54" s="184"/>
      <c r="E54" s="184"/>
    </row>
    <row r="55" spans="1:5" s="1" customFormat="1" ht="12.75" x14ac:dyDescent="0.2">
      <c r="C55" s="98"/>
    </row>
    <row r="56" spans="1:5" s="1" customFormat="1" ht="12.75" x14ac:dyDescent="0.2">
      <c r="C56" s="98"/>
    </row>
    <row r="57" spans="1:5" s="1" customFormat="1" ht="12.75" x14ac:dyDescent="0.2">
      <c r="C57" s="98"/>
    </row>
  </sheetData>
  <mergeCells count="5">
    <mergeCell ref="A1:B1"/>
    <mergeCell ref="A2:C2"/>
    <mergeCell ref="A4:B4"/>
    <mergeCell ref="B53:C53"/>
    <mergeCell ref="B54:C54"/>
  </mergeCells>
  <hyperlinks>
    <hyperlink ref="A1:B1" location="ContentsHead" display="ContentsHead" xr:uid="{0976DCEF-CF62-483A-BEF3-0B1ECB4A55D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35672-7936-4351-B341-C17B34B7ABB5}">
  <sheetPr codeName="Sheet26">
    <tabColor theme="8" tint="0.79998168889431442"/>
  </sheetPr>
  <dimension ref="A1:H74"/>
  <sheetViews>
    <sheetView showGridLines="0" workbookViewId="0">
      <selection sqref="A1:B1"/>
    </sheetView>
  </sheetViews>
  <sheetFormatPr defaultColWidth="0" defaultRowHeight="12.75" x14ac:dyDescent="0.2"/>
  <cols>
    <col min="1" max="1" width="2.5703125" style="17" customWidth="1"/>
    <col min="2" max="2" width="16.85546875" style="17" customWidth="1"/>
    <col min="3" max="3" width="10.7109375" style="17" customWidth="1"/>
    <col min="4" max="4" width="18.140625" style="17" customWidth="1"/>
    <col min="5" max="5" width="10.7109375" style="17" customWidth="1"/>
    <col min="6" max="6" width="18.140625" style="17" customWidth="1"/>
    <col min="7" max="8" width="9" style="17" customWidth="1"/>
    <col min="9" max="16384" width="9" style="17" hidden="1"/>
  </cols>
  <sheetData>
    <row r="1" spans="1:6" x14ac:dyDescent="0.2">
      <c r="A1" s="48" t="s">
        <v>133</v>
      </c>
      <c r="B1" s="48"/>
    </row>
    <row r="2" spans="1:6" ht="27.75" customHeight="1" x14ac:dyDescent="0.2">
      <c r="A2" s="185" t="s">
        <v>495</v>
      </c>
      <c r="B2" s="185"/>
      <c r="C2" s="185"/>
      <c r="D2" s="185"/>
      <c r="E2" s="185"/>
      <c r="F2" s="185"/>
    </row>
    <row r="3" spans="1:6" ht="12.75" customHeight="1" x14ac:dyDescent="0.35">
      <c r="A3" s="186"/>
      <c r="B3" s="186"/>
    </row>
    <row r="4" spans="1:6" ht="15" x14ac:dyDescent="0.35">
      <c r="A4" s="52"/>
      <c r="B4" s="52"/>
      <c r="C4" s="52" t="s">
        <v>398</v>
      </c>
      <c r="D4" s="52"/>
      <c r="E4" s="52" t="s">
        <v>399</v>
      </c>
      <c r="F4" s="52"/>
    </row>
    <row r="5" spans="1:6" ht="60" x14ac:dyDescent="0.35">
      <c r="A5" s="57" t="s">
        <v>164</v>
      </c>
      <c r="B5" s="57"/>
      <c r="C5" s="58" t="s">
        <v>496</v>
      </c>
      <c r="D5" s="58" t="s">
        <v>497</v>
      </c>
      <c r="E5" s="58" t="s">
        <v>496</v>
      </c>
      <c r="F5" s="58" t="s">
        <v>497</v>
      </c>
    </row>
    <row r="6" spans="1:6" ht="12.75" customHeight="1" x14ac:dyDescent="0.2">
      <c r="A6" s="187" t="s">
        <v>279</v>
      </c>
      <c r="B6" s="72"/>
      <c r="C6" s="74">
        <v>9820</v>
      </c>
      <c r="D6" s="188">
        <v>-0.33900000000000002</v>
      </c>
      <c r="E6" s="45">
        <v>30.3</v>
      </c>
      <c r="F6" s="188">
        <v>-0.34939999999999999</v>
      </c>
    </row>
    <row r="7" spans="1:6" ht="39" customHeight="1" x14ac:dyDescent="0.2">
      <c r="A7" s="72"/>
      <c r="B7" s="189" t="s">
        <v>498</v>
      </c>
      <c r="C7" s="190">
        <v>2730</v>
      </c>
      <c r="D7" s="191">
        <v>-0.26100000000000001</v>
      </c>
      <c r="E7" s="192">
        <v>14.6</v>
      </c>
      <c r="F7" s="191">
        <v>-0.20899999999999999</v>
      </c>
    </row>
    <row r="8" spans="1:6" ht="26.25" customHeight="1" x14ac:dyDescent="0.2">
      <c r="A8" s="72" t="s">
        <v>499</v>
      </c>
      <c r="B8" s="72"/>
      <c r="C8" s="74">
        <v>1150</v>
      </c>
      <c r="D8" s="188">
        <v>-0.23599999999999999</v>
      </c>
      <c r="E8" s="45">
        <v>10</v>
      </c>
      <c r="F8" s="188">
        <v>-0.28399999999999997</v>
      </c>
    </row>
    <row r="9" spans="1:6" ht="26.25" customHeight="1" x14ac:dyDescent="0.2">
      <c r="A9" s="146" t="s">
        <v>500</v>
      </c>
      <c r="B9" s="146"/>
      <c r="C9" s="108">
        <v>10970</v>
      </c>
      <c r="D9" s="193">
        <v>-0.33</v>
      </c>
      <c r="E9" s="20">
        <v>40.200000000000003</v>
      </c>
      <c r="F9" s="193">
        <v>-0.33400000000000002</v>
      </c>
    </row>
    <row r="10" spans="1:6" ht="3" customHeight="1" x14ac:dyDescent="0.2">
      <c r="A10" s="194"/>
      <c r="B10" s="195"/>
      <c r="C10" s="196"/>
      <c r="D10" s="197"/>
      <c r="E10" s="196"/>
      <c r="F10" s="196"/>
    </row>
    <row r="11" spans="1:6" ht="25.5" customHeight="1" x14ac:dyDescent="0.2">
      <c r="A11" s="198">
        <v>1</v>
      </c>
      <c r="B11" s="199" t="s">
        <v>501</v>
      </c>
      <c r="C11" s="199"/>
      <c r="D11" s="199"/>
      <c r="E11" s="199"/>
      <c r="F11" s="199"/>
    </row>
    <row r="12" spans="1:6" ht="25.5" customHeight="1" x14ac:dyDescent="0.2">
      <c r="A12" s="198">
        <v>2</v>
      </c>
      <c r="B12" s="42" t="s">
        <v>342</v>
      </c>
      <c r="C12" s="42"/>
      <c r="D12" s="42"/>
      <c r="E12" s="42"/>
      <c r="F12" s="42"/>
    </row>
    <row r="13" spans="1:6" ht="14.25" x14ac:dyDescent="0.2">
      <c r="A13" s="200">
        <v>3</v>
      </c>
      <c r="B13" s="17" t="s">
        <v>343</v>
      </c>
    </row>
    <row r="14" spans="1:6" ht="14.25" x14ac:dyDescent="0.2">
      <c r="A14" s="200">
        <v>4</v>
      </c>
      <c r="B14" s="17" t="s">
        <v>502</v>
      </c>
    </row>
    <row r="15" spans="1:6" x14ac:dyDescent="0.2">
      <c r="A15" s="17" t="s">
        <v>104</v>
      </c>
      <c r="B15" s="201" t="s">
        <v>503</v>
      </c>
      <c r="C15" s="201"/>
      <c r="D15" s="201"/>
      <c r="E15" s="201"/>
      <c r="F15" s="201"/>
    </row>
    <row r="33" ht="17.100000000000001" customHeight="1" x14ac:dyDescent="0.2"/>
    <row r="43" ht="52.35" customHeight="1" x14ac:dyDescent="0.2"/>
    <row r="74" ht="42.75" customHeight="1" x14ac:dyDescent="0.2"/>
  </sheetData>
  <mergeCells count="9">
    <mergeCell ref="B11:F11"/>
    <mergeCell ref="B12:F12"/>
    <mergeCell ref="B15:F15"/>
    <mergeCell ref="A4:B4"/>
    <mergeCell ref="C4:D4"/>
    <mergeCell ref="E4:F4"/>
    <mergeCell ref="A5:B5"/>
    <mergeCell ref="A1:B1"/>
    <mergeCell ref="A2:F2"/>
  </mergeCells>
  <conditionalFormatting sqref="G6:G9">
    <cfRule type="dataBar" priority="5">
      <dataBar>
        <cfvo type="min"/>
        <cfvo type="max"/>
        <color rgb="FF638EC6"/>
      </dataBar>
      <extLst>
        <ext xmlns:x14="http://schemas.microsoft.com/office/spreadsheetml/2009/9/main" uri="{B025F937-C7B1-47D3-B67F-A62EFF666E3E}">
          <x14:id>{7278F6BC-54B1-46C3-81D0-40E111A8DA0A}</x14:id>
        </ext>
      </extLst>
    </cfRule>
  </conditionalFormatting>
  <hyperlinks>
    <hyperlink ref="A1:B1" location="ContentsHead" display="ContentsHead" xr:uid="{03185586-2D64-4599-9065-3CBBBCED2A0E}"/>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7278F6BC-54B1-46C3-81D0-40E111A8DA0A}">
            <x14:dataBar minLength="0" maxLength="100" gradient="0">
              <x14:cfvo type="autoMin"/>
              <x14:cfvo type="autoMax"/>
              <x14:negativeFillColor rgb="FFFF0000"/>
              <x14:axisColor rgb="FF000000"/>
            </x14:dataBar>
          </x14:cfRule>
          <xm:sqref>G6:G9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F1DAA-A07E-4DF4-A2F1-CD72873BB70F}">
  <sheetPr codeName="Sheet20">
    <tabColor theme="8" tint="0.79998168889431442"/>
  </sheetPr>
  <dimension ref="A1:H51"/>
  <sheetViews>
    <sheetView showGridLines="0" workbookViewId="0">
      <selection sqref="A1:B1"/>
    </sheetView>
  </sheetViews>
  <sheetFormatPr defaultColWidth="0" defaultRowHeight="12.75" x14ac:dyDescent="0.2"/>
  <cols>
    <col min="1" max="1" width="2.5703125" style="17" customWidth="1"/>
    <col min="2" max="2" width="17.42578125" style="17" customWidth="1"/>
    <col min="3" max="3" width="11" style="17" bestFit="1" customWidth="1"/>
    <col min="4" max="4" width="16" style="17" bestFit="1" customWidth="1"/>
    <col min="5" max="5" width="15" style="17" customWidth="1"/>
    <col min="6" max="6" width="16.42578125" style="17" customWidth="1"/>
    <col min="7" max="8" width="9" style="17" customWidth="1"/>
    <col min="9" max="16384" width="9" style="17" hidden="1"/>
  </cols>
  <sheetData>
    <row r="1" spans="1:6" x14ac:dyDescent="0.2">
      <c r="A1" s="48" t="s">
        <v>133</v>
      </c>
      <c r="B1" s="48"/>
    </row>
    <row r="2" spans="1:6" x14ac:dyDescent="0.2">
      <c r="A2" s="202" t="s">
        <v>505</v>
      </c>
      <c r="B2" s="202"/>
      <c r="C2" s="202"/>
      <c r="D2" s="202"/>
      <c r="E2" s="202"/>
      <c r="F2" s="202"/>
    </row>
    <row r="4" spans="1:6" ht="17.100000000000001" customHeight="1" x14ac:dyDescent="0.35">
      <c r="A4" s="52" t="s">
        <v>275</v>
      </c>
      <c r="B4" s="52"/>
      <c r="C4" s="52" t="s">
        <v>398</v>
      </c>
      <c r="D4" s="52"/>
      <c r="E4" s="52"/>
      <c r="F4" s="52"/>
    </row>
    <row r="5" spans="1:6" ht="20.100000000000001" customHeight="1" x14ac:dyDescent="0.35">
      <c r="A5" s="57"/>
      <c r="B5" s="57"/>
      <c r="C5" s="57" t="s">
        <v>279</v>
      </c>
      <c r="D5" s="59" t="s">
        <v>280</v>
      </c>
      <c r="E5" s="57" t="s">
        <v>499</v>
      </c>
      <c r="F5" s="60" t="s">
        <v>506</v>
      </c>
    </row>
    <row r="6" spans="1:6" ht="20.100000000000001" customHeight="1" x14ac:dyDescent="0.35">
      <c r="A6" s="57"/>
      <c r="B6" s="57"/>
      <c r="C6" s="57"/>
      <c r="D6" s="59" t="s">
        <v>507</v>
      </c>
      <c r="E6" s="57"/>
      <c r="F6" s="60"/>
    </row>
    <row r="7" spans="1:6" s="20" customFormat="1" x14ac:dyDescent="0.2">
      <c r="A7" s="146" t="s">
        <v>336</v>
      </c>
      <c r="B7" s="72"/>
      <c r="C7" s="108">
        <v>55250</v>
      </c>
      <c r="D7" s="203">
        <v>13380</v>
      </c>
      <c r="E7" s="108">
        <v>6120</v>
      </c>
      <c r="F7" s="109">
        <v>61370</v>
      </c>
    </row>
    <row r="8" spans="1:6" x14ac:dyDescent="0.2">
      <c r="B8" s="72" t="s">
        <v>180</v>
      </c>
      <c r="C8" s="74">
        <v>13250</v>
      </c>
      <c r="D8" s="190">
        <v>3080</v>
      </c>
      <c r="E8" s="74">
        <v>1520</v>
      </c>
      <c r="F8" s="112">
        <v>14770</v>
      </c>
    </row>
    <row r="9" spans="1:6" x14ac:dyDescent="0.2">
      <c r="B9" s="72" t="s">
        <v>181</v>
      </c>
      <c r="C9" s="74">
        <v>14930</v>
      </c>
      <c r="D9" s="190">
        <v>3480</v>
      </c>
      <c r="E9" s="74">
        <v>1560</v>
      </c>
      <c r="F9" s="112">
        <v>16490</v>
      </c>
    </row>
    <row r="10" spans="1:6" x14ac:dyDescent="0.2">
      <c r="B10" s="72" t="s">
        <v>182</v>
      </c>
      <c r="C10" s="74">
        <v>15190</v>
      </c>
      <c r="D10" s="190">
        <v>3570</v>
      </c>
      <c r="E10" s="74">
        <v>1520</v>
      </c>
      <c r="F10" s="112">
        <v>16710</v>
      </c>
    </row>
    <row r="11" spans="1:6" x14ac:dyDescent="0.2">
      <c r="B11" s="72" t="s">
        <v>183</v>
      </c>
      <c r="C11" s="74">
        <v>11890</v>
      </c>
      <c r="D11" s="190">
        <v>3260</v>
      </c>
      <c r="E11" s="74">
        <v>1520</v>
      </c>
      <c r="F11" s="112">
        <v>13400</v>
      </c>
    </row>
    <row r="12" spans="1:6" s="20" customFormat="1" ht="25.5" customHeight="1" x14ac:dyDescent="0.2">
      <c r="A12" s="146" t="s">
        <v>371</v>
      </c>
      <c r="B12" s="72"/>
      <c r="C12" s="108">
        <v>16080</v>
      </c>
      <c r="D12" s="203">
        <v>4280</v>
      </c>
      <c r="E12" s="108">
        <v>2130</v>
      </c>
      <c r="F12" s="109">
        <v>18210</v>
      </c>
    </row>
    <row r="13" spans="1:6" x14ac:dyDescent="0.2">
      <c r="B13" s="72" t="s">
        <v>504</v>
      </c>
      <c r="C13" s="74">
        <v>6270</v>
      </c>
      <c r="D13" s="190">
        <v>1550</v>
      </c>
      <c r="E13" s="74">
        <v>980</v>
      </c>
      <c r="F13" s="112">
        <v>7250</v>
      </c>
    </row>
    <row r="14" spans="1:6" x14ac:dyDescent="0.2">
      <c r="B14" s="72" t="s">
        <v>185</v>
      </c>
      <c r="C14" s="74">
        <v>9820</v>
      </c>
      <c r="D14" s="190">
        <v>2730</v>
      </c>
      <c r="E14" s="74">
        <v>1150</v>
      </c>
      <c r="F14" s="112">
        <v>10970</v>
      </c>
    </row>
    <row r="15" spans="1:6" ht="2.85" customHeight="1" x14ac:dyDescent="0.2">
      <c r="A15" s="194"/>
      <c r="B15" s="195"/>
      <c r="C15" s="196"/>
      <c r="D15" s="197"/>
      <c r="E15" s="196"/>
      <c r="F15" s="148"/>
    </row>
    <row r="16" spans="1:6" ht="14.25" x14ac:dyDescent="0.2">
      <c r="A16" s="200">
        <v>1</v>
      </c>
      <c r="B16" s="17" t="s">
        <v>339</v>
      </c>
    </row>
    <row r="17" spans="1:6" ht="27" customHeight="1" x14ac:dyDescent="0.2">
      <c r="A17" s="198">
        <v>2</v>
      </c>
      <c r="B17" s="42" t="s">
        <v>342</v>
      </c>
      <c r="C17" s="42"/>
      <c r="D17" s="42"/>
      <c r="E17" s="42"/>
      <c r="F17" s="42"/>
    </row>
    <row r="18" spans="1:6" ht="14.25" x14ac:dyDescent="0.2">
      <c r="A18" s="200">
        <v>3</v>
      </c>
      <c r="B18" s="17" t="s">
        <v>343</v>
      </c>
    </row>
    <row r="19" spans="1:6" x14ac:dyDescent="0.2">
      <c r="A19" s="17" t="s">
        <v>113</v>
      </c>
      <c r="B19" s="17" t="s">
        <v>503</v>
      </c>
    </row>
    <row r="20" spans="1:6" x14ac:dyDescent="0.2">
      <c r="A20" s="17" t="s">
        <v>272</v>
      </c>
      <c r="B20" s="17" t="s">
        <v>508</v>
      </c>
    </row>
    <row r="21" spans="1:6" ht="13.35" customHeight="1" x14ac:dyDescent="0.2"/>
    <row r="51" ht="42.75" customHeight="1" x14ac:dyDescent="0.2"/>
  </sheetData>
  <mergeCells count="8">
    <mergeCell ref="B17:F17"/>
    <mergeCell ref="A1:B1"/>
    <mergeCell ref="A2:F2"/>
    <mergeCell ref="A4:B6"/>
    <mergeCell ref="C4:F4"/>
    <mergeCell ref="C5:C6"/>
    <mergeCell ref="E5:E6"/>
    <mergeCell ref="F5:F6"/>
  </mergeCells>
  <hyperlinks>
    <hyperlink ref="A1:B1" location="ContentsHead" display="ContentsHead" xr:uid="{5B5F9B36-E4CE-49B9-9915-4B80A99DEC7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42020-812D-4ECF-9F13-A175E5479E91}">
  <sheetPr codeName="Sheet19">
    <tabColor theme="8" tint="0.79998168889431442"/>
  </sheetPr>
  <dimension ref="A1:H65"/>
  <sheetViews>
    <sheetView showGridLines="0" workbookViewId="0">
      <selection sqref="A1:B1"/>
    </sheetView>
  </sheetViews>
  <sheetFormatPr defaultColWidth="0" defaultRowHeight="12.75" x14ac:dyDescent="0.2"/>
  <cols>
    <col min="1" max="1" width="2.5703125" style="17" customWidth="1"/>
    <col min="2" max="2" width="17.5703125" style="17" customWidth="1"/>
    <col min="3" max="3" width="13.5703125" style="17" bestFit="1" customWidth="1"/>
    <col min="4" max="4" width="18.5703125" style="17" bestFit="1" customWidth="1"/>
    <col min="5" max="5" width="14.5703125" style="17" customWidth="1"/>
    <col min="6" max="6" width="12.5703125" style="17" customWidth="1"/>
    <col min="7" max="8" width="9" style="17" customWidth="1"/>
    <col min="9" max="16384" width="9" style="17" hidden="1"/>
  </cols>
  <sheetData>
    <row r="1" spans="1:7" x14ac:dyDescent="0.2">
      <c r="A1" s="48" t="s">
        <v>133</v>
      </c>
      <c r="B1" s="48"/>
    </row>
    <row r="2" spans="1:7" x14ac:dyDescent="0.2">
      <c r="A2" s="51" t="s">
        <v>509</v>
      </c>
      <c r="B2" s="51"/>
      <c r="C2" s="51"/>
      <c r="D2" s="51"/>
      <c r="E2" s="51"/>
      <c r="F2" s="51"/>
    </row>
    <row r="4" spans="1:7" ht="17.100000000000001" customHeight="1" x14ac:dyDescent="0.35">
      <c r="A4" s="52" t="s">
        <v>275</v>
      </c>
      <c r="B4" s="52"/>
      <c r="C4" s="52" t="s">
        <v>399</v>
      </c>
      <c r="D4" s="52"/>
      <c r="E4" s="52"/>
      <c r="F4" s="52"/>
    </row>
    <row r="5" spans="1:7" ht="17.100000000000001" customHeight="1" x14ac:dyDescent="0.35">
      <c r="A5" s="57"/>
      <c r="B5" s="57"/>
      <c r="C5" s="57" t="s">
        <v>510</v>
      </c>
      <c r="D5" s="59" t="s">
        <v>280</v>
      </c>
      <c r="E5" s="57" t="s">
        <v>442</v>
      </c>
      <c r="F5" s="60" t="s">
        <v>511</v>
      </c>
    </row>
    <row r="6" spans="1:7" ht="34.5" customHeight="1" x14ac:dyDescent="0.35">
      <c r="A6" s="57"/>
      <c r="B6" s="57"/>
      <c r="C6" s="57"/>
      <c r="D6" s="59" t="s">
        <v>512</v>
      </c>
      <c r="E6" s="57"/>
      <c r="F6" s="60"/>
    </row>
    <row r="7" spans="1:7" x14ac:dyDescent="0.2">
      <c r="A7" s="146" t="s">
        <v>336</v>
      </c>
      <c r="B7" s="72"/>
      <c r="C7" s="204">
        <v>163.9</v>
      </c>
      <c r="D7" s="205">
        <v>62</v>
      </c>
      <c r="E7" s="204">
        <v>68.400000000000006</v>
      </c>
      <c r="F7" s="206">
        <v>232.3</v>
      </c>
      <c r="G7" s="207"/>
    </row>
    <row r="8" spans="1:7" x14ac:dyDescent="0.2">
      <c r="B8" s="72" t="s">
        <v>180</v>
      </c>
      <c r="C8" s="65">
        <v>35.299999999999997</v>
      </c>
      <c r="D8" s="66">
        <v>13.6</v>
      </c>
      <c r="E8" s="65">
        <v>14.1</v>
      </c>
      <c r="F8" s="67">
        <v>49.5</v>
      </c>
    </row>
    <row r="9" spans="1:7" x14ac:dyDescent="0.2">
      <c r="B9" s="72" t="s">
        <v>181</v>
      </c>
      <c r="C9" s="65">
        <v>44.6</v>
      </c>
      <c r="D9" s="66">
        <v>16.600000000000001</v>
      </c>
      <c r="E9" s="65">
        <v>17</v>
      </c>
      <c r="F9" s="67">
        <v>61.5</v>
      </c>
    </row>
    <row r="10" spans="1:7" x14ac:dyDescent="0.2">
      <c r="B10" s="72" t="s">
        <v>182</v>
      </c>
      <c r="C10" s="65">
        <v>46.4</v>
      </c>
      <c r="D10" s="66">
        <v>16.899999999999999</v>
      </c>
      <c r="E10" s="65">
        <v>20.3</v>
      </c>
      <c r="F10" s="67">
        <v>66.7</v>
      </c>
    </row>
    <row r="11" spans="1:7" x14ac:dyDescent="0.2">
      <c r="B11" s="72" t="s">
        <v>183</v>
      </c>
      <c r="C11" s="65">
        <v>37.6</v>
      </c>
      <c r="D11" s="66">
        <v>14.9</v>
      </c>
      <c r="E11" s="65">
        <v>17</v>
      </c>
      <c r="F11" s="67">
        <v>54.6</v>
      </c>
    </row>
    <row r="12" spans="1:7" ht="25.5" customHeight="1" x14ac:dyDescent="0.2">
      <c r="A12" s="146" t="s">
        <v>371</v>
      </c>
      <c r="B12" s="72"/>
      <c r="C12" s="204">
        <v>48.3</v>
      </c>
      <c r="D12" s="205">
        <v>21.7</v>
      </c>
      <c r="E12" s="204">
        <v>18.5</v>
      </c>
      <c r="F12" s="206">
        <v>66.8</v>
      </c>
      <c r="G12" s="207"/>
    </row>
    <row r="13" spans="1:7" x14ac:dyDescent="0.2">
      <c r="B13" s="72" t="s">
        <v>504</v>
      </c>
      <c r="C13" s="65">
        <v>18</v>
      </c>
      <c r="D13" s="66">
        <v>7.1</v>
      </c>
      <c r="E13" s="65">
        <v>8.6</v>
      </c>
      <c r="F13" s="67">
        <v>26.6</v>
      </c>
    </row>
    <row r="14" spans="1:7" x14ac:dyDescent="0.2">
      <c r="B14" s="72" t="s">
        <v>185</v>
      </c>
      <c r="C14" s="65">
        <v>30.3</v>
      </c>
      <c r="D14" s="66">
        <v>14.6</v>
      </c>
      <c r="E14" s="65">
        <v>10</v>
      </c>
      <c r="F14" s="67">
        <v>40.200000000000003</v>
      </c>
    </row>
    <row r="15" spans="1:7" ht="24.75" customHeight="1" x14ac:dyDescent="0.2">
      <c r="A15" s="208" t="s">
        <v>334</v>
      </c>
      <c r="B15" s="208"/>
      <c r="C15" s="208"/>
      <c r="D15" s="208"/>
      <c r="E15" s="208"/>
      <c r="F15" s="67"/>
    </row>
    <row r="16" spans="1:7" x14ac:dyDescent="0.2">
      <c r="B16" s="72" t="s">
        <v>336</v>
      </c>
      <c r="C16" s="65" t="s">
        <v>101</v>
      </c>
      <c r="D16" s="209" t="s">
        <v>101</v>
      </c>
      <c r="E16" s="65">
        <v>28.2</v>
      </c>
      <c r="F16" s="67">
        <v>28.2</v>
      </c>
    </row>
    <row r="17" spans="1:6" ht="38.25" customHeight="1" x14ac:dyDescent="0.2">
      <c r="A17" s="208" t="s">
        <v>337</v>
      </c>
      <c r="B17" s="208"/>
      <c r="C17" s="208"/>
      <c r="D17" s="208"/>
      <c r="E17" s="208"/>
      <c r="F17" s="67"/>
    </row>
    <row r="18" spans="1:6" x14ac:dyDescent="0.2">
      <c r="B18" s="72" t="s">
        <v>336</v>
      </c>
      <c r="C18" s="209" t="s">
        <v>273</v>
      </c>
      <c r="D18" s="210" t="s">
        <v>273</v>
      </c>
      <c r="E18" s="209" t="s">
        <v>273</v>
      </c>
      <c r="F18" s="145">
        <v>2</v>
      </c>
    </row>
    <row r="19" spans="1:6" ht="2.1" customHeight="1" x14ac:dyDescent="0.2">
      <c r="A19" s="194"/>
      <c r="B19" s="195"/>
      <c r="C19" s="90"/>
      <c r="D19" s="211"/>
      <c r="E19" s="90"/>
      <c r="F19" s="212"/>
    </row>
    <row r="20" spans="1:6" ht="3.75" customHeight="1" x14ac:dyDescent="0.2">
      <c r="B20" s="213"/>
      <c r="C20" s="65"/>
      <c r="D20" s="66"/>
      <c r="E20" s="65"/>
      <c r="F20" s="65"/>
    </row>
    <row r="21" spans="1:6" ht="27" customHeight="1" x14ac:dyDescent="0.2">
      <c r="A21" s="198">
        <v>1</v>
      </c>
      <c r="B21" s="214" t="s">
        <v>494</v>
      </c>
      <c r="C21" s="214"/>
      <c r="D21" s="214"/>
      <c r="E21" s="214"/>
      <c r="F21" s="214"/>
    </row>
    <row r="22" spans="1:6" ht="27" customHeight="1" x14ac:dyDescent="0.2">
      <c r="A22" s="198">
        <v>2</v>
      </c>
      <c r="B22" s="214" t="s">
        <v>344</v>
      </c>
      <c r="C22" s="214"/>
      <c r="D22" s="214"/>
      <c r="E22" s="214"/>
      <c r="F22" s="214"/>
    </row>
    <row r="23" spans="1:6" ht="27" customHeight="1" x14ac:dyDescent="0.2">
      <c r="A23" s="198">
        <v>3</v>
      </c>
      <c r="B23" s="214" t="s">
        <v>342</v>
      </c>
      <c r="C23" s="214"/>
      <c r="D23" s="214"/>
      <c r="E23" s="214"/>
      <c r="F23" s="214"/>
    </row>
    <row r="24" spans="1:6" ht="14.25" x14ac:dyDescent="0.2">
      <c r="A24" s="198">
        <v>4</v>
      </c>
      <c r="B24" s="214" t="s">
        <v>343</v>
      </c>
      <c r="C24" s="214"/>
      <c r="D24" s="214"/>
      <c r="E24" s="214"/>
      <c r="F24" s="214"/>
    </row>
    <row r="25" spans="1:6" x14ac:dyDescent="0.2">
      <c r="A25" s="17" t="s">
        <v>113</v>
      </c>
      <c r="B25" s="17" t="s">
        <v>503</v>
      </c>
      <c r="C25" s="215"/>
      <c r="D25" s="215"/>
      <c r="E25" s="215"/>
      <c r="F25" s="215"/>
    </row>
    <row r="26" spans="1:6" x14ac:dyDescent="0.2">
      <c r="A26" s="17" t="s">
        <v>272</v>
      </c>
      <c r="B26" s="17" t="s">
        <v>508</v>
      </c>
    </row>
    <row r="27" spans="1:6" ht="13.35" customHeight="1" x14ac:dyDescent="0.2">
      <c r="A27" s="17" t="s">
        <v>273</v>
      </c>
      <c r="B27" s="17" t="s">
        <v>348</v>
      </c>
    </row>
    <row r="28" spans="1:6" x14ac:dyDescent="0.2">
      <c r="A28" s="17" t="s">
        <v>101</v>
      </c>
      <c r="B28" s="17" t="s">
        <v>349</v>
      </c>
    </row>
    <row r="34" ht="52.35" customHeight="1" x14ac:dyDescent="0.2"/>
    <row r="65" ht="42.75" customHeight="1" x14ac:dyDescent="0.2"/>
  </sheetData>
  <mergeCells count="13">
    <mergeCell ref="A15:E15"/>
    <mergeCell ref="A17:E17"/>
    <mergeCell ref="B21:F21"/>
    <mergeCell ref="B22:F22"/>
    <mergeCell ref="B23:F23"/>
    <mergeCell ref="B24:F24"/>
    <mergeCell ref="A1:B1"/>
    <mergeCell ref="A2:F2"/>
    <mergeCell ref="A4:B6"/>
    <mergeCell ref="C4:F4"/>
    <mergeCell ref="C5:C6"/>
    <mergeCell ref="E5:E6"/>
    <mergeCell ref="F5:F6"/>
  </mergeCells>
  <hyperlinks>
    <hyperlink ref="A1:B1" location="ContentsHead" display="ContentsHead" xr:uid="{BA179BAC-1DA9-460B-983D-064B9675118C}"/>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9ABA3-CB1E-4092-A653-FCF63FBAC9A2}">
  <sheetPr codeName="Sheet22">
    <tabColor theme="8" tint="0.79998168889431442"/>
  </sheetPr>
  <dimension ref="A1:I52"/>
  <sheetViews>
    <sheetView showGridLines="0" workbookViewId="0">
      <selection sqref="A1:B1"/>
    </sheetView>
  </sheetViews>
  <sheetFormatPr defaultColWidth="0" defaultRowHeight="12.75" x14ac:dyDescent="0.2"/>
  <cols>
    <col min="1" max="1" width="2.5703125" style="17" customWidth="1"/>
    <col min="2" max="2" width="17.28515625" style="17" customWidth="1"/>
    <col min="3" max="3" width="11.42578125" style="17" customWidth="1"/>
    <col min="4" max="4" width="9" style="17" customWidth="1"/>
    <col min="5" max="5" width="14.28515625" style="17" customWidth="1"/>
    <col min="6" max="6" width="13" style="17" customWidth="1"/>
    <col min="7" max="7" width="14.85546875" style="17" customWidth="1"/>
    <col min="8" max="8" width="22.28515625" style="17" customWidth="1"/>
    <col min="9" max="9" width="9" style="17" customWidth="1"/>
    <col min="10" max="16384" width="9" style="17" hidden="1"/>
  </cols>
  <sheetData>
    <row r="1" spans="1:7" x14ac:dyDescent="0.2">
      <c r="A1" s="48" t="s">
        <v>133</v>
      </c>
      <c r="B1" s="48"/>
    </row>
    <row r="2" spans="1:7" x14ac:dyDescent="0.2">
      <c r="A2" s="202" t="s">
        <v>513</v>
      </c>
      <c r="B2" s="202"/>
      <c r="C2" s="202"/>
      <c r="D2" s="202"/>
      <c r="E2" s="202"/>
      <c r="F2" s="202"/>
      <c r="G2" s="202"/>
    </row>
    <row r="4" spans="1:7" ht="21.75" customHeight="1" x14ac:dyDescent="0.35">
      <c r="A4" s="52" t="s">
        <v>275</v>
      </c>
      <c r="B4" s="52"/>
      <c r="C4" s="52" t="s">
        <v>514</v>
      </c>
      <c r="D4" s="52"/>
      <c r="E4" s="52"/>
      <c r="F4" s="52"/>
      <c r="G4" s="52"/>
    </row>
    <row r="5" spans="1:7" ht="17.100000000000001" customHeight="1" x14ac:dyDescent="0.35">
      <c r="A5" s="57"/>
      <c r="B5" s="57"/>
      <c r="C5" s="57" t="s">
        <v>279</v>
      </c>
      <c r="D5" s="59" t="s">
        <v>280</v>
      </c>
      <c r="E5" s="57" t="s">
        <v>515</v>
      </c>
      <c r="F5" s="60" t="s">
        <v>516</v>
      </c>
      <c r="G5" s="216" t="s">
        <v>517</v>
      </c>
    </row>
    <row r="6" spans="1:7" ht="57" customHeight="1" x14ac:dyDescent="0.35">
      <c r="A6" s="57"/>
      <c r="B6" s="57"/>
      <c r="C6" s="57"/>
      <c r="D6" s="59" t="s">
        <v>518</v>
      </c>
      <c r="E6" s="57"/>
      <c r="F6" s="60"/>
      <c r="G6" s="216"/>
    </row>
    <row r="7" spans="1:7" x14ac:dyDescent="0.2">
      <c r="A7" s="217" t="s">
        <v>336</v>
      </c>
      <c r="B7" s="72"/>
      <c r="C7" s="108">
        <v>10083</v>
      </c>
      <c r="D7" s="203">
        <v>2176</v>
      </c>
      <c r="E7" s="108">
        <v>2107</v>
      </c>
      <c r="F7" s="109">
        <v>12190</v>
      </c>
      <c r="G7" s="108">
        <v>1432</v>
      </c>
    </row>
    <row r="8" spans="1:7" x14ac:dyDescent="0.2">
      <c r="B8" s="72" t="s">
        <v>180</v>
      </c>
      <c r="C8" s="74">
        <v>2385</v>
      </c>
      <c r="D8" s="190">
        <v>476</v>
      </c>
      <c r="E8" s="74">
        <v>382</v>
      </c>
      <c r="F8" s="112">
        <v>2767</v>
      </c>
      <c r="G8" s="74">
        <v>375</v>
      </c>
    </row>
    <row r="9" spans="1:7" x14ac:dyDescent="0.2">
      <c r="B9" s="72" t="s">
        <v>181</v>
      </c>
      <c r="C9" s="74">
        <v>2730</v>
      </c>
      <c r="D9" s="190">
        <v>573</v>
      </c>
      <c r="E9" s="74">
        <v>634</v>
      </c>
      <c r="F9" s="112">
        <v>3364</v>
      </c>
      <c r="G9" s="74">
        <v>420</v>
      </c>
    </row>
    <row r="10" spans="1:7" x14ac:dyDescent="0.2">
      <c r="B10" s="72" t="s">
        <v>182</v>
      </c>
      <c r="C10" s="74">
        <v>2817</v>
      </c>
      <c r="D10" s="190">
        <v>590</v>
      </c>
      <c r="E10" s="74">
        <v>631</v>
      </c>
      <c r="F10" s="112">
        <v>3448</v>
      </c>
      <c r="G10" s="74">
        <v>345</v>
      </c>
    </row>
    <row r="11" spans="1:7" x14ac:dyDescent="0.2">
      <c r="B11" s="72" t="s">
        <v>183</v>
      </c>
      <c r="C11" s="74">
        <v>2150</v>
      </c>
      <c r="D11" s="190">
        <v>537</v>
      </c>
      <c r="E11" s="74">
        <v>461</v>
      </c>
      <c r="F11" s="112">
        <v>2611</v>
      </c>
      <c r="G11" s="74">
        <v>293</v>
      </c>
    </row>
    <row r="12" spans="1:7" ht="25.5" customHeight="1" x14ac:dyDescent="0.2">
      <c r="A12" s="217" t="s">
        <v>371</v>
      </c>
      <c r="B12" s="72"/>
      <c r="C12" s="108">
        <v>2982</v>
      </c>
      <c r="D12" s="203">
        <v>738</v>
      </c>
      <c r="E12" s="108">
        <v>627</v>
      </c>
      <c r="F12" s="109">
        <v>3609</v>
      </c>
      <c r="G12" s="108">
        <v>356</v>
      </c>
    </row>
    <row r="13" spans="1:7" x14ac:dyDescent="0.2">
      <c r="B13" s="72" t="s">
        <v>504</v>
      </c>
      <c r="C13" s="74">
        <v>1088</v>
      </c>
      <c r="D13" s="190">
        <v>253</v>
      </c>
      <c r="E13" s="74">
        <v>263</v>
      </c>
      <c r="F13" s="112">
        <v>1351</v>
      </c>
      <c r="G13" s="74">
        <v>122</v>
      </c>
    </row>
    <row r="14" spans="1:7" x14ac:dyDescent="0.2">
      <c r="B14" s="72" t="s">
        <v>185</v>
      </c>
      <c r="C14" s="74">
        <v>1894</v>
      </c>
      <c r="D14" s="190">
        <v>485</v>
      </c>
      <c r="E14" s="74">
        <v>364</v>
      </c>
      <c r="F14" s="112">
        <v>2258</v>
      </c>
      <c r="G14" s="74">
        <v>235</v>
      </c>
    </row>
    <row r="15" spans="1:7" ht="2.85" customHeight="1" x14ac:dyDescent="0.2">
      <c r="A15" s="194"/>
      <c r="B15" s="195"/>
      <c r="C15" s="116"/>
      <c r="D15" s="218"/>
      <c r="E15" s="116"/>
      <c r="F15" s="117"/>
      <c r="G15" s="116"/>
    </row>
    <row r="16" spans="1:7" ht="6" customHeight="1" x14ac:dyDescent="0.2">
      <c r="B16" s="213"/>
      <c r="C16" s="74"/>
      <c r="D16" s="190"/>
      <c r="E16" s="74"/>
      <c r="F16" s="219"/>
      <c r="G16" s="74"/>
    </row>
    <row r="17" spans="1:7" ht="103.35" customHeight="1" x14ac:dyDescent="0.2">
      <c r="A17" s="198">
        <v>1</v>
      </c>
      <c r="B17" s="214" t="s">
        <v>519</v>
      </c>
      <c r="C17" s="214"/>
      <c r="D17" s="214"/>
      <c r="E17" s="214"/>
      <c r="F17" s="214"/>
      <c r="G17" s="214"/>
    </row>
    <row r="18" spans="1:7" ht="29.45" customHeight="1" x14ac:dyDescent="0.2">
      <c r="A18" s="198">
        <v>2</v>
      </c>
      <c r="B18" s="214" t="s">
        <v>342</v>
      </c>
      <c r="C18" s="214"/>
      <c r="D18" s="214"/>
      <c r="E18" s="214"/>
      <c r="F18" s="214"/>
      <c r="G18" s="214"/>
    </row>
    <row r="19" spans="1:7" ht="14.25" x14ac:dyDescent="0.2">
      <c r="A19" s="198">
        <v>3</v>
      </c>
      <c r="B19" s="214" t="s">
        <v>343</v>
      </c>
      <c r="C19" s="214"/>
      <c r="D19" s="214"/>
      <c r="E19" s="214"/>
      <c r="F19" s="214"/>
      <c r="G19" s="214"/>
    </row>
    <row r="20" spans="1:7" ht="25.5" customHeight="1" x14ac:dyDescent="0.2">
      <c r="A20" s="198">
        <v>4</v>
      </c>
      <c r="B20" s="214" t="s">
        <v>520</v>
      </c>
      <c r="C20" s="214"/>
      <c r="D20" s="214"/>
      <c r="E20" s="214"/>
      <c r="F20" s="214"/>
      <c r="G20" s="214"/>
    </row>
    <row r="21" spans="1:7" x14ac:dyDescent="0.2">
      <c r="A21" s="17" t="s">
        <v>113</v>
      </c>
      <c r="B21" s="17" t="s">
        <v>503</v>
      </c>
      <c r="C21" s="215"/>
      <c r="D21" s="215"/>
      <c r="E21" s="215"/>
      <c r="F21" s="215"/>
      <c r="G21" s="215"/>
    </row>
    <row r="22" spans="1:7" x14ac:dyDescent="0.2">
      <c r="A22" s="17" t="s">
        <v>272</v>
      </c>
      <c r="B22" s="17" t="s">
        <v>508</v>
      </c>
    </row>
    <row r="52" ht="42.75" customHeight="1" x14ac:dyDescent="0.2"/>
  </sheetData>
  <mergeCells count="12">
    <mergeCell ref="B17:G17"/>
    <mergeCell ref="B18:G18"/>
    <mergeCell ref="B19:G19"/>
    <mergeCell ref="B20:G20"/>
    <mergeCell ref="A1:B1"/>
    <mergeCell ref="A2:G2"/>
    <mergeCell ref="A4:B6"/>
    <mergeCell ref="C4:G4"/>
    <mergeCell ref="C5:C6"/>
    <mergeCell ref="E5:E6"/>
    <mergeCell ref="F5:F6"/>
    <mergeCell ref="G5:G6"/>
  </mergeCells>
  <hyperlinks>
    <hyperlink ref="A1:B1" location="ContentsHead" display="Back to contents" xr:uid="{09DA6569-9E80-4995-818B-B6EECB481515}"/>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808D9-74E3-4BEC-963A-331676BF69D2}">
  <sheetPr codeName="Sheet28"/>
  <dimension ref="A1:Y151"/>
  <sheetViews>
    <sheetView workbookViewId="0">
      <selection sqref="A1:D1"/>
    </sheetView>
  </sheetViews>
  <sheetFormatPr defaultColWidth="9" defaultRowHeight="15" x14ac:dyDescent="0.25"/>
  <cols>
    <col min="1" max="1" width="3.28515625" style="137" customWidth="1"/>
    <col min="2" max="2" width="10.42578125" style="137" customWidth="1"/>
    <col min="3" max="3" width="2" style="137" customWidth="1"/>
    <col min="4" max="5" width="10.5703125" style="137" bestFit="1" customWidth="1"/>
    <col min="6" max="6" width="11.28515625" style="137" bestFit="1" customWidth="1"/>
    <col min="7" max="7" width="13.5703125" style="137" bestFit="1" customWidth="1"/>
    <col min="8" max="8" width="16.42578125" style="137" customWidth="1"/>
    <col min="9" max="13" width="9" style="221"/>
    <col min="14" max="14" width="10.5703125" style="221" bestFit="1" customWidth="1"/>
    <col min="15" max="25" width="9" style="221"/>
    <col min="26" max="16384" width="9" style="137"/>
  </cols>
  <sheetData>
    <row r="1" spans="1:25" x14ac:dyDescent="0.25">
      <c r="A1" s="220" t="s">
        <v>133</v>
      </c>
      <c r="B1" s="220"/>
      <c r="C1" s="220"/>
      <c r="D1" s="220"/>
      <c r="E1" s="15"/>
      <c r="F1" s="15"/>
      <c r="G1" s="15"/>
      <c r="H1" s="15"/>
      <c r="K1" s="221">
        <v>56</v>
      </c>
      <c r="R1" s="221" t="s">
        <v>521</v>
      </c>
      <c r="S1" s="221">
        <v>1</v>
      </c>
    </row>
    <row r="2" spans="1:25" s="1" customFormat="1" ht="14.45" customHeight="1" x14ac:dyDescent="0.2">
      <c r="A2" s="222" t="s">
        <v>523</v>
      </c>
      <c r="B2" s="222"/>
      <c r="C2" s="222"/>
      <c r="D2" s="222"/>
      <c r="E2" s="222"/>
      <c r="F2" s="222"/>
      <c r="G2" s="222"/>
      <c r="H2" s="222"/>
      <c r="I2" s="9"/>
      <c r="J2" s="9"/>
      <c r="K2" s="9">
        <v>46</v>
      </c>
      <c r="L2" s="9">
        <v>23</v>
      </c>
      <c r="M2" s="9">
        <v>25</v>
      </c>
      <c r="N2" s="9"/>
      <c r="O2" s="9"/>
      <c r="P2" s="9"/>
      <c r="Q2" s="9"/>
      <c r="R2" s="9" t="s">
        <v>522</v>
      </c>
      <c r="S2" s="9">
        <v>25</v>
      </c>
      <c r="T2" s="9"/>
      <c r="U2" s="9"/>
      <c r="V2" s="9"/>
      <c r="W2" s="9"/>
      <c r="X2" s="9"/>
      <c r="Y2" s="9"/>
    </row>
    <row r="3" spans="1:25" s="1" customFormat="1" ht="12.75" x14ac:dyDescent="0.2">
      <c r="B3" s="223"/>
      <c r="C3" s="223"/>
      <c r="D3" s="223"/>
      <c r="E3" s="223"/>
      <c r="F3" s="223"/>
      <c r="G3" s="223"/>
      <c r="H3" s="223"/>
      <c r="I3" s="9"/>
      <c r="J3" s="9"/>
      <c r="K3" s="9"/>
      <c r="L3" s="9"/>
      <c r="M3" s="9"/>
      <c r="N3" s="9"/>
      <c r="O3" s="9"/>
      <c r="P3" s="9"/>
      <c r="Q3" s="9"/>
      <c r="R3" s="9"/>
      <c r="S3" s="9"/>
      <c r="T3" s="9"/>
      <c r="U3" s="9"/>
      <c r="V3" s="9"/>
      <c r="W3" s="9"/>
      <c r="X3" s="9"/>
      <c r="Y3" s="9"/>
    </row>
    <row r="4" spans="1:25" ht="17.45" customHeight="1" x14ac:dyDescent="0.35">
      <c r="A4" s="52" t="s">
        <v>524</v>
      </c>
      <c r="B4" s="52"/>
      <c r="C4" s="52"/>
      <c r="D4" s="52" t="s">
        <v>525</v>
      </c>
      <c r="E4" s="52"/>
      <c r="F4" s="52"/>
      <c r="G4" s="52" t="s">
        <v>526</v>
      </c>
      <c r="H4" s="52"/>
      <c r="K4" s="221">
        <v>47</v>
      </c>
      <c r="L4" s="221">
        <v>38</v>
      </c>
      <c r="M4" s="221">
        <v>39</v>
      </c>
      <c r="V4" s="221" t="s">
        <v>271</v>
      </c>
      <c r="W4" s="221">
        <v>25</v>
      </c>
    </row>
    <row r="5" spans="1:25" ht="17.100000000000001" customHeight="1" x14ac:dyDescent="0.25">
      <c r="A5" s="57"/>
      <c r="B5" s="57"/>
      <c r="C5" s="57"/>
      <c r="D5" s="224" t="s">
        <v>527</v>
      </c>
      <c r="E5" s="224" t="s">
        <v>528</v>
      </c>
      <c r="F5" s="224" t="s">
        <v>529</v>
      </c>
      <c r="G5" s="224" t="s">
        <v>530</v>
      </c>
      <c r="H5" s="224" t="s">
        <v>531</v>
      </c>
      <c r="K5" s="221">
        <v>40</v>
      </c>
      <c r="L5" s="221">
        <v>41</v>
      </c>
      <c r="M5" s="221">
        <v>42</v>
      </c>
      <c r="N5" s="221">
        <v>43</v>
      </c>
      <c r="O5" s="221">
        <v>44</v>
      </c>
      <c r="P5" s="221">
        <v>45</v>
      </c>
      <c r="Q5" s="221">
        <v>48</v>
      </c>
      <c r="V5" s="221" t="s">
        <v>532</v>
      </c>
      <c r="W5" s="221">
        <v>26</v>
      </c>
    </row>
    <row r="6" spans="1:25" x14ac:dyDescent="0.25">
      <c r="B6" s="225" t="s">
        <v>241</v>
      </c>
      <c r="C6" s="226"/>
      <c r="D6" s="227">
        <v>3940</v>
      </c>
      <c r="E6" s="228">
        <v>4350</v>
      </c>
      <c r="F6" s="228">
        <v>4370</v>
      </c>
      <c r="G6" s="229">
        <v>0.10538344337227024</v>
      </c>
      <c r="H6" s="229">
        <v>3.9053526303698405E-3</v>
      </c>
      <c r="V6" s="221" t="s">
        <v>533</v>
      </c>
      <c r="W6" s="221">
        <v>27</v>
      </c>
    </row>
    <row r="7" spans="1:25" x14ac:dyDescent="0.25">
      <c r="B7" s="225" t="s">
        <v>242</v>
      </c>
      <c r="C7" s="226"/>
      <c r="D7" s="228">
        <v>4450</v>
      </c>
      <c r="E7" s="228">
        <v>4770</v>
      </c>
      <c r="F7" s="228">
        <v>4790</v>
      </c>
      <c r="G7" s="229">
        <v>7.1926275567543163E-2</v>
      </c>
      <c r="H7" s="229">
        <v>3.9840637450199168E-3</v>
      </c>
      <c r="K7" s="230"/>
      <c r="V7" s="221" t="s">
        <v>167</v>
      </c>
      <c r="W7" s="221">
        <v>28</v>
      </c>
    </row>
    <row r="8" spans="1:25" x14ac:dyDescent="0.25">
      <c r="B8" s="225" t="s">
        <v>243</v>
      </c>
      <c r="C8" s="226"/>
      <c r="D8" s="228">
        <v>5100</v>
      </c>
      <c r="E8" s="228">
        <v>5400</v>
      </c>
      <c r="F8" s="228">
        <v>5420</v>
      </c>
      <c r="G8" s="229">
        <v>5.8258140447234208E-2</v>
      </c>
      <c r="H8" s="229">
        <v>5.3753475440221354E-3</v>
      </c>
    </row>
    <row r="9" spans="1:25" x14ac:dyDescent="0.25">
      <c r="B9" s="225" t="s">
        <v>244</v>
      </c>
      <c r="C9" s="226"/>
      <c r="D9" s="228">
        <v>4930</v>
      </c>
      <c r="E9" s="228">
        <v>5300</v>
      </c>
      <c r="F9" s="228">
        <v>5310</v>
      </c>
      <c r="G9" s="229">
        <v>7.5268817204301008E-2</v>
      </c>
      <c r="H9" s="229">
        <v>2.2641509433962703E-3</v>
      </c>
    </row>
    <row r="10" spans="1:25" x14ac:dyDescent="0.25">
      <c r="B10" s="225" t="s">
        <v>245</v>
      </c>
      <c r="C10" s="226"/>
      <c r="D10" s="228">
        <v>5660</v>
      </c>
      <c r="E10" s="228">
        <v>5950</v>
      </c>
      <c r="F10" s="228">
        <v>5970</v>
      </c>
      <c r="G10" s="229">
        <v>5.0141242937853159E-2</v>
      </c>
      <c r="H10" s="229">
        <v>3.3624747814391398E-3</v>
      </c>
    </row>
    <row r="11" spans="1:25" x14ac:dyDescent="0.25">
      <c r="B11" s="225" t="s">
        <v>246</v>
      </c>
      <c r="C11" s="226"/>
      <c r="D11" s="228">
        <v>4790</v>
      </c>
      <c r="E11" s="228">
        <v>4980</v>
      </c>
      <c r="F11" s="228">
        <v>4990</v>
      </c>
      <c r="G11" s="229">
        <v>3.9883065358112368E-2</v>
      </c>
      <c r="H11" s="229">
        <v>2.6104417670682611E-3</v>
      </c>
    </row>
    <row r="12" spans="1:25" x14ac:dyDescent="0.25">
      <c r="B12" s="225" t="s">
        <v>247</v>
      </c>
      <c r="C12" s="226"/>
      <c r="D12" s="228">
        <v>5460</v>
      </c>
      <c r="E12" s="228">
        <v>5620</v>
      </c>
      <c r="F12" s="228">
        <v>5630</v>
      </c>
      <c r="G12" s="229">
        <v>2.8189639392275367E-2</v>
      </c>
      <c r="H12" s="229">
        <v>1.7803097739006457E-3</v>
      </c>
    </row>
    <row r="13" spans="1:25" x14ac:dyDescent="0.25">
      <c r="B13" s="225" t="s">
        <v>248</v>
      </c>
      <c r="C13" s="226"/>
      <c r="D13" s="228">
        <v>6090</v>
      </c>
      <c r="E13" s="228">
        <v>6300</v>
      </c>
      <c r="F13" s="228">
        <v>6320</v>
      </c>
      <c r="G13" s="229">
        <v>3.4675431388660582E-2</v>
      </c>
      <c r="H13" s="229">
        <v>3.6531130876746865E-3</v>
      </c>
      <c r="N13" s="231"/>
    </row>
    <row r="14" spans="1:25" x14ac:dyDescent="0.25">
      <c r="B14" s="225" t="s">
        <v>249</v>
      </c>
      <c r="C14" s="226"/>
      <c r="D14" s="228">
        <v>5360</v>
      </c>
      <c r="E14" s="228">
        <v>5430</v>
      </c>
      <c r="F14" s="228">
        <v>5440</v>
      </c>
      <c r="G14" s="229">
        <v>1.3067015120403314E-2</v>
      </c>
      <c r="H14" s="229">
        <v>1.4741109268472385E-3</v>
      </c>
    </row>
    <row r="15" spans="1:25" x14ac:dyDescent="0.25">
      <c r="B15" s="225" t="s">
        <v>250</v>
      </c>
      <c r="C15" s="226"/>
      <c r="D15" s="228">
        <v>3900</v>
      </c>
      <c r="E15" s="228">
        <v>4000</v>
      </c>
      <c r="F15" s="228">
        <v>4010</v>
      </c>
      <c r="G15" s="229">
        <v>2.5917372337695754E-2</v>
      </c>
      <c r="H15" s="229">
        <v>2.0010005002502051E-3</v>
      </c>
    </row>
    <row r="16" spans="1:25" x14ac:dyDescent="0.25">
      <c r="B16" s="225" t="s">
        <v>251</v>
      </c>
      <c r="C16" s="226"/>
      <c r="D16" s="228">
        <v>4240</v>
      </c>
      <c r="E16" s="228">
        <v>4290</v>
      </c>
      <c r="F16" s="228">
        <v>4300</v>
      </c>
      <c r="G16" s="229">
        <v>1.2744866650932218E-2</v>
      </c>
      <c r="H16" s="229">
        <v>1.3982754602657188E-3</v>
      </c>
    </row>
    <row r="17" spans="2:8" x14ac:dyDescent="0.25">
      <c r="B17" s="225" t="s">
        <v>252</v>
      </c>
      <c r="C17" s="232"/>
      <c r="D17" s="228">
        <v>4900</v>
      </c>
      <c r="E17" s="228">
        <v>5040</v>
      </c>
      <c r="F17" s="228">
        <v>5050</v>
      </c>
      <c r="G17" s="229">
        <v>2.8180518684909117E-2</v>
      </c>
      <c r="H17" s="229">
        <v>1.9860973187686426E-3</v>
      </c>
    </row>
    <row r="18" spans="2:8" x14ac:dyDescent="0.25">
      <c r="B18" s="225" t="s">
        <v>253</v>
      </c>
      <c r="C18" s="232"/>
      <c r="D18" s="228">
        <v>4450</v>
      </c>
      <c r="E18" s="228">
        <v>4510</v>
      </c>
      <c r="F18" s="228">
        <v>4520</v>
      </c>
      <c r="G18" s="229">
        <v>1.4848143982002293E-2</v>
      </c>
      <c r="H18" s="229">
        <v>2.8818443804035088E-3</v>
      </c>
    </row>
    <row r="19" spans="2:8" x14ac:dyDescent="0.25">
      <c r="B19" s="225" t="s">
        <v>254</v>
      </c>
      <c r="C19" s="232"/>
      <c r="D19" s="228">
        <v>4950</v>
      </c>
      <c r="E19" s="228">
        <v>5040</v>
      </c>
      <c r="F19" s="228">
        <v>5050</v>
      </c>
      <c r="G19" s="229">
        <v>1.8387553041018467E-2</v>
      </c>
      <c r="H19" s="229">
        <v>1.5873015873015817E-3</v>
      </c>
    </row>
    <row r="20" spans="2:8" x14ac:dyDescent="0.25">
      <c r="B20" s="225" t="s">
        <v>255</v>
      </c>
      <c r="C20" s="232"/>
      <c r="D20" s="228">
        <v>4940</v>
      </c>
      <c r="E20" s="228">
        <v>5100</v>
      </c>
      <c r="F20" s="228">
        <v>5110</v>
      </c>
      <c r="G20" s="229">
        <v>3.2617504051863921E-2</v>
      </c>
      <c r="H20" s="229">
        <v>1.5695507161075373E-3</v>
      </c>
    </row>
    <row r="21" spans="2:8" x14ac:dyDescent="0.25">
      <c r="B21" s="225" t="s">
        <v>256</v>
      </c>
      <c r="C21" s="232"/>
      <c r="D21" s="228">
        <v>5510</v>
      </c>
      <c r="E21" s="228">
        <v>5570</v>
      </c>
      <c r="F21" s="228">
        <v>5590</v>
      </c>
      <c r="G21" s="229">
        <v>1.2168543407192089E-2</v>
      </c>
      <c r="H21" s="229">
        <v>2.5121119684192728E-3</v>
      </c>
    </row>
    <row r="22" spans="2:8" x14ac:dyDescent="0.25">
      <c r="B22" s="225" t="s">
        <v>257</v>
      </c>
      <c r="C22" s="232"/>
      <c r="D22" s="228">
        <v>5560</v>
      </c>
      <c r="E22" s="228">
        <v>5710</v>
      </c>
      <c r="F22" s="228">
        <v>5720</v>
      </c>
      <c r="G22" s="229">
        <v>2.6784109293546576E-2</v>
      </c>
      <c r="H22" s="229">
        <v>1.5756302521008347E-3</v>
      </c>
    </row>
    <row r="23" spans="2:8" x14ac:dyDescent="0.25">
      <c r="B23" s="225" t="s">
        <v>258</v>
      </c>
      <c r="C23" s="232"/>
      <c r="D23" s="228">
        <v>5060</v>
      </c>
      <c r="E23" s="228">
        <v>5120</v>
      </c>
      <c r="F23" s="228">
        <v>5140</v>
      </c>
      <c r="G23" s="229">
        <v>1.1850681414181219E-2</v>
      </c>
      <c r="H23" s="229">
        <v>2.7327737653719542E-3</v>
      </c>
    </row>
    <row r="24" spans="2:8" x14ac:dyDescent="0.25">
      <c r="B24" s="225" t="s">
        <v>259</v>
      </c>
      <c r="C24" s="232"/>
      <c r="D24" s="228">
        <v>5500</v>
      </c>
      <c r="E24" s="228">
        <v>5580</v>
      </c>
      <c r="F24" s="228">
        <v>5580</v>
      </c>
      <c r="G24" s="229">
        <v>1.4548099654482671E-2</v>
      </c>
      <c r="H24" s="229">
        <v>3.5848718408315605E-4</v>
      </c>
    </row>
    <row r="25" spans="2:8" x14ac:dyDescent="0.25">
      <c r="B25" s="225" t="s">
        <v>260</v>
      </c>
      <c r="C25" s="232"/>
      <c r="D25" s="228">
        <v>5530</v>
      </c>
      <c r="E25" s="228">
        <v>5670</v>
      </c>
      <c r="F25" s="228">
        <v>5680</v>
      </c>
      <c r="G25" s="229">
        <v>2.5492677635147398E-2</v>
      </c>
      <c r="H25" s="229">
        <v>7.0521861777161909E-4</v>
      </c>
    </row>
    <row r="26" spans="2:8" x14ac:dyDescent="0.25">
      <c r="B26" s="225" t="s">
        <v>261</v>
      </c>
      <c r="C26" s="232"/>
      <c r="D26" s="228">
        <v>5360</v>
      </c>
      <c r="E26" s="228">
        <v>5390</v>
      </c>
      <c r="F26" s="228">
        <v>5400</v>
      </c>
      <c r="G26" s="229">
        <v>4.4767767207609666E-3</v>
      </c>
      <c r="H26" s="229">
        <v>2.9712163416899529E-3</v>
      </c>
    </row>
    <row r="27" spans="2:8" x14ac:dyDescent="0.25">
      <c r="B27" s="225" t="s">
        <v>262</v>
      </c>
      <c r="C27" s="232"/>
      <c r="D27" s="228">
        <v>4210</v>
      </c>
      <c r="E27" s="228">
        <v>4350</v>
      </c>
      <c r="F27" s="228">
        <v>4360</v>
      </c>
      <c r="G27" s="229">
        <v>3.3761293390394576E-2</v>
      </c>
      <c r="H27" s="229">
        <v>1.8399264029438367E-3</v>
      </c>
    </row>
    <row r="28" spans="2:8" x14ac:dyDescent="0.25">
      <c r="B28" s="225" t="s">
        <v>263</v>
      </c>
      <c r="C28" s="232"/>
      <c r="D28" s="228">
        <v>4240</v>
      </c>
      <c r="E28" s="228">
        <v>4350</v>
      </c>
      <c r="F28" s="228">
        <v>4360</v>
      </c>
      <c r="G28" s="229">
        <v>2.4976437323279921E-2</v>
      </c>
      <c r="H28" s="229">
        <v>1.3793103448276334E-3</v>
      </c>
    </row>
    <row r="29" spans="2:8" x14ac:dyDescent="0.25">
      <c r="B29" s="225" t="s">
        <v>264</v>
      </c>
      <c r="C29" s="232"/>
      <c r="D29" s="228">
        <v>4570</v>
      </c>
      <c r="E29" s="228">
        <v>4620</v>
      </c>
      <c r="F29" s="228">
        <v>4630</v>
      </c>
      <c r="G29" s="229">
        <v>1.0936132983377034E-2</v>
      </c>
      <c r="H29" s="229">
        <v>1.7308524448291784E-3</v>
      </c>
    </row>
    <row r="30" spans="2:8" x14ac:dyDescent="0.25">
      <c r="B30" s="225" t="s">
        <v>265</v>
      </c>
      <c r="C30" s="232"/>
      <c r="D30" s="228">
        <v>2060</v>
      </c>
      <c r="E30" s="228">
        <v>2100</v>
      </c>
      <c r="F30" s="228">
        <v>2110</v>
      </c>
      <c r="G30" s="229">
        <v>2.0408163265306145E-2</v>
      </c>
      <c r="H30" s="229">
        <v>4.761904761904745E-3</v>
      </c>
    </row>
    <row r="31" spans="2:8" x14ac:dyDescent="0.25">
      <c r="B31" s="225" t="s">
        <v>266</v>
      </c>
      <c r="C31" s="232"/>
      <c r="D31" s="228">
        <v>2160</v>
      </c>
      <c r="E31" s="228">
        <v>2190</v>
      </c>
      <c r="F31" s="228">
        <v>2200</v>
      </c>
      <c r="G31" s="229">
        <v>1.6689847009735637E-2</v>
      </c>
      <c r="H31" s="229">
        <v>2.2799817601459882E-3</v>
      </c>
    </row>
    <row r="32" spans="2:8" x14ac:dyDescent="0.25">
      <c r="B32" s="225" t="s">
        <v>267</v>
      </c>
      <c r="C32" s="232"/>
      <c r="D32" s="228">
        <v>2860</v>
      </c>
      <c r="E32" s="228">
        <v>2900</v>
      </c>
      <c r="F32" s="228">
        <v>2910</v>
      </c>
      <c r="G32" s="229">
        <v>1.4005602240896309E-2</v>
      </c>
      <c r="H32" s="229">
        <v>5.1795580110496342E-3</v>
      </c>
    </row>
    <row r="33" spans="1:25" x14ac:dyDescent="0.25">
      <c r="B33" s="225" t="s">
        <v>268</v>
      </c>
      <c r="C33" s="232"/>
      <c r="D33" s="228">
        <v>3310</v>
      </c>
      <c r="E33" s="228">
        <v>3450</v>
      </c>
      <c r="F33" s="228">
        <v>3460</v>
      </c>
      <c r="G33" s="229">
        <v>4.3254688445251155E-2</v>
      </c>
      <c r="H33" s="229">
        <v>1.7396346767177828E-3</v>
      </c>
    </row>
    <row r="34" spans="1:25" x14ac:dyDescent="0.25">
      <c r="B34" s="225" t="s">
        <v>269</v>
      </c>
      <c r="C34" s="232"/>
      <c r="D34" s="228">
        <v>3470</v>
      </c>
      <c r="E34" s="228">
        <v>3520</v>
      </c>
      <c r="F34" s="228" t="s">
        <v>152</v>
      </c>
      <c r="G34" s="229">
        <v>1.4693171996542853E-2</v>
      </c>
      <c r="H34" s="229" t="s">
        <v>152</v>
      </c>
    </row>
    <row r="35" spans="1:25" x14ac:dyDescent="0.25">
      <c r="B35" s="225" t="s">
        <v>534</v>
      </c>
      <c r="C35" s="232"/>
      <c r="D35" s="228">
        <v>3990</v>
      </c>
      <c r="E35" s="228" t="s">
        <v>152</v>
      </c>
      <c r="F35" s="228" t="s">
        <v>152</v>
      </c>
      <c r="G35" s="229" t="s">
        <v>152</v>
      </c>
      <c r="H35" s="229" t="s">
        <v>152</v>
      </c>
    </row>
    <row r="36" spans="1:25" x14ac:dyDescent="0.25">
      <c r="A36" s="233"/>
      <c r="B36" s="234"/>
      <c r="C36" s="235"/>
      <c r="D36" s="236"/>
      <c r="E36" s="236"/>
      <c r="F36" s="234"/>
      <c r="G36" s="236"/>
      <c r="H36" s="236"/>
    </row>
    <row r="37" spans="1:25" x14ac:dyDescent="0.25">
      <c r="A37" s="237">
        <v>1</v>
      </c>
      <c r="B37" s="1" t="s">
        <v>535</v>
      </c>
      <c r="D37" s="238"/>
      <c r="E37" s="238"/>
      <c r="F37" s="238"/>
      <c r="G37" s="238"/>
      <c r="K37" s="221">
        <v>49</v>
      </c>
    </row>
    <row r="39" spans="1:25" x14ac:dyDescent="0.25">
      <c r="B39" s="15" t="s">
        <v>152</v>
      </c>
      <c r="C39" s="15"/>
      <c r="D39" s="15"/>
      <c r="E39" s="15"/>
      <c r="F39" s="15"/>
      <c r="G39" s="15"/>
      <c r="H39" s="15"/>
    </row>
    <row r="40" spans="1:25" s="1" customFormat="1" x14ac:dyDescent="0.25">
      <c r="A40" s="51" t="s">
        <v>532</v>
      </c>
      <c r="B40" s="51"/>
      <c r="C40" s="51"/>
      <c r="D40" s="51"/>
      <c r="E40" s="51"/>
      <c r="F40" s="51"/>
      <c r="G40" s="51"/>
      <c r="H40" s="51"/>
      <c r="I40" s="9"/>
      <c r="J40" s="9"/>
      <c r="K40" s="221">
        <v>46</v>
      </c>
      <c r="L40" s="9">
        <v>23</v>
      </c>
      <c r="M40" s="9">
        <v>26</v>
      </c>
      <c r="N40" s="9"/>
      <c r="O40" s="9"/>
      <c r="P40" s="9"/>
      <c r="Q40" s="9"/>
      <c r="R40" s="9"/>
      <c r="S40" s="9"/>
      <c r="T40" s="9"/>
      <c r="U40" s="9"/>
      <c r="V40" s="9"/>
      <c r="W40" s="9"/>
      <c r="X40" s="9"/>
      <c r="Y40" s="9"/>
    </row>
    <row r="41" spans="1:25" s="1" customFormat="1" x14ac:dyDescent="0.25">
      <c r="B41" s="15"/>
      <c r="C41" s="15"/>
      <c r="D41" s="239"/>
      <c r="E41" s="239"/>
      <c r="F41" s="239"/>
      <c r="G41" s="239"/>
      <c r="H41" s="239"/>
      <c r="I41" s="9"/>
      <c r="J41" s="9"/>
      <c r="K41" s="221"/>
      <c r="L41" s="9"/>
      <c r="M41" s="9"/>
      <c r="N41" s="9"/>
      <c r="O41" s="9"/>
      <c r="P41" s="9"/>
      <c r="Q41" s="9"/>
      <c r="R41" s="9"/>
      <c r="S41" s="9"/>
      <c r="T41" s="9"/>
      <c r="U41" s="9"/>
      <c r="V41" s="9"/>
      <c r="W41" s="9"/>
      <c r="X41" s="9"/>
      <c r="Y41" s="9"/>
    </row>
    <row r="42" spans="1:25" ht="17.45" customHeight="1" x14ac:dyDescent="0.35">
      <c r="A42" s="52" t="s">
        <v>524</v>
      </c>
      <c r="B42" s="52"/>
      <c r="C42" s="52"/>
      <c r="D42" s="52" t="s">
        <v>525</v>
      </c>
      <c r="E42" s="52"/>
      <c r="F42" s="52"/>
      <c r="G42" s="52" t="s">
        <v>526</v>
      </c>
      <c r="H42" s="52"/>
      <c r="K42" s="221">
        <v>47</v>
      </c>
      <c r="L42" s="221">
        <v>38</v>
      </c>
      <c r="M42" s="221">
        <v>39</v>
      </c>
    </row>
    <row r="43" spans="1:25" ht="17.100000000000001" customHeight="1" x14ac:dyDescent="0.25">
      <c r="A43" s="57"/>
      <c r="B43" s="57"/>
      <c r="C43" s="57"/>
      <c r="D43" s="224" t="s">
        <v>527</v>
      </c>
      <c r="E43" s="224" t="s">
        <v>528</v>
      </c>
      <c r="F43" s="224" t="s">
        <v>529</v>
      </c>
      <c r="G43" s="224" t="s">
        <v>530</v>
      </c>
      <c r="H43" s="224" t="s">
        <v>531</v>
      </c>
      <c r="K43" s="221">
        <v>40</v>
      </c>
      <c r="L43" s="221">
        <v>41</v>
      </c>
      <c r="M43" s="221">
        <v>42</v>
      </c>
      <c r="N43" s="221">
        <v>43</v>
      </c>
      <c r="O43" s="221">
        <v>44</v>
      </c>
      <c r="P43" s="221">
        <v>45</v>
      </c>
      <c r="Q43" s="221">
        <v>48</v>
      </c>
    </row>
    <row r="44" spans="1:25" x14ac:dyDescent="0.25">
      <c r="B44" s="225" t="s">
        <v>241</v>
      </c>
      <c r="C44" s="226"/>
      <c r="D44" s="228">
        <v>3560</v>
      </c>
      <c r="E44" s="228">
        <v>3870</v>
      </c>
      <c r="F44" s="228">
        <v>3890</v>
      </c>
      <c r="G44" s="229">
        <v>8.8838909193140303E-2</v>
      </c>
      <c r="H44" s="229">
        <v>3.3565711334881954E-3</v>
      </c>
    </row>
    <row r="45" spans="1:25" x14ac:dyDescent="0.25">
      <c r="B45" s="225" t="s">
        <v>242</v>
      </c>
      <c r="C45" s="226"/>
      <c r="D45" s="228">
        <v>4090</v>
      </c>
      <c r="E45" s="228">
        <v>4330</v>
      </c>
      <c r="F45" s="228">
        <v>4340</v>
      </c>
      <c r="G45" s="229">
        <v>5.8449498654927767E-2</v>
      </c>
      <c r="H45" s="229">
        <v>3.0036968576709899E-3</v>
      </c>
    </row>
    <row r="46" spans="1:25" x14ac:dyDescent="0.25">
      <c r="B46" s="225" t="s">
        <v>243</v>
      </c>
      <c r="C46" s="226"/>
      <c r="D46" s="228">
        <v>4710</v>
      </c>
      <c r="E46" s="228">
        <v>4940</v>
      </c>
      <c r="F46" s="228">
        <v>4960</v>
      </c>
      <c r="G46" s="229">
        <v>5.0361240968975762E-2</v>
      </c>
      <c r="H46" s="229">
        <v>3.2369006676107315E-3</v>
      </c>
    </row>
    <row r="47" spans="1:25" x14ac:dyDescent="0.25">
      <c r="B47" s="225" t="s">
        <v>244</v>
      </c>
      <c r="C47" s="226"/>
      <c r="D47" s="228">
        <v>4540</v>
      </c>
      <c r="E47" s="228">
        <v>4830</v>
      </c>
      <c r="F47" s="228">
        <v>4840</v>
      </c>
      <c r="G47" s="229">
        <v>6.3174114021571581E-2</v>
      </c>
      <c r="H47" s="229">
        <v>1.4492753623187582E-3</v>
      </c>
    </row>
    <row r="48" spans="1:25" x14ac:dyDescent="0.25">
      <c r="B48" s="225" t="s">
        <v>245</v>
      </c>
      <c r="C48" s="226"/>
      <c r="D48" s="228">
        <v>5230</v>
      </c>
      <c r="E48" s="228">
        <v>5450</v>
      </c>
      <c r="F48" s="228">
        <v>5460</v>
      </c>
      <c r="G48" s="229">
        <v>4.1308089500860623E-2</v>
      </c>
      <c r="H48" s="229">
        <v>1.8365472910928382E-3</v>
      </c>
    </row>
    <row r="49" spans="2:8" x14ac:dyDescent="0.25">
      <c r="B49" s="225" t="s">
        <v>246</v>
      </c>
      <c r="C49" s="226"/>
      <c r="D49" s="228">
        <v>4400</v>
      </c>
      <c r="E49" s="228">
        <v>4530</v>
      </c>
      <c r="F49" s="228">
        <v>4540</v>
      </c>
      <c r="G49" s="229">
        <v>2.93248465560354E-2</v>
      </c>
      <c r="H49" s="229">
        <v>1.5459363957597283E-3</v>
      </c>
    </row>
    <row r="50" spans="2:8" x14ac:dyDescent="0.25">
      <c r="B50" s="225" t="s">
        <v>247</v>
      </c>
      <c r="C50" s="226"/>
      <c r="D50" s="228">
        <v>4930</v>
      </c>
      <c r="E50" s="228">
        <v>5040</v>
      </c>
      <c r="F50" s="228">
        <v>5040</v>
      </c>
      <c r="G50" s="229">
        <v>2.3133116883116811E-2</v>
      </c>
      <c r="H50" s="229">
        <v>3.9666798889337329E-4</v>
      </c>
    </row>
    <row r="51" spans="2:8" x14ac:dyDescent="0.25">
      <c r="B51" s="225" t="s">
        <v>248</v>
      </c>
      <c r="C51" s="226"/>
      <c r="D51" s="228">
        <v>5590</v>
      </c>
      <c r="E51" s="228">
        <v>5770</v>
      </c>
      <c r="F51" s="228">
        <v>5780</v>
      </c>
      <c r="G51" s="229">
        <v>3.1104755094744307E-2</v>
      </c>
      <c r="H51" s="229">
        <v>2.0804438280166426E-3</v>
      </c>
    </row>
    <row r="52" spans="2:8" x14ac:dyDescent="0.25">
      <c r="B52" s="225" t="s">
        <v>249</v>
      </c>
      <c r="C52" s="226"/>
      <c r="D52" s="228">
        <v>4850</v>
      </c>
      <c r="E52" s="228">
        <v>4900</v>
      </c>
      <c r="F52" s="228">
        <v>4910</v>
      </c>
      <c r="G52" s="229">
        <v>1.0305028854080689E-2</v>
      </c>
      <c r="H52" s="229">
        <v>2.039983680130586E-3</v>
      </c>
    </row>
    <row r="53" spans="2:8" x14ac:dyDescent="0.25">
      <c r="B53" s="225" t="s">
        <v>250</v>
      </c>
      <c r="C53" s="226"/>
      <c r="D53" s="228">
        <v>3510</v>
      </c>
      <c r="E53" s="228">
        <v>3580</v>
      </c>
      <c r="F53" s="228">
        <v>3580</v>
      </c>
      <c r="G53" s="229">
        <v>1.968054763262983E-2</v>
      </c>
      <c r="H53" s="229">
        <v>8.3916083916091289E-4</v>
      </c>
    </row>
    <row r="54" spans="2:8" x14ac:dyDescent="0.25">
      <c r="B54" s="225" t="s">
        <v>251</v>
      </c>
      <c r="C54" s="232"/>
      <c r="D54" s="228">
        <v>3810</v>
      </c>
      <c r="E54" s="228">
        <v>3850</v>
      </c>
      <c r="F54" s="228">
        <v>3850</v>
      </c>
      <c r="G54" s="229">
        <v>9.9711361847283353E-3</v>
      </c>
      <c r="H54" s="229">
        <v>1.2990387113536173E-3</v>
      </c>
    </row>
    <row r="55" spans="2:8" x14ac:dyDescent="0.25">
      <c r="B55" s="225" t="s">
        <v>252</v>
      </c>
      <c r="C55" s="232"/>
      <c r="D55" s="228">
        <v>4310</v>
      </c>
      <c r="E55" s="228">
        <v>4400</v>
      </c>
      <c r="F55" s="228">
        <v>4400</v>
      </c>
      <c r="G55" s="229">
        <v>1.9012288430326985E-2</v>
      </c>
      <c r="H55" s="229">
        <v>9.101251422070078E-4</v>
      </c>
    </row>
    <row r="56" spans="2:8" x14ac:dyDescent="0.25">
      <c r="B56" s="225" t="s">
        <v>253</v>
      </c>
      <c r="C56" s="232"/>
      <c r="D56" s="228">
        <v>3960</v>
      </c>
      <c r="E56" s="228">
        <v>4000</v>
      </c>
      <c r="F56" s="228">
        <v>4010</v>
      </c>
      <c r="G56" s="229">
        <v>1.0608739580702187E-2</v>
      </c>
      <c r="H56" s="229">
        <v>1.4996250937264755E-3</v>
      </c>
    </row>
    <row r="57" spans="2:8" x14ac:dyDescent="0.25">
      <c r="B57" s="225" t="s">
        <v>254</v>
      </c>
      <c r="C57" s="232"/>
      <c r="D57" s="228">
        <v>4500</v>
      </c>
      <c r="E57" s="228">
        <v>4550</v>
      </c>
      <c r="F57" s="228">
        <v>4560</v>
      </c>
      <c r="G57" s="229">
        <v>1.2458286985539413E-2</v>
      </c>
      <c r="H57" s="229">
        <v>1.0986596352449141E-3</v>
      </c>
    </row>
    <row r="58" spans="2:8" x14ac:dyDescent="0.25">
      <c r="B58" s="225" t="s">
        <v>255</v>
      </c>
      <c r="C58" s="232"/>
      <c r="D58" s="228">
        <v>4540</v>
      </c>
      <c r="E58" s="228">
        <v>4660</v>
      </c>
      <c r="F58" s="228">
        <v>4660</v>
      </c>
      <c r="G58" s="229">
        <v>2.5319242624394445E-2</v>
      </c>
      <c r="H58" s="229">
        <v>1.0736525660295371E-3</v>
      </c>
    </row>
    <row r="59" spans="2:8" x14ac:dyDescent="0.25">
      <c r="B59" s="225" t="s">
        <v>256</v>
      </c>
      <c r="C59" s="232"/>
      <c r="D59" s="228">
        <v>4950</v>
      </c>
      <c r="E59" s="228">
        <v>5000</v>
      </c>
      <c r="F59" s="228">
        <v>5000</v>
      </c>
      <c r="G59" s="229">
        <v>9.0909090909090384E-3</v>
      </c>
      <c r="H59" s="229">
        <v>1.6016016016016099E-3</v>
      </c>
    </row>
    <row r="60" spans="2:8" x14ac:dyDescent="0.25">
      <c r="B60" s="225" t="s">
        <v>257</v>
      </c>
      <c r="C60" s="232"/>
      <c r="D60" s="228">
        <v>5140</v>
      </c>
      <c r="E60" s="228">
        <v>5250</v>
      </c>
      <c r="F60" s="228">
        <v>5260</v>
      </c>
      <c r="G60" s="229">
        <v>2.1202100758607179E-2</v>
      </c>
      <c r="H60" s="229">
        <v>1.1428571428571122E-3</v>
      </c>
    </row>
    <row r="61" spans="2:8" x14ac:dyDescent="0.25">
      <c r="B61" s="225" t="s">
        <v>258</v>
      </c>
      <c r="C61" s="232"/>
      <c r="D61" s="228">
        <v>4600</v>
      </c>
      <c r="E61" s="228">
        <v>4640</v>
      </c>
      <c r="F61" s="228">
        <v>4640</v>
      </c>
      <c r="G61" s="229">
        <v>7.3896978917626921E-3</v>
      </c>
      <c r="H61" s="229">
        <v>1.2944983818770073E-3</v>
      </c>
    </row>
    <row r="62" spans="2:8" x14ac:dyDescent="0.25">
      <c r="B62" s="225" t="s">
        <v>259</v>
      </c>
      <c r="C62" s="232"/>
      <c r="D62" s="228">
        <v>5000</v>
      </c>
      <c r="E62" s="228">
        <v>5060</v>
      </c>
      <c r="F62" s="228">
        <v>5060</v>
      </c>
      <c r="G62" s="229">
        <v>1.1193284029582307E-2</v>
      </c>
      <c r="H62" s="229">
        <v>0</v>
      </c>
    </row>
    <row r="63" spans="2:8" x14ac:dyDescent="0.25">
      <c r="B63" s="225" t="s">
        <v>260</v>
      </c>
      <c r="C63" s="232"/>
      <c r="D63" s="228">
        <v>5110</v>
      </c>
      <c r="E63" s="228">
        <v>5220</v>
      </c>
      <c r="F63" s="228">
        <v>5220</v>
      </c>
      <c r="G63" s="229">
        <v>2.0547945205479534E-2</v>
      </c>
      <c r="H63" s="229">
        <v>0</v>
      </c>
    </row>
    <row r="64" spans="2:8" x14ac:dyDescent="0.25">
      <c r="B64" s="225" t="s">
        <v>261</v>
      </c>
      <c r="C64" s="232"/>
      <c r="D64" s="228">
        <v>4860</v>
      </c>
      <c r="E64" s="228">
        <v>4880</v>
      </c>
      <c r="F64" s="228">
        <v>4890</v>
      </c>
      <c r="G64" s="229">
        <v>3.2908268202385127E-3</v>
      </c>
      <c r="H64" s="229">
        <v>1.435014350143593E-3</v>
      </c>
    </row>
    <row r="65" spans="1:25" x14ac:dyDescent="0.25">
      <c r="B65" s="225" t="s">
        <v>262</v>
      </c>
      <c r="C65" s="232"/>
      <c r="D65" s="228">
        <v>3740</v>
      </c>
      <c r="E65" s="228">
        <v>3830</v>
      </c>
      <c r="F65" s="228">
        <v>3840</v>
      </c>
      <c r="G65" s="229">
        <v>2.4057738572574205E-2</v>
      </c>
      <c r="H65" s="229">
        <v>1.0441138084051893E-3</v>
      </c>
    </row>
    <row r="66" spans="1:25" x14ac:dyDescent="0.25">
      <c r="B66" s="225" t="s">
        <v>263</v>
      </c>
      <c r="C66" s="232"/>
      <c r="D66" s="228">
        <v>3850</v>
      </c>
      <c r="E66" s="228">
        <v>3930</v>
      </c>
      <c r="F66" s="228">
        <v>3930</v>
      </c>
      <c r="G66" s="229">
        <v>2.1066319895968855E-2</v>
      </c>
      <c r="H66" s="229">
        <v>1.2735608762097783E-3</v>
      </c>
    </row>
    <row r="67" spans="1:25" x14ac:dyDescent="0.25">
      <c r="B67" s="225" t="s">
        <v>264</v>
      </c>
      <c r="C67" s="232"/>
      <c r="D67" s="228">
        <v>4050</v>
      </c>
      <c r="E67" s="228">
        <v>4070</v>
      </c>
      <c r="F67" s="228">
        <v>4080</v>
      </c>
      <c r="G67" s="229">
        <v>7.1693448702101481E-3</v>
      </c>
      <c r="H67" s="229">
        <v>1.7182130584192379E-3</v>
      </c>
    </row>
    <row r="68" spans="1:25" x14ac:dyDescent="0.25">
      <c r="B68" s="225" t="s">
        <v>265</v>
      </c>
      <c r="C68" s="232"/>
      <c r="D68" s="228">
        <v>1720</v>
      </c>
      <c r="E68" s="228">
        <v>1740</v>
      </c>
      <c r="F68" s="228">
        <v>1750</v>
      </c>
      <c r="G68" s="229">
        <v>1.3977868375072866E-2</v>
      </c>
      <c r="H68" s="229">
        <v>3.4462952326248519E-3</v>
      </c>
    </row>
    <row r="69" spans="1:25" x14ac:dyDescent="0.25">
      <c r="B69" s="225" t="s">
        <v>266</v>
      </c>
      <c r="C69" s="232"/>
      <c r="D69" s="228">
        <v>1910</v>
      </c>
      <c r="E69" s="228">
        <v>1940</v>
      </c>
      <c r="F69" s="228">
        <v>1940</v>
      </c>
      <c r="G69" s="229">
        <v>1.3619696176008445E-2</v>
      </c>
      <c r="H69" s="229">
        <v>2.0671834625323182E-3</v>
      </c>
    </row>
    <row r="70" spans="1:25" x14ac:dyDescent="0.25">
      <c r="B70" s="225" t="s">
        <v>267</v>
      </c>
      <c r="C70" s="232"/>
      <c r="D70" s="228">
        <v>2530</v>
      </c>
      <c r="E70" s="228">
        <v>2560</v>
      </c>
      <c r="F70" s="228">
        <v>2570</v>
      </c>
      <c r="G70" s="229">
        <v>1.1881188118811892E-2</v>
      </c>
      <c r="H70" s="229">
        <v>4.6966731898239189E-3</v>
      </c>
    </row>
    <row r="71" spans="1:25" x14ac:dyDescent="0.25">
      <c r="B71" s="225" t="s">
        <v>268</v>
      </c>
      <c r="C71" s="232"/>
      <c r="D71" s="228">
        <v>2910</v>
      </c>
      <c r="E71" s="228">
        <v>3020</v>
      </c>
      <c r="F71" s="228">
        <v>3020</v>
      </c>
      <c r="G71" s="229">
        <v>3.8885065381968342E-2</v>
      </c>
      <c r="H71" s="229">
        <v>0</v>
      </c>
    </row>
    <row r="72" spans="1:25" x14ac:dyDescent="0.25">
      <c r="B72" s="225" t="s">
        <v>269</v>
      </c>
      <c r="C72" s="232"/>
      <c r="D72" s="228">
        <v>3160</v>
      </c>
      <c r="E72" s="228">
        <v>3200</v>
      </c>
      <c r="F72" s="228" t="s">
        <v>152</v>
      </c>
      <c r="G72" s="229">
        <v>1.1712567268122864E-2</v>
      </c>
      <c r="H72" s="229" t="s">
        <v>152</v>
      </c>
    </row>
    <row r="73" spans="1:25" x14ac:dyDescent="0.25">
      <c r="B73" s="225" t="s">
        <v>534</v>
      </c>
      <c r="C73" s="232"/>
      <c r="D73" s="228">
        <v>3600</v>
      </c>
      <c r="E73" s="228" t="s">
        <v>152</v>
      </c>
      <c r="F73" s="228" t="s">
        <v>152</v>
      </c>
      <c r="G73" s="229" t="s">
        <v>152</v>
      </c>
      <c r="H73" s="229" t="s">
        <v>152</v>
      </c>
    </row>
    <row r="74" spans="1:25" x14ac:dyDescent="0.25">
      <c r="A74" s="233"/>
      <c r="B74" s="234"/>
      <c r="C74" s="235"/>
      <c r="D74" s="236"/>
      <c r="E74" s="236"/>
      <c r="F74" s="234"/>
      <c r="G74" s="236"/>
      <c r="H74" s="236"/>
    </row>
    <row r="75" spans="1:25" x14ac:dyDescent="0.25">
      <c r="A75" s="237">
        <v>1</v>
      </c>
      <c r="B75" s="1" t="s">
        <v>535</v>
      </c>
      <c r="C75" s="238"/>
      <c r="E75" s="238"/>
      <c r="F75" s="238"/>
      <c r="G75" s="238"/>
      <c r="K75" s="221">
        <v>49</v>
      </c>
    </row>
    <row r="78" spans="1:25" s="1" customFormat="1" ht="14.45" customHeight="1" x14ac:dyDescent="0.2">
      <c r="A78" s="51" t="s">
        <v>533</v>
      </c>
      <c r="B78" s="51"/>
      <c r="C78" s="51"/>
      <c r="D78" s="51"/>
      <c r="E78" s="51"/>
      <c r="F78" s="51"/>
      <c r="G78" s="51"/>
      <c r="H78" s="51"/>
      <c r="I78" s="9"/>
      <c r="J78" s="9"/>
      <c r="K78" s="9">
        <v>46</v>
      </c>
      <c r="L78" s="9">
        <v>23</v>
      </c>
      <c r="M78" s="9">
        <v>27</v>
      </c>
      <c r="N78" s="9"/>
      <c r="O78" s="9"/>
      <c r="P78" s="9"/>
      <c r="Q78" s="9"/>
      <c r="R78" s="9"/>
      <c r="S78" s="9"/>
      <c r="T78" s="9"/>
      <c r="U78" s="9"/>
      <c r="V78" s="9"/>
      <c r="W78" s="9"/>
      <c r="X78" s="9"/>
      <c r="Y78" s="9"/>
    </row>
    <row r="79" spans="1:25" s="1" customFormat="1" ht="12.75" x14ac:dyDescent="0.2">
      <c r="B79" s="15"/>
      <c r="C79" s="15"/>
      <c r="D79" s="239"/>
      <c r="E79" s="239"/>
      <c r="F79" s="239"/>
      <c r="G79" s="239"/>
      <c r="H79" s="239"/>
      <c r="I79" s="9"/>
      <c r="J79" s="9"/>
      <c r="K79" s="9"/>
      <c r="L79" s="9"/>
      <c r="M79" s="9"/>
      <c r="N79" s="9"/>
      <c r="O79" s="9"/>
      <c r="P79" s="9"/>
      <c r="Q79" s="9"/>
      <c r="R79" s="9"/>
      <c r="S79" s="9"/>
      <c r="T79" s="9"/>
      <c r="U79" s="9"/>
      <c r="V79" s="9"/>
      <c r="W79" s="9"/>
      <c r="X79" s="9"/>
      <c r="Y79" s="9"/>
    </row>
    <row r="80" spans="1:25" ht="17.45" customHeight="1" x14ac:dyDescent="0.35">
      <c r="A80" s="52" t="s">
        <v>524</v>
      </c>
      <c r="B80" s="52"/>
      <c r="C80" s="52"/>
      <c r="D80" s="52" t="s">
        <v>525</v>
      </c>
      <c r="E80" s="52"/>
      <c r="F80" s="52"/>
      <c r="G80" s="52" t="s">
        <v>526</v>
      </c>
      <c r="H80" s="52"/>
      <c r="K80" s="221">
        <v>47</v>
      </c>
      <c r="L80" s="221">
        <v>38</v>
      </c>
      <c r="M80" s="221">
        <v>39</v>
      </c>
    </row>
    <row r="81" spans="1:17" ht="17.100000000000001" customHeight="1" x14ac:dyDescent="0.25">
      <c r="A81" s="57"/>
      <c r="B81" s="57"/>
      <c r="C81" s="57"/>
      <c r="D81" s="224" t="s">
        <v>527</v>
      </c>
      <c r="E81" s="224" t="s">
        <v>528</v>
      </c>
      <c r="F81" s="224" t="s">
        <v>529</v>
      </c>
      <c r="G81" s="224" t="s">
        <v>530</v>
      </c>
      <c r="H81" s="224" t="s">
        <v>531</v>
      </c>
      <c r="K81" s="221">
        <v>40</v>
      </c>
      <c r="L81" s="221">
        <v>41</v>
      </c>
      <c r="M81" s="221">
        <v>42</v>
      </c>
      <c r="N81" s="221">
        <v>43</v>
      </c>
      <c r="O81" s="221">
        <v>44</v>
      </c>
      <c r="P81" s="221">
        <v>45</v>
      </c>
      <c r="Q81" s="221">
        <v>48</v>
      </c>
    </row>
    <row r="82" spans="1:17" x14ac:dyDescent="0.25">
      <c r="B82" s="225" t="s">
        <v>241</v>
      </c>
      <c r="C82" s="226"/>
      <c r="D82" s="228">
        <v>920</v>
      </c>
      <c r="E82" s="228">
        <v>1010</v>
      </c>
      <c r="F82" s="228">
        <v>1000</v>
      </c>
      <c r="G82" s="229">
        <v>9.3275488069414214E-2</v>
      </c>
      <c r="H82" s="229">
        <v>-3.9682539682539542E-3</v>
      </c>
    </row>
    <row r="83" spans="1:17" x14ac:dyDescent="0.25">
      <c r="B83" s="225" t="s">
        <v>242</v>
      </c>
      <c r="C83" s="226"/>
      <c r="D83" s="228">
        <v>1020</v>
      </c>
      <c r="E83" s="228">
        <v>1080</v>
      </c>
      <c r="F83" s="228">
        <v>1080</v>
      </c>
      <c r="G83" s="229">
        <v>6.2806673209028441E-2</v>
      </c>
      <c r="H83" s="229">
        <v>-1.8467220683286989E-3</v>
      </c>
    </row>
    <row r="84" spans="1:17" x14ac:dyDescent="0.25">
      <c r="B84" s="225" t="s">
        <v>243</v>
      </c>
      <c r="C84" s="226"/>
      <c r="D84" s="228">
        <v>1140</v>
      </c>
      <c r="E84" s="228">
        <v>1180</v>
      </c>
      <c r="F84" s="228">
        <v>1180</v>
      </c>
      <c r="G84" s="229">
        <v>4.3171806167400906E-2</v>
      </c>
      <c r="H84" s="229">
        <v>0</v>
      </c>
    </row>
    <row r="85" spans="1:17" x14ac:dyDescent="0.25">
      <c r="B85" s="225" t="s">
        <v>244</v>
      </c>
      <c r="C85" s="226"/>
      <c r="D85" s="228">
        <v>1140</v>
      </c>
      <c r="E85" s="228">
        <v>1210</v>
      </c>
      <c r="F85" s="228">
        <v>1200</v>
      </c>
      <c r="G85" s="229">
        <v>6.1619718309859239E-2</v>
      </c>
      <c r="H85" s="229">
        <v>-9.121061359867344E-3</v>
      </c>
    </row>
    <row r="86" spans="1:17" x14ac:dyDescent="0.25">
      <c r="B86" s="225" t="s">
        <v>245</v>
      </c>
      <c r="C86" s="226"/>
      <c r="D86" s="228">
        <v>1230</v>
      </c>
      <c r="E86" s="228">
        <v>1280</v>
      </c>
      <c r="F86" s="228">
        <v>1260</v>
      </c>
      <c r="G86" s="229">
        <v>3.9056143205858485E-2</v>
      </c>
      <c r="H86" s="229">
        <v>-1.6444792482380621E-2</v>
      </c>
    </row>
    <row r="87" spans="1:17" x14ac:dyDescent="0.25">
      <c r="B87" s="225" t="s">
        <v>246</v>
      </c>
      <c r="C87" s="226"/>
      <c r="D87" s="228">
        <v>1010</v>
      </c>
      <c r="E87" s="228">
        <v>1030</v>
      </c>
      <c r="F87" s="228">
        <v>1020</v>
      </c>
      <c r="G87" s="229">
        <v>1.7821782178217838E-2</v>
      </c>
      <c r="H87" s="229">
        <v>-5.8365758754863606E-3</v>
      </c>
    </row>
    <row r="88" spans="1:17" x14ac:dyDescent="0.25">
      <c r="B88" s="225" t="s">
        <v>247</v>
      </c>
      <c r="C88" s="226"/>
      <c r="D88" s="228">
        <v>1170</v>
      </c>
      <c r="E88" s="228">
        <v>1200</v>
      </c>
      <c r="F88" s="228">
        <v>1190</v>
      </c>
      <c r="G88" s="229">
        <v>2.7350427350427253E-2</v>
      </c>
      <c r="H88" s="229">
        <v>-8.3194675540765317E-3</v>
      </c>
    </row>
    <row r="89" spans="1:17" x14ac:dyDescent="0.25">
      <c r="B89" s="225" t="s">
        <v>248</v>
      </c>
      <c r="C89" s="226"/>
      <c r="D89" s="228">
        <v>1280</v>
      </c>
      <c r="E89" s="228">
        <v>1320</v>
      </c>
      <c r="F89" s="228">
        <v>1310</v>
      </c>
      <c r="G89" s="229">
        <v>3.4455755677368805E-2</v>
      </c>
      <c r="H89" s="229">
        <v>-6.0560181680544556E-3</v>
      </c>
    </row>
    <row r="90" spans="1:17" x14ac:dyDescent="0.25">
      <c r="B90" s="225" t="s">
        <v>249</v>
      </c>
      <c r="C90" s="226"/>
      <c r="D90" s="228">
        <v>1090</v>
      </c>
      <c r="E90" s="228">
        <v>1100</v>
      </c>
      <c r="F90" s="228">
        <v>1090</v>
      </c>
      <c r="G90" s="229">
        <v>7.3394495412844041E-3</v>
      </c>
      <c r="H90" s="229">
        <v>-7.2859744990892983E-3</v>
      </c>
    </row>
    <row r="91" spans="1:17" x14ac:dyDescent="0.25">
      <c r="B91" s="225" t="s">
        <v>250</v>
      </c>
      <c r="C91" s="226"/>
      <c r="D91" s="228">
        <v>920</v>
      </c>
      <c r="E91" s="228">
        <v>940</v>
      </c>
      <c r="F91" s="228">
        <v>940</v>
      </c>
      <c r="G91" s="229">
        <v>2.7203482045701888E-2</v>
      </c>
      <c r="H91" s="229">
        <v>-9.5338983050847759E-3</v>
      </c>
    </row>
    <row r="92" spans="1:17" x14ac:dyDescent="0.25">
      <c r="B92" s="225" t="s">
        <v>251</v>
      </c>
      <c r="C92" s="232"/>
      <c r="D92" s="228">
        <v>970</v>
      </c>
      <c r="E92" s="228">
        <v>970</v>
      </c>
      <c r="F92" s="228">
        <v>970</v>
      </c>
      <c r="G92" s="229">
        <v>6.2111801242235032E-3</v>
      </c>
      <c r="H92" s="229">
        <v>-5.1440329218106484E-3</v>
      </c>
    </row>
    <row r="93" spans="1:17" x14ac:dyDescent="0.25">
      <c r="B93" s="225" t="s">
        <v>252</v>
      </c>
      <c r="C93" s="232"/>
      <c r="D93" s="228">
        <v>1150</v>
      </c>
      <c r="E93" s="228">
        <v>1160</v>
      </c>
      <c r="F93" s="228">
        <v>1150</v>
      </c>
      <c r="G93" s="229">
        <v>9.5403295750216E-3</v>
      </c>
      <c r="H93" s="229">
        <v>-9.4501718213058084E-3</v>
      </c>
    </row>
    <row r="94" spans="1:17" x14ac:dyDescent="0.25">
      <c r="B94" s="225" t="s">
        <v>253</v>
      </c>
      <c r="C94" s="232"/>
      <c r="D94" s="228">
        <v>1050</v>
      </c>
      <c r="E94" s="228">
        <v>1050</v>
      </c>
      <c r="F94" s="228">
        <v>1040</v>
      </c>
      <c r="G94" s="229">
        <v>9.5602294455066072E-4</v>
      </c>
      <c r="H94" s="229">
        <v>-9.5510983763132939E-3</v>
      </c>
    </row>
    <row r="95" spans="1:17" x14ac:dyDescent="0.25">
      <c r="B95" s="225" t="s">
        <v>254</v>
      </c>
      <c r="C95" s="232"/>
      <c r="D95" s="228">
        <v>1150</v>
      </c>
      <c r="E95" s="228">
        <v>1170</v>
      </c>
      <c r="F95" s="228">
        <v>1160</v>
      </c>
      <c r="G95" s="229">
        <v>1.8292682926829285E-2</v>
      </c>
      <c r="H95" s="229">
        <v>-6.8434559452523747E-3</v>
      </c>
    </row>
    <row r="96" spans="1:17" x14ac:dyDescent="0.25">
      <c r="B96" s="225" t="s">
        <v>255</v>
      </c>
      <c r="C96" s="232"/>
      <c r="D96" s="228">
        <v>1110</v>
      </c>
      <c r="E96" s="228">
        <v>1140</v>
      </c>
      <c r="F96" s="228">
        <v>1130</v>
      </c>
      <c r="G96" s="229">
        <v>2.9783393501805033E-2</v>
      </c>
      <c r="H96" s="229">
        <v>-8.76424189307623E-3</v>
      </c>
    </row>
    <row r="97" spans="1:8" x14ac:dyDescent="0.25">
      <c r="B97" s="225" t="s">
        <v>256</v>
      </c>
      <c r="C97" s="232"/>
      <c r="D97" s="228">
        <v>1250</v>
      </c>
      <c r="E97" s="228">
        <v>1250</v>
      </c>
      <c r="F97" s="228">
        <v>1250</v>
      </c>
      <c r="G97" s="229">
        <v>2.3980815347721673E-3</v>
      </c>
      <c r="H97" s="229">
        <v>-2.3923444976076125E-3</v>
      </c>
    </row>
    <row r="98" spans="1:8" x14ac:dyDescent="0.25">
      <c r="B98" s="225" t="s">
        <v>257</v>
      </c>
      <c r="C98" s="232"/>
      <c r="D98" s="228">
        <v>1260</v>
      </c>
      <c r="E98" s="228">
        <v>1280</v>
      </c>
      <c r="F98" s="228">
        <v>1280</v>
      </c>
      <c r="G98" s="229">
        <v>1.8312101910828105E-2</v>
      </c>
      <c r="H98" s="229">
        <v>-2.3455824863174435E-3</v>
      </c>
    </row>
    <row r="99" spans="1:8" x14ac:dyDescent="0.25">
      <c r="B99" s="225" t="s">
        <v>258</v>
      </c>
      <c r="C99" s="232"/>
      <c r="D99" s="228">
        <v>1160</v>
      </c>
      <c r="E99" s="228">
        <v>1160</v>
      </c>
      <c r="F99" s="228">
        <v>1160</v>
      </c>
      <c r="G99" s="229">
        <v>8.6206896551721535E-4</v>
      </c>
      <c r="H99" s="229">
        <v>-5.1679586563307955E-3</v>
      </c>
    </row>
    <row r="100" spans="1:8" x14ac:dyDescent="0.25">
      <c r="B100" s="225" t="s">
        <v>259</v>
      </c>
      <c r="C100" s="232"/>
      <c r="D100" s="228">
        <v>1280</v>
      </c>
      <c r="E100" s="228">
        <v>1300</v>
      </c>
      <c r="F100" s="228">
        <v>1290</v>
      </c>
      <c r="G100" s="229">
        <v>1.6431924882629012E-2</v>
      </c>
      <c r="H100" s="229">
        <v>-1.000769822940728E-2</v>
      </c>
    </row>
    <row r="101" spans="1:8" x14ac:dyDescent="0.25">
      <c r="B101" s="225" t="s">
        <v>260</v>
      </c>
      <c r="C101" s="232"/>
      <c r="D101" s="228">
        <v>1200</v>
      </c>
      <c r="E101" s="228">
        <v>1210</v>
      </c>
      <c r="F101" s="228">
        <v>1210</v>
      </c>
      <c r="G101" s="229">
        <v>1.3355592654423987E-2</v>
      </c>
      <c r="H101" s="229">
        <v>-3.2948929159802853E-3</v>
      </c>
    </row>
    <row r="102" spans="1:8" x14ac:dyDescent="0.25">
      <c r="B102" s="225" t="s">
        <v>261</v>
      </c>
      <c r="C102" s="232"/>
      <c r="D102" s="228">
        <v>1240</v>
      </c>
      <c r="E102" s="228">
        <v>1240</v>
      </c>
      <c r="F102" s="228">
        <v>1240</v>
      </c>
      <c r="G102" s="229">
        <v>-8.0710250201776468E-4</v>
      </c>
      <c r="H102" s="229">
        <v>0</v>
      </c>
    </row>
    <row r="103" spans="1:8" x14ac:dyDescent="0.25">
      <c r="B103" s="225" t="s">
        <v>262</v>
      </c>
      <c r="C103" s="232"/>
      <c r="D103" s="228">
        <v>1110</v>
      </c>
      <c r="E103" s="228">
        <v>1150</v>
      </c>
      <c r="F103" s="228">
        <v>1140</v>
      </c>
      <c r="G103" s="229">
        <v>3.7871956717763666E-2</v>
      </c>
      <c r="H103" s="229">
        <v>-1.3900955690703709E-2</v>
      </c>
    </row>
    <row r="104" spans="1:8" x14ac:dyDescent="0.25">
      <c r="B104" s="225" t="s">
        <v>263</v>
      </c>
      <c r="C104" s="232"/>
      <c r="D104" s="228">
        <v>1100</v>
      </c>
      <c r="E104" s="228">
        <v>1120</v>
      </c>
      <c r="F104" s="228">
        <v>1120</v>
      </c>
      <c r="G104" s="229">
        <v>1.7241379310344751E-2</v>
      </c>
      <c r="H104" s="229">
        <v>-4.460303300624413E-3</v>
      </c>
    </row>
    <row r="105" spans="1:8" x14ac:dyDescent="0.25">
      <c r="B105" s="225" t="s">
        <v>264</v>
      </c>
      <c r="C105" s="232"/>
      <c r="D105" s="228">
        <v>1080</v>
      </c>
      <c r="E105" s="228">
        <v>1080</v>
      </c>
      <c r="F105" s="228">
        <v>1080</v>
      </c>
      <c r="G105" s="229">
        <v>3.7037037037037646E-3</v>
      </c>
      <c r="H105" s="229">
        <v>-2.7675276752767708E-3</v>
      </c>
    </row>
    <row r="106" spans="1:8" x14ac:dyDescent="0.25">
      <c r="B106" s="225" t="s">
        <v>265</v>
      </c>
      <c r="C106" s="232"/>
      <c r="D106" s="228">
        <v>460</v>
      </c>
      <c r="E106" s="228">
        <v>460</v>
      </c>
      <c r="F106" s="228">
        <v>460</v>
      </c>
      <c r="G106" s="229">
        <v>1.098901098901095E-2</v>
      </c>
      <c r="H106" s="229">
        <v>-4.3478260869564966E-3</v>
      </c>
    </row>
    <row r="107" spans="1:8" x14ac:dyDescent="0.25">
      <c r="B107" s="225" t="s">
        <v>266</v>
      </c>
      <c r="C107" s="232"/>
      <c r="D107" s="228">
        <v>470</v>
      </c>
      <c r="E107" s="228">
        <v>470</v>
      </c>
      <c r="F107" s="228">
        <v>470</v>
      </c>
      <c r="G107" s="229">
        <v>8.5470085470085166E-3</v>
      </c>
      <c r="H107" s="229">
        <v>-8.4745762711864181E-3</v>
      </c>
    </row>
    <row r="108" spans="1:8" x14ac:dyDescent="0.25">
      <c r="B108" s="225" t="s">
        <v>267</v>
      </c>
      <c r="C108" s="232"/>
      <c r="D108" s="228">
        <v>640</v>
      </c>
      <c r="E108" s="228">
        <v>640</v>
      </c>
      <c r="F108" s="228">
        <v>640</v>
      </c>
      <c r="G108" s="229">
        <v>9.4339622641510523E-3</v>
      </c>
      <c r="H108" s="229">
        <v>-1.5576323987538387E-3</v>
      </c>
    </row>
    <row r="109" spans="1:8" x14ac:dyDescent="0.25">
      <c r="B109" s="225" t="s">
        <v>268</v>
      </c>
      <c r="C109" s="232"/>
      <c r="D109" s="228">
        <v>820</v>
      </c>
      <c r="E109" s="228">
        <v>860</v>
      </c>
      <c r="F109" s="228">
        <v>850</v>
      </c>
      <c r="G109" s="229">
        <v>4.2527339003645137E-2</v>
      </c>
      <c r="H109" s="229">
        <v>-8.1585081585081598E-3</v>
      </c>
    </row>
    <row r="110" spans="1:8" x14ac:dyDescent="0.25">
      <c r="B110" s="225" t="s">
        <v>269</v>
      </c>
      <c r="C110" s="232"/>
      <c r="D110" s="228">
        <v>880</v>
      </c>
      <c r="E110" s="228">
        <v>880</v>
      </c>
      <c r="F110" s="228" t="s">
        <v>152</v>
      </c>
      <c r="G110" s="229">
        <v>3.424657534246478E-3</v>
      </c>
      <c r="H110" s="229" t="s">
        <v>152</v>
      </c>
    </row>
    <row r="111" spans="1:8" x14ac:dyDescent="0.25">
      <c r="B111" s="225" t="s">
        <v>534</v>
      </c>
      <c r="C111" s="232"/>
      <c r="D111" s="228">
        <v>1000</v>
      </c>
      <c r="E111" s="228" t="s">
        <v>152</v>
      </c>
      <c r="F111" s="228" t="s">
        <v>152</v>
      </c>
      <c r="G111" s="229" t="s">
        <v>152</v>
      </c>
      <c r="H111" s="229" t="s">
        <v>152</v>
      </c>
    </row>
    <row r="112" spans="1:8" x14ac:dyDescent="0.25">
      <c r="A112" s="233"/>
      <c r="B112" s="234"/>
      <c r="C112" s="235"/>
      <c r="D112" s="236"/>
      <c r="E112" s="236"/>
      <c r="F112" s="234"/>
      <c r="G112" s="236"/>
      <c r="H112" s="236"/>
    </row>
    <row r="113" spans="1:25" x14ac:dyDescent="0.25">
      <c r="A113" s="237">
        <v>1</v>
      </c>
      <c r="B113" s="1" t="s">
        <v>535</v>
      </c>
      <c r="C113" s="238"/>
      <c r="E113" s="238"/>
      <c r="F113" s="238"/>
      <c r="G113" s="238"/>
      <c r="K113" s="221">
        <v>49</v>
      </c>
    </row>
    <row r="116" spans="1:25" s="1" customFormat="1" ht="14.45" customHeight="1" x14ac:dyDescent="0.2">
      <c r="A116" s="51" t="s">
        <v>167</v>
      </c>
      <c r="B116" s="51"/>
      <c r="C116" s="51"/>
      <c r="D116" s="51"/>
      <c r="E116" s="51"/>
      <c r="F116" s="51"/>
      <c r="G116" s="51"/>
      <c r="H116" s="51"/>
      <c r="I116" s="9"/>
      <c r="J116" s="9"/>
      <c r="K116" s="9">
        <v>46</v>
      </c>
      <c r="L116" s="9">
        <v>23</v>
      </c>
      <c r="M116" s="9">
        <v>28</v>
      </c>
      <c r="N116" s="9"/>
      <c r="O116" s="9"/>
      <c r="P116" s="9"/>
      <c r="Q116" s="9"/>
      <c r="R116" s="9"/>
      <c r="S116" s="9"/>
      <c r="T116" s="9"/>
      <c r="U116" s="9"/>
      <c r="V116" s="9"/>
      <c r="W116" s="9"/>
      <c r="X116" s="9"/>
      <c r="Y116" s="9"/>
    </row>
    <row r="117" spans="1:25" s="1" customFormat="1" ht="12.75" x14ac:dyDescent="0.2">
      <c r="B117" s="15"/>
      <c r="C117" s="15"/>
      <c r="D117" s="15"/>
      <c r="E117" s="15"/>
      <c r="F117" s="15"/>
      <c r="G117" s="15"/>
      <c r="H117" s="15"/>
      <c r="I117" s="9"/>
      <c r="J117" s="9"/>
      <c r="K117" s="9"/>
      <c r="L117" s="9"/>
      <c r="M117" s="9"/>
      <c r="N117" s="9"/>
      <c r="O117" s="9"/>
      <c r="P117" s="9"/>
      <c r="Q117" s="9"/>
      <c r="R117" s="9"/>
      <c r="S117" s="9"/>
      <c r="T117" s="9"/>
      <c r="U117" s="9"/>
      <c r="V117" s="9"/>
      <c r="W117" s="9"/>
      <c r="X117" s="9"/>
      <c r="Y117" s="9"/>
    </row>
    <row r="118" spans="1:25" ht="17.45" customHeight="1" x14ac:dyDescent="0.35">
      <c r="A118" s="52" t="s">
        <v>524</v>
      </c>
      <c r="B118" s="52"/>
      <c r="C118" s="52"/>
      <c r="D118" s="52" t="s">
        <v>525</v>
      </c>
      <c r="E118" s="52"/>
      <c r="F118" s="52"/>
      <c r="G118" s="52" t="s">
        <v>526</v>
      </c>
      <c r="H118" s="52"/>
      <c r="K118" s="221">
        <v>47</v>
      </c>
      <c r="L118" s="221">
        <v>38</v>
      </c>
      <c r="M118" s="221">
        <v>39</v>
      </c>
    </row>
    <row r="119" spans="1:25" ht="17.100000000000001" customHeight="1" x14ac:dyDescent="0.25">
      <c r="A119" s="57"/>
      <c r="B119" s="57"/>
      <c r="C119" s="57"/>
      <c r="D119" s="224" t="s">
        <v>527</v>
      </c>
      <c r="E119" s="224" t="s">
        <v>528</v>
      </c>
      <c r="F119" s="224" t="s">
        <v>529</v>
      </c>
      <c r="G119" s="224" t="s">
        <v>530</v>
      </c>
      <c r="H119" s="224" t="s">
        <v>531</v>
      </c>
      <c r="K119" s="221">
        <v>40</v>
      </c>
      <c r="L119" s="221">
        <v>41</v>
      </c>
      <c r="M119" s="221">
        <v>42</v>
      </c>
      <c r="N119" s="221">
        <v>43</v>
      </c>
      <c r="O119" s="221">
        <v>44</v>
      </c>
      <c r="P119" s="221">
        <v>45</v>
      </c>
      <c r="Q119" s="221">
        <v>48</v>
      </c>
    </row>
    <row r="120" spans="1:25" x14ac:dyDescent="0.25">
      <c r="B120" s="225" t="s">
        <v>241</v>
      </c>
      <c r="C120" s="226"/>
      <c r="D120" s="228">
        <v>380</v>
      </c>
      <c r="E120" s="228">
        <v>480</v>
      </c>
      <c r="F120" s="228">
        <v>480</v>
      </c>
      <c r="G120" s="229">
        <v>0.25984251968503935</v>
      </c>
      <c r="H120" s="229">
        <v>8.3333333333333037E-3</v>
      </c>
    </row>
    <row r="121" spans="1:25" x14ac:dyDescent="0.25">
      <c r="B121" s="225" t="s">
        <v>242</v>
      </c>
      <c r="C121" s="226"/>
      <c r="D121" s="228">
        <v>360</v>
      </c>
      <c r="E121" s="228">
        <v>440</v>
      </c>
      <c r="F121" s="228">
        <v>450</v>
      </c>
      <c r="G121" s="229">
        <v>0.22500000000000009</v>
      </c>
      <c r="H121" s="229">
        <v>1.3605442176870763E-2</v>
      </c>
    </row>
    <row r="122" spans="1:25" x14ac:dyDescent="0.25">
      <c r="B122" s="225" t="s">
        <v>243</v>
      </c>
      <c r="C122" s="226"/>
      <c r="D122" s="228">
        <v>390</v>
      </c>
      <c r="E122" s="228">
        <v>450</v>
      </c>
      <c r="F122" s="228">
        <v>470</v>
      </c>
      <c r="G122" s="229">
        <v>0.15306122448979598</v>
      </c>
      <c r="H122" s="229">
        <v>2.8761061946902755E-2</v>
      </c>
    </row>
    <row r="123" spans="1:25" x14ac:dyDescent="0.25">
      <c r="B123" s="225" t="s">
        <v>244</v>
      </c>
      <c r="C123" s="226"/>
      <c r="D123" s="228">
        <v>390</v>
      </c>
      <c r="E123" s="228">
        <v>470</v>
      </c>
      <c r="F123" s="228">
        <v>480</v>
      </c>
      <c r="G123" s="229">
        <v>0.21761658031088094</v>
      </c>
      <c r="H123" s="229">
        <v>1.0638297872340496E-2</v>
      </c>
    </row>
    <row r="124" spans="1:25" x14ac:dyDescent="0.25">
      <c r="B124" s="225" t="s">
        <v>245</v>
      </c>
      <c r="C124" s="226"/>
      <c r="D124" s="228">
        <v>440</v>
      </c>
      <c r="E124" s="228">
        <v>500</v>
      </c>
      <c r="F124" s="228">
        <v>510</v>
      </c>
      <c r="G124" s="229">
        <v>0.15632183908045971</v>
      </c>
      <c r="H124" s="229">
        <v>1.9880715705765439E-2</v>
      </c>
    </row>
    <row r="125" spans="1:25" x14ac:dyDescent="0.25">
      <c r="B125" s="225" t="s">
        <v>246</v>
      </c>
      <c r="C125" s="226"/>
      <c r="D125" s="228">
        <v>390</v>
      </c>
      <c r="E125" s="228">
        <v>450</v>
      </c>
      <c r="F125" s="228">
        <v>460</v>
      </c>
      <c r="G125" s="229">
        <v>0.15897435897435908</v>
      </c>
      <c r="H125" s="229">
        <v>1.327433628318575E-2</v>
      </c>
    </row>
    <row r="126" spans="1:25" x14ac:dyDescent="0.25">
      <c r="B126" s="225" t="s">
        <v>247</v>
      </c>
      <c r="C126" s="226"/>
      <c r="D126" s="228">
        <v>540</v>
      </c>
      <c r="E126" s="228">
        <v>580</v>
      </c>
      <c r="F126" s="228">
        <v>580</v>
      </c>
      <c r="G126" s="229">
        <v>7.4766355140186924E-2</v>
      </c>
      <c r="H126" s="229">
        <v>1.3913043478260834E-2</v>
      </c>
    </row>
    <row r="127" spans="1:25" x14ac:dyDescent="0.25">
      <c r="B127" s="225" t="s">
        <v>248</v>
      </c>
      <c r="C127" s="226"/>
      <c r="D127" s="228">
        <v>490</v>
      </c>
      <c r="E127" s="228">
        <v>530</v>
      </c>
      <c r="F127" s="228">
        <v>540</v>
      </c>
      <c r="G127" s="229">
        <v>7.5356415478615046E-2</v>
      </c>
      <c r="H127" s="229">
        <v>2.0833333333333259E-2</v>
      </c>
    </row>
    <row r="128" spans="1:25" x14ac:dyDescent="0.25">
      <c r="B128" s="225" t="s">
        <v>249</v>
      </c>
      <c r="C128" s="226"/>
      <c r="D128" s="228">
        <v>510</v>
      </c>
      <c r="E128" s="228">
        <v>530</v>
      </c>
      <c r="F128" s="228">
        <v>520</v>
      </c>
      <c r="G128" s="229">
        <v>3.9603960396039639E-2</v>
      </c>
      <c r="H128" s="229">
        <v>-3.8095238095238182E-3</v>
      </c>
    </row>
    <row r="129" spans="2:8" x14ac:dyDescent="0.25">
      <c r="B129" s="225" t="s">
        <v>250</v>
      </c>
      <c r="C129" s="226"/>
      <c r="D129" s="228">
        <v>390</v>
      </c>
      <c r="E129" s="228">
        <v>420</v>
      </c>
      <c r="F129" s="228">
        <v>430</v>
      </c>
      <c r="G129" s="229">
        <v>8.1841432225064015E-2</v>
      </c>
      <c r="H129" s="229">
        <v>1.1820330969267046E-2</v>
      </c>
    </row>
    <row r="130" spans="2:8" x14ac:dyDescent="0.25">
      <c r="B130" s="225" t="s">
        <v>251</v>
      </c>
      <c r="C130" s="232"/>
      <c r="D130" s="228">
        <v>430</v>
      </c>
      <c r="E130" s="228">
        <v>440</v>
      </c>
      <c r="F130" s="228">
        <v>440</v>
      </c>
      <c r="G130" s="229">
        <v>3.7558685446009488E-2</v>
      </c>
      <c r="H130" s="229">
        <v>2.2624434389140191E-3</v>
      </c>
    </row>
    <row r="131" spans="2:8" x14ac:dyDescent="0.25">
      <c r="B131" s="225" t="s">
        <v>252</v>
      </c>
      <c r="C131" s="232"/>
      <c r="D131" s="228">
        <v>580</v>
      </c>
      <c r="E131" s="228">
        <v>640</v>
      </c>
      <c r="F131" s="228">
        <v>650</v>
      </c>
      <c r="G131" s="229">
        <v>9.5890410958904049E-2</v>
      </c>
      <c r="H131" s="229">
        <v>9.3749999999999112E-3</v>
      </c>
    </row>
    <row r="132" spans="2:8" x14ac:dyDescent="0.25">
      <c r="B132" s="225" t="s">
        <v>253</v>
      </c>
      <c r="C132" s="232"/>
      <c r="D132" s="228">
        <v>490</v>
      </c>
      <c r="E132" s="228">
        <v>510</v>
      </c>
      <c r="F132" s="228">
        <v>520</v>
      </c>
      <c r="G132" s="229">
        <v>4.9382716049382713E-2</v>
      </c>
      <c r="H132" s="229">
        <v>1.3725490196078383E-2</v>
      </c>
    </row>
    <row r="133" spans="2:8" x14ac:dyDescent="0.25">
      <c r="B133" s="225" t="s">
        <v>254</v>
      </c>
      <c r="C133" s="232"/>
      <c r="D133" s="228">
        <v>450</v>
      </c>
      <c r="E133" s="228">
        <v>490</v>
      </c>
      <c r="F133" s="228">
        <v>490</v>
      </c>
      <c r="G133" s="229">
        <v>7.7092511013215903E-2</v>
      </c>
      <c r="H133" s="229">
        <v>6.1349693251533388E-3</v>
      </c>
    </row>
    <row r="134" spans="2:8" x14ac:dyDescent="0.25">
      <c r="B134" s="225" t="s">
        <v>255</v>
      </c>
      <c r="C134" s="232"/>
      <c r="D134" s="228">
        <v>390</v>
      </c>
      <c r="E134" s="228">
        <v>440</v>
      </c>
      <c r="F134" s="228">
        <v>440</v>
      </c>
      <c r="G134" s="229">
        <v>0.11675126903553301</v>
      </c>
      <c r="H134" s="229">
        <v>6.8181818181818343E-3</v>
      </c>
    </row>
    <row r="135" spans="2:8" x14ac:dyDescent="0.25">
      <c r="B135" s="225" t="s">
        <v>256</v>
      </c>
      <c r="C135" s="232"/>
      <c r="D135" s="228">
        <v>560</v>
      </c>
      <c r="E135" s="228">
        <v>580</v>
      </c>
      <c r="F135" s="228">
        <v>580</v>
      </c>
      <c r="G135" s="229">
        <v>3.9568345323740983E-2</v>
      </c>
      <c r="H135" s="229">
        <v>1.0380622837370179E-2</v>
      </c>
    </row>
    <row r="136" spans="2:8" x14ac:dyDescent="0.25">
      <c r="B136" s="225" t="s">
        <v>257</v>
      </c>
      <c r="C136" s="232"/>
      <c r="D136" s="228">
        <v>420</v>
      </c>
      <c r="E136" s="228">
        <v>460</v>
      </c>
      <c r="F136" s="228">
        <v>470</v>
      </c>
      <c r="G136" s="229">
        <v>9.4786729857819996E-2</v>
      </c>
      <c r="H136" s="229">
        <v>6.4935064935065512E-3</v>
      </c>
    </row>
    <row r="137" spans="2:8" x14ac:dyDescent="0.25">
      <c r="B137" s="225" t="s">
        <v>258</v>
      </c>
      <c r="C137" s="232"/>
      <c r="D137" s="228">
        <v>460</v>
      </c>
      <c r="E137" s="228">
        <v>490</v>
      </c>
      <c r="F137" s="228">
        <v>500</v>
      </c>
      <c r="G137" s="229">
        <v>5.6277056277056259E-2</v>
      </c>
      <c r="H137" s="229">
        <v>1.6393442622950838E-2</v>
      </c>
    </row>
    <row r="138" spans="2:8" x14ac:dyDescent="0.25">
      <c r="B138" s="225" t="s">
        <v>259</v>
      </c>
      <c r="C138" s="232"/>
      <c r="D138" s="228">
        <v>500</v>
      </c>
      <c r="E138" s="228">
        <v>520</v>
      </c>
      <c r="F138" s="228">
        <v>520</v>
      </c>
      <c r="G138" s="229">
        <v>4.8387096774193505E-2</v>
      </c>
      <c r="H138" s="229">
        <v>3.8461538461538325E-3</v>
      </c>
    </row>
    <row r="139" spans="2:8" x14ac:dyDescent="0.25">
      <c r="B139" s="225" t="s">
        <v>260</v>
      </c>
      <c r="C139" s="232"/>
      <c r="D139" s="228">
        <v>420</v>
      </c>
      <c r="E139" s="228">
        <v>460</v>
      </c>
      <c r="F139" s="228">
        <v>460</v>
      </c>
      <c r="G139" s="229">
        <v>8.5510688836104576E-2</v>
      </c>
      <c r="H139" s="229">
        <v>8.7527352297593897E-3</v>
      </c>
    </row>
    <row r="140" spans="2:8" x14ac:dyDescent="0.25">
      <c r="B140" s="225" t="s">
        <v>261</v>
      </c>
      <c r="C140" s="232"/>
      <c r="D140" s="228">
        <v>500</v>
      </c>
      <c r="E140" s="228">
        <v>510</v>
      </c>
      <c r="F140" s="228">
        <v>520</v>
      </c>
      <c r="G140" s="229">
        <v>1.6032064128256529E-2</v>
      </c>
      <c r="H140" s="229">
        <v>1.7751479289940919E-2</v>
      </c>
    </row>
    <row r="141" spans="2:8" x14ac:dyDescent="0.25">
      <c r="B141" s="225" t="s">
        <v>262</v>
      </c>
      <c r="C141" s="232"/>
      <c r="D141" s="228">
        <v>470</v>
      </c>
      <c r="E141" s="228">
        <v>520</v>
      </c>
      <c r="F141" s="228">
        <v>520</v>
      </c>
      <c r="G141" s="229">
        <v>0.1118279569892473</v>
      </c>
      <c r="H141" s="229">
        <v>7.7369439071566237E-3</v>
      </c>
    </row>
    <row r="142" spans="2:8" x14ac:dyDescent="0.25">
      <c r="B142" s="225" t="s">
        <v>263</v>
      </c>
      <c r="C142" s="232"/>
      <c r="D142" s="228">
        <v>400</v>
      </c>
      <c r="E142" s="228">
        <v>420</v>
      </c>
      <c r="F142" s="228">
        <v>430</v>
      </c>
      <c r="G142" s="229">
        <v>6.2656641604009966E-2</v>
      </c>
      <c r="H142" s="229">
        <v>2.3584905660376521E-3</v>
      </c>
    </row>
    <row r="143" spans="2:8" x14ac:dyDescent="0.25">
      <c r="B143" s="225" t="s">
        <v>264</v>
      </c>
      <c r="C143" s="232"/>
      <c r="D143" s="228">
        <v>530</v>
      </c>
      <c r="E143" s="228">
        <v>550</v>
      </c>
      <c r="F143" s="228">
        <v>550</v>
      </c>
      <c r="G143" s="229">
        <v>3.9848197343453462E-2</v>
      </c>
      <c r="H143" s="229">
        <v>1.8248175182482562E-3</v>
      </c>
    </row>
    <row r="144" spans="2:8" x14ac:dyDescent="0.25">
      <c r="B144" s="225" t="s">
        <v>265</v>
      </c>
      <c r="C144" s="232"/>
      <c r="D144" s="228">
        <v>340</v>
      </c>
      <c r="E144" s="228">
        <v>360</v>
      </c>
      <c r="F144" s="228">
        <v>360</v>
      </c>
      <c r="G144" s="229">
        <v>5.2785923753665642E-2</v>
      </c>
      <c r="H144" s="229">
        <v>1.1142061281337101E-2</v>
      </c>
    </row>
    <row r="145" spans="1:11" x14ac:dyDescent="0.25">
      <c r="B145" s="225" t="s">
        <v>266</v>
      </c>
      <c r="C145" s="232"/>
      <c r="D145" s="228">
        <v>250</v>
      </c>
      <c r="E145" s="228">
        <v>260</v>
      </c>
      <c r="F145" s="228">
        <v>260</v>
      </c>
      <c r="G145" s="229">
        <v>4.0322580645161255E-2</v>
      </c>
      <c r="H145" s="229">
        <v>3.8759689922480689E-3</v>
      </c>
    </row>
    <row r="146" spans="1:11" x14ac:dyDescent="0.25">
      <c r="B146" s="225" t="s">
        <v>267</v>
      </c>
      <c r="C146" s="232"/>
      <c r="D146" s="228">
        <v>330</v>
      </c>
      <c r="E146" s="228">
        <v>340</v>
      </c>
      <c r="F146" s="228">
        <v>340</v>
      </c>
      <c r="G146" s="229">
        <v>3.0211480362537735E-2</v>
      </c>
      <c r="H146" s="229">
        <v>8.7976539589442737E-3</v>
      </c>
    </row>
    <row r="147" spans="1:11" x14ac:dyDescent="0.25">
      <c r="B147" s="225" t="s">
        <v>268</v>
      </c>
      <c r="C147" s="232"/>
      <c r="D147" s="228">
        <v>400</v>
      </c>
      <c r="E147" s="228">
        <v>430</v>
      </c>
      <c r="F147" s="228">
        <v>440</v>
      </c>
      <c r="G147" s="229">
        <v>7.4999999999999956E-2</v>
      </c>
      <c r="H147" s="229">
        <v>1.3953488372093092E-2</v>
      </c>
    </row>
    <row r="148" spans="1:11" x14ac:dyDescent="0.25">
      <c r="B148" s="225" t="s">
        <v>269</v>
      </c>
      <c r="C148" s="232"/>
      <c r="D148" s="228">
        <v>310</v>
      </c>
      <c r="E148" s="228">
        <v>330</v>
      </c>
      <c r="F148" s="228" t="s">
        <v>152</v>
      </c>
      <c r="G148" s="229">
        <v>4.4871794871794934E-2</v>
      </c>
      <c r="H148" s="229" t="s">
        <v>152</v>
      </c>
    </row>
    <row r="149" spans="1:11" x14ac:dyDescent="0.25">
      <c r="B149" s="225" t="s">
        <v>534</v>
      </c>
      <c r="C149" s="232"/>
      <c r="D149" s="228">
        <v>390</v>
      </c>
      <c r="E149" s="228" t="s">
        <v>152</v>
      </c>
      <c r="F149" s="228" t="s">
        <v>152</v>
      </c>
      <c r="G149" s="229" t="s">
        <v>152</v>
      </c>
      <c r="H149" s="229" t="s">
        <v>152</v>
      </c>
    </row>
    <row r="150" spans="1:11" x14ac:dyDescent="0.25">
      <c r="A150" s="233"/>
      <c r="B150" s="234"/>
      <c r="C150" s="235"/>
      <c r="D150" s="236"/>
      <c r="E150" s="236"/>
      <c r="F150" s="234"/>
      <c r="G150" s="236"/>
      <c r="H150" s="236"/>
    </row>
    <row r="151" spans="1:11" x14ac:dyDescent="0.25">
      <c r="A151" s="237">
        <v>1</v>
      </c>
      <c r="B151" s="1" t="s">
        <v>535</v>
      </c>
      <c r="C151" s="238"/>
      <c r="E151" s="238"/>
      <c r="F151" s="238"/>
      <c r="G151" s="238"/>
      <c r="K151" s="221">
        <v>49</v>
      </c>
    </row>
  </sheetData>
  <mergeCells count="17">
    <mergeCell ref="A116:H116"/>
    <mergeCell ref="A118:C119"/>
    <mergeCell ref="D118:F118"/>
    <mergeCell ref="G118:H118"/>
    <mergeCell ref="A42:C43"/>
    <mergeCell ref="D42:F42"/>
    <mergeCell ref="G42:H42"/>
    <mergeCell ref="A78:H78"/>
    <mergeCell ref="A80:C81"/>
    <mergeCell ref="D80:F80"/>
    <mergeCell ref="G80:H80"/>
    <mergeCell ref="A1:D1"/>
    <mergeCell ref="A2:H2"/>
    <mergeCell ref="A4:C5"/>
    <mergeCell ref="D4:F4"/>
    <mergeCell ref="G4:H4"/>
    <mergeCell ref="A40:H40"/>
  </mergeCells>
  <hyperlinks>
    <hyperlink ref="A1:D1" location="Contents!A1" display="Contents!A1" xr:uid="{5CFA72A3-F6C5-43BA-8AA3-2745C6225AE8}"/>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DB583-11E5-4915-8C69-9A2E53C98C07}">
  <sheetPr codeName="Sheet36"/>
  <dimension ref="A1:W156"/>
  <sheetViews>
    <sheetView zoomScaleNormal="100" workbookViewId="0">
      <selection sqref="A1:D1"/>
    </sheetView>
  </sheetViews>
  <sheetFormatPr defaultColWidth="9" defaultRowHeight="15" x14ac:dyDescent="0.25"/>
  <cols>
    <col min="1" max="1" width="3.28515625" style="137" customWidth="1"/>
    <col min="2" max="2" width="10.42578125" style="137" customWidth="1"/>
    <col min="3" max="3" width="2.5703125" style="137" customWidth="1"/>
    <col min="4" max="5" width="10.5703125" style="137" bestFit="1" customWidth="1"/>
    <col min="6" max="6" width="11.28515625" style="137" bestFit="1" customWidth="1"/>
    <col min="7" max="7" width="13.5703125" style="137" bestFit="1" customWidth="1"/>
    <col min="8" max="8" width="16.42578125" style="137" customWidth="1"/>
    <col min="9" max="22" width="9" style="221"/>
    <col min="23" max="16384" width="9" style="137"/>
  </cols>
  <sheetData>
    <row r="1" spans="1:23" x14ac:dyDescent="0.25">
      <c r="A1" s="220" t="s">
        <v>133</v>
      </c>
      <c r="B1" s="220"/>
      <c r="C1" s="220"/>
      <c r="D1" s="220"/>
      <c r="E1" s="15"/>
      <c r="F1" s="15"/>
      <c r="G1" s="15"/>
      <c r="H1" s="15"/>
      <c r="K1" s="221">
        <v>56</v>
      </c>
    </row>
    <row r="2" spans="1:23" s="1" customFormat="1" ht="13.35" customHeight="1" x14ac:dyDescent="0.2">
      <c r="A2" s="156" t="s">
        <v>536</v>
      </c>
      <c r="B2" s="156"/>
      <c r="C2" s="156"/>
      <c r="D2" s="156"/>
      <c r="E2" s="156"/>
      <c r="F2" s="156"/>
      <c r="G2" s="156"/>
      <c r="H2" s="156"/>
      <c r="I2" s="9"/>
      <c r="J2" s="9"/>
      <c r="K2" s="9">
        <v>46</v>
      </c>
      <c r="L2" s="9">
        <v>24</v>
      </c>
      <c r="M2" s="9">
        <v>25</v>
      </c>
      <c r="N2" s="9"/>
      <c r="O2" s="9"/>
      <c r="P2" s="9"/>
      <c r="Q2" s="9"/>
      <c r="R2" s="9"/>
      <c r="S2" s="9"/>
      <c r="T2" s="9"/>
      <c r="U2" s="9"/>
      <c r="V2" s="9"/>
    </row>
    <row r="3" spans="1:23" s="1" customFormat="1" ht="12.75" x14ac:dyDescent="0.2">
      <c r="B3" s="240"/>
      <c r="C3" s="240"/>
      <c r="D3" s="240"/>
      <c r="E3" s="240"/>
      <c r="F3" s="240"/>
      <c r="G3" s="240"/>
      <c r="H3" s="240"/>
      <c r="I3" s="9"/>
      <c r="J3" s="9"/>
      <c r="K3" s="9"/>
      <c r="L3" s="9"/>
      <c r="M3" s="9"/>
      <c r="N3" s="9"/>
      <c r="O3" s="9"/>
      <c r="P3" s="9"/>
      <c r="Q3" s="9"/>
      <c r="R3" s="9"/>
      <c r="S3" s="9"/>
      <c r="T3" s="9"/>
      <c r="U3" s="9"/>
      <c r="V3" s="9"/>
    </row>
    <row r="4" spans="1:23" ht="17.45" customHeight="1" x14ac:dyDescent="0.35">
      <c r="A4" s="52" t="s">
        <v>524</v>
      </c>
      <c r="B4" s="52"/>
      <c r="C4" s="52"/>
      <c r="D4" s="52" t="s">
        <v>525</v>
      </c>
      <c r="E4" s="52"/>
      <c r="F4" s="52"/>
      <c r="G4" s="52" t="s">
        <v>526</v>
      </c>
      <c r="H4" s="52"/>
      <c r="K4" s="221">
        <v>47</v>
      </c>
      <c r="L4" s="221">
        <v>38</v>
      </c>
      <c r="M4" s="221">
        <v>39</v>
      </c>
    </row>
    <row r="5" spans="1:23" ht="17.100000000000001" customHeight="1" x14ac:dyDescent="0.25">
      <c r="A5" s="57"/>
      <c r="B5" s="57"/>
      <c r="C5" s="57"/>
      <c r="D5" s="224" t="s">
        <v>527</v>
      </c>
      <c r="E5" s="224" t="s">
        <v>528</v>
      </c>
      <c r="F5" s="224" t="s">
        <v>529</v>
      </c>
      <c r="G5" s="224" t="s">
        <v>530</v>
      </c>
      <c r="H5" s="224" t="s">
        <v>531</v>
      </c>
      <c r="K5" s="221">
        <v>40</v>
      </c>
      <c r="L5" s="221">
        <v>41</v>
      </c>
      <c r="M5" s="221">
        <v>42</v>
      </c>
      <c r="N5" s="221">
        <v>43</v>
      </c>
      <c r="O5" s="221">
        <v>44</v>
      </c>
      <c r="P5" s="221">
        <v>45</v>
      </c>
      <c r="Q5" s="221">
        <v>48</v>
      </c>
    </row>
    <row r="6" spans="1:23" x14ac:dyDescent="0.25">
      <c r="B6" s="225" t="s">
        <v>241</v>
      </c>
      <c r="C6" s="226"/>
      <c r="D6" s="241">
        <v>12</v>
      </c>
      <c r="E6" s="241">
        <v>15.6</v>
      </c>
      <c r="F6" s="241">
        <v>15.6</v>
      </c>
      <c r="G6" s="229">
        <v>0.29776821780344309</v>
      </c>
      <c r="H6" s="229">
        <v>-1.7154544930783056E-3</v>
      </c>
    </row>
    <row r="7" spans="1:23" x14ac:dyDescent="0.25">
      <c r="B7" s="225" t="s">
        <v>242</v>
      </c>
      <c r="C7" s="226"/>
      <c r="D7" s="241">
        <v>13.6</v>
      </c>
      <c r="E7" s="241">
        <v>14.4</v>
      </c>
      <c r="F7" s="241">
        <v>14.4</v>
      </c>
      <c r="G7" s="229">
        <v>6.0749415182972388E-2</v>
      </c>
      <c r="H7" s="229">
        <v>-1.9151710274740719E-3</v>
      </c>
    </row>
    <row r="8" spans="1:23" x14ac:dyDescent="0.25">
      <c r="B8" s="225" t="s">
        <v>243</v>
      </c>
      <c r="C8" s="226"/>
      <c r="D8" s="241">
        <v>18</v>
      </c>
      <c r="E8" s="241">
        <v>19.600000000000001</v>
      </c>
      <c r="F8" s="241">
        <v>19.7</v>
      </c>
      <c r="G8" s="229">
        <v>9.1274149879071897E-2</v>
      </c>
      <c r="H8" s="229">
        <v>4.7361495243052332E-3</v>
      </c>
    </row>
    <row r="9" spans="1:23" x14ac:dyDescent="0.25">
      <c r="B9" s="225" t="s">
        <v>244</v>
      </c>
      <c r="C9" s="226"/>
      <c r="D9" s="241">
        <v>19.7</v>
      </c>
      <c r="E9" s="241">
        <v>22.1</v>
      </c>
      <c r="F9" s="241">
        <v>22</v>
      </c>
      <c r="G9" s="229">
        <v>0.12155342624901766</v>
      </c>
      <c r="H9" s="229">
        <v>-1.2911151067064308E-3</v>
      </c>
    </row>
    <row r="10" spans="1:23" x14ac:dyDescent="0.25">
      <c r="B10" s="225" t="s">
        <v>245</v>
      </c>
      <c r="C10" s="226"/>
      <c r="D10" s="241">
        <v>19.100000000000001</v>
      </c>
      <c r="E10" s="241">
        <v>20</v>
      </c>
      <c r="F10" s="241">
        <v>19.8</v>
      </c>
      <c r="G10" s="229">
        <v>5.1305064974089154E-2</v>
      </c>
      <c r="H10" s="229">
        <v>-1.0217138893968691E-2</v>
      </c>
      <c r="V10" s="221" t="s">
        <v>271</v>
      </c>
      <c r="W10" s="137">
        <v>25</v>
      </c>
    </row>
    <row r="11" spans="1:23" x14ac:dyDescent="0.25">
      <c r="B11" s="225" t="s">
        <v>246</v>
      </c>
      <c r="C11" s="226"/>
      <c r="D11" s="241">
        <v>19.399999999999999</v>
      </c>
      <c r="E11" s="241">
        <v>19.899999999999999</v>
      </c>
      <c r="F11" s="241">
        <v>20.2</v>
      </c>
      <c r="G11" s="229">
        <v>2.7122760507440002E-2</v>
      </c>
      <c r="H11" s="229">
        <v>1.186616534683238E-2</v>
      </c>
      <c r="V11" s="221" t="s">
        <v>532</v>
      </c>
      <c r="W11" s="137">
        <v>26</v>
      </c>
    </row>
    <row r="12" spans="1:23" x14ac:dyDescent="0.25">
      <c r="B12" s="225" t="s">
        <v>247</v>
      </c>
      <c r="C12" s="226"/>
      <c r="D12" s="241">
        <v>21.3</v>
      </c>
      <c r="E12" s="241">
        <v>21.8</v>
      </c>
      <c r="F12" s="241">
        <v>21.7</v>
      </c>
      <c r="G12" s="229">
        <v>2.3876296587079127E-2</v>
      </c>
      <c r="H12" s="229">
        <v>-5.7083132668881431E-3</v>
      </c>
      <c r="V12" s="221" t="s">
        <v>533</v>
      </c>
      <c r="W12" s="137">
        <v>27</v>
      </c>
    </row>
    <row r="13" spans="1:23" x14ac:dyDescent="0.25">
      <c r="B13" s="225" t="s">
        <v>248</v>
      </c>
      <c r="C13" s="226"/>
      <c r="D13" s="241">
        <v>22.7</v>
      </c>
      <c r="E13" s="241">
        <v>23.3</v>
      </c>
      <c r="F13" s="241">
        <v>23.3</v>
      </c>
      <c r="G13" s="229">
        <v>2.749829492502287E-2</v>
      </c>
      <c r="H13" s="229">
        <v>-3.3437218633470822E-3</v>
      </c>
      <c r="V13" s="221" t="s">
        <v>167</v>
      </c>
      <c r="W13" s="137">
        <v>28</v>
      </c>
    </row>
    <row r="14" spans="1:23" x14ac:dyDescent="0.25">
      <c r="B14" s="225" t="s">
        <v>249</v>
      </c>
      <c r="C14" s="226"/>
      <c r="D14" s="241">
        <v>21.4</v>
      </c>
      <c r="E14" s="241">
        <v>21.5</v>
      </c>
      <c r="F14" s="241">
        <v>21.5</v>
      </c>
      <c r="G14" s="229">
        <v>4.5113452542320243E-3</v>
      </c>
      <c r="H14" s="229">
        <v>-2.0115025394483732E-3</v>
      </c>
    </row>
    <row r="15" spans="1:23" x14ac:dyDescent="0.25">
      <c r="B15" s="225" t="s">
        <v>250</v>
      </c>
      <c r="C15" s="226"/>
      <c r="D15" s="241">
        <v>16.899999999999999</v>
      </c>
      <c r="E15" s="241">
        <v>17.3</v>
      </c>
      <c r="F15" s="241">
        <v>17.3</v>
      </c>
      <c r="G15" s="229">
        <v>2.4766746845294563E-2</v>
      </c>
      <c r="H15" s="229">
        <v>1.0937120589336047E-3</v>
      </c>
    </row>
    <row r="16" spans="1:23" x14ac:dyDescent="0.25">
      <c r="B16" s="225" t="s">
        <v>251</v>
      </c>
      <c r="C16" s="232"/>
      <c r="D16" s="241">
        <v>15.1</v>
      </c>
      <c r="E16" s="241">
        <v>15.6</v>
      </c>
      <c r="F16" s="241">
        <v>15.7</v>
      </c>
      <c r="G16" s="229">
        <v>3.5711167517317621E-2</v>
      </c>
      <c r="H16" s="229">
        <v>2.3087229441696167E-3</v>
      </c>
    </row>
    <row r="17" spans="2:8" x14ac:dyDescent="0.25">
      <c r="B17" s="225" t="s">
        <v>252</v>
      </c>
      <c r="C17" s="242"/>
      <c r="D17" s="241">
        <v>19.7</v>
      </c>
      <c r="E17" s="241">
        <v>20</v>
      </c>
      <c r="F17" s="241">
        <v>19.899999999999999</v>
      </c>
      <c r="G17" s="229">
        <v>1.8017156287696512E-2</v>
      </c>
      <c r="H17" s="229">
        <v>-3.9383471936768055E-3</v>
      </c>
    </row>
    <row r="18" spans="2:8" x14ac:dyDescent="0.25">
      <c r="B18" s="225" t="s">
        <v>253</v>
      </c>
      <c r="C18" s="242">
        <v>2</v>
      </c>
      <c r="D18" s="241">
        <v>14.5</v>
      </c>
      <c r="E18" s="241">
        <v>14.1</v>
      </c>
      <c r="F18" s="241">
        <v>14</v>
      </c>
      <c r="G18" s="229">
        <v>-3.0852339609937274E-2</v>
      </c>
      <c r="H18" s="229">
        <v>-5.3584423580269602E-3</v>
      </c>
    </row>
    <row r="19" spans="2:8" x14ac:dyDescent="0.25">
      <c r="B19" s="225" t="s">
        <v>254</v>
      </c>
      <c r="C19" s="242"/>
      <c r="D19" s="241">
        <v>17.7</v>
      </c>
      <c r="E19" s="241">
        <v>18</v>
      </c>
      <c r="F19" s="241">
        <v>20.100000000000001</v>
      </c>
      <c r="G19" s="229">
        <v>1.5440735983392351E-2</v>
      </c>
      <c r="H19" s="229">
        <v>0.11469074416264435</v>
      </c>
    </row>
    <row r="20" spans="2:8" x14ac:dyDescent="0.25">
      <c r="B20" s="225" t="s">
        <v>255</v>
      </c>
      <c r="C20" s="232"/>
      <c r="D20" s="241">
        <v>15.8</v>
      </c>
      <c r="E20" s="241">
        <v>17.2</v>
      </c>
      <c r="F20" s="241">
        <v>17.100000000000001</v>
      </c>
      <c r="G20" s="229">
        <v>8.9102346982946612E-2</v>
      </c>
      <c r="H20" s="229">
        <v>-8.099027881968035E-3</v>
      </c>
    </row>
    <row r="21" spans="2:8" x14ac:dyDescent="0.25">
      <c r="B21" s="225" t="s">
        <v>256</v>
      </c>
      <c r="C21" s="232"/>
      <c r="D21" s="241">
        <v>19.600000000000001</v>
      </c>
      <c r="E21" s="241">
        <v>19.8</v>
      </c>
      <c r="F21" s="241">
        <v>19.8</v>
      </c>
      <c r="G21" s="229">
        <v>1.1441159094722098E-2</v>
      </c>
      <c r="H21" s="229">
        <v>-1.187193125467223E-3</v>
      </c>
    </row>
    <row r="22" spans="2:8" x14ac:dyDescent="0.25">
      <c r="B22" s="225" t="s">
        <v>257</v>
      </c>
      <c r="C22" s="232"/>
      <c r="D22" s="241">
        <v>20.8</v>
      </c>
      <c r="E22" s="241">
        <v>21.4</v>
      </c>
      <c r="F22" s="241">
        <v>21.4</v>
      </c>
      <c r="G22" s="229">
        <v>3.1490990616660053E-2</v>
      </c>
      <c r="H22" s="229">
        <v>-4.2109264817047354E-4</v>
      </c>
    </row>
    <row r="23" spans="2:8" x14ac:dyDescent="0.25">
      <c r="B23" s="225" t="s">
        <v>258</v>
      </c>
      <c r="C23" s="232"/>
      <c r="D23" s="241">
        <v>19.2</v>
      </c>
      <c r="E23" s="241">
        <v>22.3</v>
      </c>
      <c r="F23" s="241">
        <v>22.2</v>
      </c>
      <c r="G23" s="229">
        <v>0.15841685805045413</v>
      </c>
      <c r="H23" s="229">
        <v>-2.4222841060769218E-3</v>
      </c>
    </row>
    <row r="24" spans="2:8" x14ac:dyDescent="0.25">
      <c r="B24" s="225" t="s">
        <v>259</v>
      </c>
      <c r="C24" s="232"/>
      <c r="D24" s="241">
        <v>20.3</v>
      </c>
      <c r="E24" s="241">
        <v>20.7</v>
      </c>
      <c r="F24" s="241">
        <v>20.5</v>
      </c>
      <c r="G24" s="229">
        <v>1.9157895659545288E-2</v>
      </c>
      <c r="H24" s="229">
        <v>-5.3428682388443338E-3</v>
      </c>
    </row>
    <row r="25" spans="2:8" x14ac:dyDescent="0.25">
      <c r="B25" s="225" t="s">
        <v>260</v>
      </c>
      <c r="C25" s="232"/>
      <c r="D25" s="241">
        <v>23.2</v>
      </c>
      <c r="E25" s="241">
        <v>23.5</v>
      </c>
      <c r="F25" s="241">
        <v>23.4</v>
      </c>
      <c r="G25" s="229">
        <v>1.3392401829710243E-2</v>
      </c>
      <c r="H25" s="229">
        <v>-4.2636850384248914E-3</v>
      </c>
    </row>
    <row r="26" spans="2:8" x14ac:dyDescent="0.25">
      <c r="B26" s="225" t="s">
        <v>261</v>
      </c>
      <c r="C26" s="232"/>
      <c r="D26" s="241">
        <v>24.4</v>
      </c>
      <c r="E26" s="241">
        <v>24.3</v>
      </c>
      <c r="F26" s="241">
        <v>24.3</v>
      </c>
      <c r="G26" s="229">
        <v>-1.8407601802791218E-3</v>
      </c>
      <c r="H26" s="229">
        <v>7.1884087109364003E-4</v>
      </c>
    </row>
    <row r="27" spans="2:8" x14ac:dyDescent="0.25">
      <c r="B27" s="225" t="s">
        <v>262</v>
      </c>
      <c r="C27" s="232"/>
      <c r="D27" s="241">
        <v>16.2</v>
      </c>
      <c r="E27" s="241">
        <v>20.6</v>
      </c>
      <c r="F27" s="241">
        <v>20.3</v>
      </c>
      <c r="G27" s="229">
        <v>0.26596390328824682</v>
      </c>
      <c r="H27" s="229">
        <v>-1.1386198994492891E-2</v>
      </c>
    </row>
    <row r="28" spans="2:8" x14ac:dyDescent="0.25">
      <c r="B28" s="225" t="s">
        <v>263</v>
      </c>
      <c r="C28" s="232"/>
      <c r="D28" s="241">
        <v>16.5</v>
      </c>
      <c r="E28" s="241">
        <v>16.600000000000001</v>
      </c>
      <c r="F28" s="241">
        <v>16.600000000000001</v>
      </c>
      <c r="G28" s="229">
        <v>8.8695419087907457E-3</v>
      </c>
      <c r="H28" s="229">
        <v>-3.3444691823329986E-3</v>
      </c>
    </row>
    <row r="29" spans="2:8" x14ac:dyDescent="0.25">
      <c r="B29" s="225" t="s">
        <v>264</v>
      </c>
      <c r="C29" s="232"/>
      <c r="D29" s="241">
        <v>17.399999999999999</v>
      </c>
      <c r="E29" s="241">
        <v>18.399999999999999</v>
      </c>
      <c r="F29" s="241">
        <v>18.3</v>
      </c>
      <c r="G29" s="229">
        <v>5.5038663771175056E-2</v>
      </c>
      <c r="H29" s="229">
        <v>-3.2255618468488567E-3</v>
      </c>
    </row>
    <row r="30" spans="2:8" x14ac:dyDescent="0.25">
      <c r="B30" s="225" t="s">
        <v>265</v>
      </c>
      <c r="C30" s="232"/>
      <c r="D30" s="241">
        <v>10</v>
      </c>
      <c r="E30" s="241">
        <v>10.199999999999999</v>
      </c>
      <c r="F30" s="241">
        <v>10.1</v>
      </c>
      <c r="G30" s="229">
        <v>2.1552828997027484E-2</v>
      </c>
      <c r="H30" s="229">
        <v>-2.725757574512877E-3</v>
      </c>
    </row>
    <row r="31" spans="2:8" x14ac:dyDescent="0.25">
      <c r="B31" s="225" t="s">
        <v>266</v>
      </c>
      <c r="C31" s="232"/>
      <c r="D31" s="241">
        <v>6.7</v>
      </c>
      <c r="E31" s="241">
        <v>6.8</v>
      </c>
      <c r="F31" s="241">
        <v>6.7</v>
      </c>
      <c r="G31" s="229">
        <v>1.6831761801052059E-2</v>
      </c>
      <c r="H31" s="229">
        <v>-4.6276245873895228E-3</v>
      </c>
    </row>
    <row r="32" spans="2:8" x14ac:dyDescent="0.25">
      <c r="B32" s="225" t="s">
        <v>267</v>
      </c>
      <c r="C32" s="232"/>
      <c r="D32" s="241">
        <v>9.8000000000000007</v>
      </c>
      <c r="E32" s="241">
        <v>9.9</v>
      </c>
      <c r="F32" s="241">
        <v>9.9</v>
      </c>
      <c r="G32" s="229">
        <v>1.5827436193207367E-2</v>
      </c>
      <c r="H32" s="229">
        <v>-9.1265127472722751E-3</v>
      </c>
    </row>
    <row r="33" spans="1:22" x14ac:dyDescent="0.25">
      <c r="B33" s="225" t="s">
        <v>268</v>
      </c>
      <c r="C33" s="232"/>
      <c r="D33" s="241">
        <v>12.7</v>
      </c>
      <c r="E33" s="241">
        <v>13.1</v>
      </c>
      <c r="F33" s="241">
        <v>13.1</v>
      </c>
      <c r="G33" s="229">
        <v>3.8315480661344825E-2</v>
      </c>
      <c r="H33" s="229">
        <v>-1.9223358387951972E-3</v>
      </c>
    </row>
    <row r="34" spans="1:22" x14ac:dyDescent="0.25">
      <c r="B34" s="225" t="s">
        <v>269</v>
      </c>
      <c r="C34" s="232"/>
      <c r="D34" s="241">
        <v>14</v>
      </c>
      <c r="E34" s="241">
        <v>14.1</v>
      </c>
      <c r="F34" s="241" t="s">
        <v>152</v>
      </c>
      <c r="G34" s="229">
        <v>3.5306688334670877E-3</v>
      </c>
      <c r="H34" s="229" t="s">
        <v>152</v>
      </c>
    </row>
    <row r="35" spans="1:22" x14ac:dyDescent="0.25">
      <c r="B35" s="225" t="s">
        <v>534</v>
      </c>
      <c r="C35" s="232"/>
      <c r="D35" s="241">
        <v>13</v>
      </c>
      <c r="E35" s="241" t="s">
        <v>152</v>
      </c>
      <c r="F35" s="241" t="s">
        <v>152</v>
      </c>
      <c r="G35" s="229" t="s">
        <v>152</v>
      </c>
      <c r="H35" s="229" t="s">
        <v>152</v>
      </c>
    </row>
    <row r="36" spans="1:22" x14ac:dyDescent="0.25">
      <c r="A36" s="233"/>
      <c r="B36" s="234"/>
      <c r="C36" s="235"/>
      <c r="D36" s="236"/>
      <c r="E36" s="236"/>
      <c r="F36" s="234"/>
      <c r="G36" s="236"/>
      <c r="H36" s="236"/>
    </row>
    <row r="37" spans="1:22" s="1" customFormat="1" ht="13.35" customHeight="1" x14ac:dyDescent="0.2">
      <c r="A37" s="237">
        <v>1</v>
      </c>
      <c r="B37" s="243" t="s">
        <v>537</v>
      </c>
      <c r="C37" s="243"/>
      <c r="D37" s="243"/>
      <c r="E37" s="243"/>
      <c r="F37" s="243"/>
      <c r="G37" s="243"/>
      <c r="H37" s="243"/>
      <c r="I37" s="9"/>
      <c r="J37" s="9"/>
      <c r="K37" s="9">
        <v>50</v>
      </c>
      <c r="L37" s="9"/>
      <c r="M37" s="9"/>
      <c r="N37" s="9"/>
      <c r="O37" s="9"/>
      <c r="P37" s="9"/>
      <c r="Q37" s="9"/>
      <c r="R37" s="9"/>
      <c r="S37" s="9"/>
      <c r="T37" s="9"/>
      <c r="U37" s="9"/>
      <c r="V37" s="9"/>
    </row>
    <row r="38" spans="1:22" s="1" customFormat="1" ht="30" customHeight="1" x14ac:dyDescent="0.2">
      <c r="B38" s="167" t="s">
        <v>538</v>
      </c>
      <c r="C38" s="167"/>
      <c r="D38" s="167"/>
      <c r="E38" s="167"/>
      <c r="F38" s="167"/>
      <c r="G38" s="167"/>
      <c r="H38" s="167"/>
      <c r="I38" s="9"/>
      <c r="J38" s="9"/>
      <c r="K38" s="9">
        <v>51</v>
      </c>
      <c r="L38" s="9"/>
      <c r="M38" s="9"/>
      <c r="N38" s="9"/>
      <c r="O38" s="9"/>
      <c r="P38" s="9"/>
      <c r="Q38" s="9"/>
      <c r="R38" s="9"/>
      <c r="S38" s="9"/>
      <c r="T38" s="9"/>
      <c r="U38" s="9"/>
      <c r="V38" s="9"/>
    </row>
    <row r="39" spans="1:22" ht="38.1" customHeight="1" x14ac:dyDescent="0.25">
      <c r="A39" s="237">
        <v>2</v>
      </c>
      <c r="B39" s="167" t="s">
        <v>539</v>
      </c>
      <c r="C39" s="167"/>
      <c r="D39" s="167"/>
      <c r="E39" s="167"/>
      <c r="F39" s="167"/>
      <c r="G39" s="167"/>
      <c r="H39" s="167"/>
      <c r="K39" s="221">
        <v>52</v>
      </c>
    </row>
    <row r="40" spans="1:22" x14ac:dyDescent="0.25">
      <c r="B40" s="15" t="s">
        <v>152</v>
      </c>
      <c r="C40" s="15"/>
      <c r="D40" s="15"/>
      <c r="E40" s="15"/>
      <c r="F40" s="15"/>
      <c r="G40" s="15"/>
      <c r="H40" s="15"/>
    </row>
    <row r="42" spans="1:22" s="1" customFormat="1" ht="14.45" customHeight="1" x14ac:dyDescent="0.25">
      <c r="A42" s="152" t="s">
        <v>532</v>
      </c>
      <c r="B42" s="152"/>
      <c r="C42" s="152"/>
      <c r="D42" s="152"/>
      <c r="E42" s="152"/>
      <c r="F42" s="152"/>
      <c r="G42" s="152"/>
      <c r="H42" s="152"/>
      <c r="I42" s="9"/>
      <c r="J42" s="9"/>
      <c r="K42" s="221">
        <v>46</v>
      </c>
      <c r="L42" s="9">
        <v>24</v>
      </c>
      <c r="M42" s="9">
        <v>26</v>
      </c>
      <c r="N42" s="9"/>
      <c r="O42" s="9"/>
      <c r="P42" s="9"/>
      <c r="Q42" s="9"/>
      <c r="R42" s="9"/>
      <c r="S42" s="9"/>
      <c r="T42" s="9"/>
      <c r="U42" s="9"/>
      <c r="V42" s="9"/>
    </row>
    <row r="43" spans="1:22" s="1" customFormat="1" x14ac:dyDescent="0.25">
      <c r="B43" s="244"/>
      <c r="C43" s="244"/>
      <c r="D43" s="245"/>
      <c r="E43" s="245"/>
      <c r="F43" s="245"/>
      <c r="G43" s="245"/>
      <c r="H43" s="245"/>
      <c r="I43" s="9"/>
      <c r="J43" s="9"/>
      <c r="K43" s="221"/>
      <c r="L43" s="9"/>
      <c r="M43" s="9"/>
      <c r="N43" s="9"/>
      <c r="O43" s="9"/>
      <c r="P43" s="9"/>
      <c r="Q43" s="9"/>
      <c r="R43" s="9"/>
      <c r="S43" s="9"/>
      <c r="T43" s="9"/>
      <c r="U43" s="9"/>
      <c r="V43" s="9"/>
    </row>
    <row r="44" spans="1:22" ht="17.45" customHeight="1" x14ac:dyDescent="0.35">
      <c r="A44" s="52" t="s">
        <v>524</v>
      </c>
      <c r="B44" s="52"/>
      <c r="C44" s="52"/>
      <c r="D44" s="52" t="s">
        <v>525</v>
      </c>
      <c r="E44" s="52"/>
      <c r="F44" s="52"/>
      <c r="G44" s="52" t="s">
        <v>526</v>
      </c>
      <c r="H44" s="52"/>
      <c r="K44" s="221">
        <v>47</v>
      </c>
      <c r="L44" s="221">
        <v>38</v>
      </c>
      <c r="M44" s="221">
        <v>39</v>
      </c>
    </row>
    <row r="45" spans="1:22" ht="17.100000000000001" customHeight="1" x14ac:dyDescent="0.25">
      <c r="A45" s="57"/>
      <c r="B45" s="57"/>
      <c r="C45" s="57"/>
      <c r="D45" s="224" t="s">
        <v>527</v>
      </c>
      <c r="E45" s="224" t="s">
        <v>528</v>
      </c>
      <c r="F45" s="224" t="s">
        <v>529</v>
      </c>
      <c r="G45" s="224" t="s">
        <v>530</v>
      </c>
      <c r="H45" s="224" t="s">
        <v>531</v>
      </c>
      <c r="K45" s="221">
        <v>40</v>
      </c>
      <c r="L45" s="221">
        <v>41</v>
      </c>
      <c r="M45" s="221">
        <v>42</v>
      </c>
      <c r="N45" s="221">
        <v>43</v>
      </c>
      <c r="O45" s="221">
        <v>44</v>
      </c>
      <c r="P45" s="221">
        <v>45</v>
      </c>
      <c r="Q45" s="221">
        <v>48</v>
      </c>
    </row>
    <row r="46" spans="1:22" x14ac:dyDescent="0.25">
      <c r="B46" s="225" t="s">
        <v>241</v>
      </c>
      <c r="C46" s="226"/>
      <c r="D46" s="241">
        <v>8.6</v>
      </c>
      <c r="E46" s="241">
        <v>9.6</v>
      </c>
      <c r="F46" s="241">
        <v>9.6</v>
      </c>
      <c r="G46" s="229">
        <v>0.11276372710797533</v>
      </c>
      <c r="H46" s="229">
        <v>-2.7961998670253951E-3</v>
      </c>
    </row>
    <row r="47" spans="1:22" x14ac:dyDescent="0.25">
      <c r="B47" s="225" t="s">
        <v>242</v>
      </c>
      <c r="C47" s="226"/>
      <c r="D47" s="241">
        <v>10.199999999999999</v>
      </c>
      <c r="E47" s="241">
        <v>10.9</v>
      </c>
      <c r="F47" s="241">
        <v>10.8</v>
      </c>
      <c r="G47" s="229">
        <v>6.5075035743277221E-2</v>
      </c>
      <c r="H47" s="229">
        <v>-3.6606352652674978E-3</v>
      </c>
    </row>
    <row r="48" spans="1:22" x14ac:dyDescent="0.25">
      <c r="B48" s="225" t="s">
        <v>243</v>
      </c>
      <c r="C48" s="226"/>
      <c r="D48" s="241">
        <v>13.3</v>
      </c>
      <c r="E48" s="241">
        <v>13.8</v>
      </c>
      <c r="F48" s="241">
        <v>13.9</v>
      </c>
      <c r="G48" s="229">
        <v>3.2747884643323122E-2</v>
      </c>
      <c r="H48" s="229">
        <v>5.8625333237611876E-3</v>
      </c>
    </row>
    <row r="49" spans="2:8" x14ac:dyDescent="0.25">
      <c r="B49" s="225" t="s">
        <v>244</v>
      </c>
      <c r="C49" s="226"/>
      <c r="D49" s="241">
        <v>13.4</v>
      </c>
      <c r="E49" s="241">
        <v>14.3</v>
      </c>
      <c r="F49" s="241">
        <v>14.2</v>
      </c>
      <c r="G49" s="229">
        <v>6.0554464188608659E-2</v>
      </c>
      <c r="H49" s="229">
        <v>-4.537473309242035E-3</v>
      </c>
    </row>
    <row r="50" spans="2:8" x14ac:dyDescent="0.25">
      <c r="B50" s="225" t="s">
        <v>245</v>
      </c>
      <c r="C50" s="226"/>
      <c r="D50" s="241">
        <v>15.8</v>
      </c>
      <c r="E50" s="241">
        <v>16.399999999999999</v>
      </c>
      <c r="F50" s="241">
        <v>16.100000000000001</v>
      </c>
      <c r="G50" s="229">
        <v>3.8773820378005475E-2</v>
      </c>
      <c r="H50" s="229">
        <v>-1.3714755497911235E-2</v>
      </c>
    </row>
    <row r="51" spans="2:8" x14ac:dyDescent="0.25">
      <c r="B51" s="225" t="s">
        <v>246</v>
      </c>
      <c r="C51" s="226"/>
      <c r="D51" s="241">
        <v>14.1</v>
      </c>
      <c r="E51" s="241">
        <v>14.3</v>
      </c>
      <c r="F51" s="241">
        <v>14.3</v>
      </c>
      <c r="G51" s="229">
        <v>1.9963837466369982E-2</v>
      </c>
      <c r="H51" s="229">
        <v>-2.6692070726662687E-3</v>
      </c>
    </row>
    <row r="52" spans="2:8" x14ac:dyDescent="0.25">
      <c r="B52" s="225" t="s">
        <v>247</v>
      </c>
      <c r="C52" s="226"/>
      <c r="D52" s="241">
        <v>14.9</v>
      </c>
      <c r="E52" s="241">
        <v>15.2</v>
      </c>
      <c r="F52" s="241">
        <v>15.1</v>
      </c>
      <c r="G52" s="229">
        <v>2.1710308018044966E-2</v>
      </c>
      <c r="H52" s="229">
        <v>-8.8097432506520912E-3</v>
      </c>
    </row>
    <row r="53" spans="2:8" x14ac:dyDescent="0.25">
      <c r="B53" s="225" t="s">
        <v>248</v>
      </c>
      <c r="C53" s="226"/>
      <c r="D53" s="241">
        <v>17.399999999999999</v>
      </c>
      <c r="E53" s="241">
        <v>17.899999999999999</v>
      </c>
      <c r="F53" s="241">
        <v>17.8</v>
      </c>
      <c r="G53" s="229">
        <v>2.7001600669714687E-2</v>
      </c>
      <c r="H53" s="229">
        <v>-5.4790582919311825E-3</v>
      </c>
    </row>
    <row r="54" spans="2:8" x14ac:dyDescent="0.25">
      <c r="B54" s="225" t="s">
        <v>249</v>
      </c>
      <c r="C54" s="226"/>
      <c r="D54" s="241">
        <v>14.1</v>
      </c>
      <c r="E54" s="241">
        <v>14.2</v>
      </c>
      <c r="F54" s="241">
        <v>14.1</v>
      </c>
      <c r="G54" s="229">
        <v>1.9454343040432587E-3</v>
      </c>
      <c r="H54" s="229">
        <v>-4.0028362965133235E-3</v>
      </c>
    </row>
    <row r="55" spans="2:8" x14ac:dyDescent="0.25">
      <c r="B55" s="225" t="s">
        <v>250</v>
      </c>
      <c r="C55" s="226"/>
      <c r="D55" s="241">
        <v>10.5</v>
      </c>
      <c r="E55" s="241">
        <v>10.9</v>
      </c>
      <c r="F55" s="241">
        <v>10.8</v>
      </c>
      <c r="G55" s="229">
        <v>3.1670606456521089E-2</v>
      </c>
      <c r="H55" s="229">
        <v>-8.9584203060734113E-3</v>
      </c>
    </row>
    <row r="56" spans="2:8" x14ac:dyDescent="0.25">
      <c r="B56" s="225" t="s">
        <v>251</v>
      </c>
      <c r="C56" s="232"/>
      <c r="D56" s="241">
        <v>10.3</v>
      </c>
      <c r="E56" s="241">
        <v>10.3</v>
      </c>
      <c r="F56" s="241">
        <v>10.3</v>
      </c>
      <c r="G56" s="229">
        <v>-1.9390829915736374E-3</v>
      </c>
      <c r="H56" s="229">
        <v>-4.095336027120644E-3</v>
      </c>
    </row>
    <row r="57" spans="2:8" x14ac:dyDescent="0.25">
      <c r="B57" s="225" t="s">
        <v>252</v>
      </c>
      <c r="C57" s="232"/>
      <c r="D57" s="241">
        <v>12</v>
      </c>
      <c r="E57" s="241">
        <v>12.1</v>
      </c>
      <c r="F57" s="241">
        <v>12</v>
      </c>
      <c r="G57" s="229">
        <v>1.087817685297976E-2</v>
      </c>
      <c r="H57" s="229">
        <v>-6.6878204877897085E-3</v>
      </c>
    </row>
    <row r="58" spans="2:8" x14ac:dyDescent="0.25">
      <c r="B58" s="225" t="s">
        <v>253</v>
      </c>
      <c r="C58" s="232"/>
      <c r="D58" s="241">
        <v>11.1</v>
      </c>
      <c r="E58" s="241">
        <v>11.2</v>
      </c>
      <c r="F58" s="241">
        <v>11.1</v>
      </c>
      <c r="G58" s="229">
        <v>8.0404713828958752E-3</v>
      </c>
      <c r="H58" s="229">
        <v>-7.2162125797758936E-3</v>
      </c>
    </row>
    <row r="59" spans="2:8" x14ac:dyDescent="0.25">
      <c r="B59" s="225" t="s">
        <v>254</v>
      </c>
      <c r="C59" s="242"/>
      <c r="D59" s="241">
        <v>12.6</v>
      </c>
      <c r="E59" s="241">
        <v>12.8</v>
      </c>
      <c r="F59" s="241">
        <v>12.7</v>
      </c>
      <c r="G59" s="229">
        <v>1.3883540170618991E-2</v>
      </c>
      <c r="H59" s="229">
        <v>-7.3489063527394372E-3</v>
      </c>
    </row>
    <row r="60" spans="2:8" x14ac:dyDescent="0.25">
      <c r="B60" s="225" t="s">
        <v>255</v>
      </c>
      <c r="C60" s="232"/>
      <c r="D60" s="241">
        <v>13.5</v>
      </c>
      <c r="E60" s="241">
        <v>13.8</v>
      </c>
      <c r="F60" s="241">
        <v>13.6</v>
      </c>
      <c r="G60" s="229">
        <v>2.2052188753206137E-2</v>
      </c>
      <c r="H60" s="229">
        <v>-1.0755266748139536E-2</v>
      </c>
    </row>
    <row r="61" spans="2:8" x14ac:dyDescent="0.25">
      <c r="B61" s="225" t="s">
        <v>256</v>
      </c>
      <c r="C61" s="232"/>
      <c r="D61" s="241">
        <v>14.8</v>
      </c>
      <c r="E61" s="241">
        <v>14.9</v>
      </c>
      <c r="F61" s="241">
        <v>14.8</v>
      </c>
      <c r="G61" s="229">
        <v>6.8071597769518988E-3</v>
      </c>
      <c r="H61" s="229">
        <v>-5.7632071995544765E-3</v>
      </c>
    </row>
    <row r="62" spans="2:8" x14ac:dyDescent="0.25">
      <c r="B62" s="225" t="s">
        <v>257</v>
      </c>
      <c r="C62" s="232"/>
      <c r="D62" s="241">
        <v>17.5</v>
      </c>
      <c r="E62" s="241">
        <v>17.7</v>
      </c>
      <c r="F62" s="241">
        <v>17.7</v>
      </c>
      <c r="G62" s="229">
        <v>1.2564381831008831E-2</v>
      </c>
      <c r="H62" s="229">
        <v>-5.3815819115876629E-4</v>
      </c>
    </row>
    <row r="63" spans="2:8" x14ac:dyDescent="0.25">
      <c r="B63" s="225" t="s">
        <v>258</v>
      </c>
      <c r="C63" s="232"/>
      <c r="D63" s="241">
        <v>14</v>
      </c>
      <c r="E63" s="241">
        <v>14</v>
      </c>
      <c r="F63" s="241">
        <v>13.9</v>
      </c>
      <c r="G63" s="229">
        <v>-4.4023173434707408E-3</v>
      </c>
      <c r="H63" s="229">
        <v>-4.275686692955416E-3</v>
      </c>
    </row>
    <row r="64" spans="2:8" x14ac:dyDescent="0.25">
      <c r="B64" s="225" t="s">
        <v>259</v>
      </c>
      <c r="C64" s="232"/>
      <c r="D64" s="241">
        <v>16.100000000000001</v>
      </c>
      <c r="E64" s="241">
        <v>16.3</v>
      </c>
      <c r="F64" s="241">
        <v>16.2</v>
      </c>
      <c r="G64" s="229">
        <v>1.2187646912059424E-2</v>
      </c>
      <c r="H64" s="229">
        <v>-7.2020798063331393E-3</v>
      </c>
    </row>
    <row r="65" spans="1:22" x14ac:dyDescent="0.25">
      <c r="B65" s="225" t="s">
        <v>260</v>
      </c>
      <c r="C65" s="232"/>
      <c r="D65" s="241">
        <v>17</v>
      </c>
      <c r="E65" s="241">
        <v>17.100000000000001</v>
      </c>
      <c r="F65" s="241">
        <v>17</v>
      </c>
      <c r="G65" s="229">
        <v>7.5092857430951732E-3</v>
      </c>
      <c r="H65" s="229">
        <v>-6.207100733512938E-3</v>
      </c>
    </row>
    <row r="66" spans="1:22" x14ac:dyDescent="0.25">
      <c r="B66" s="225" t="s">
        <v>261</v>
      </c>
      <c r="C66" s="232"/>
      <c r="D66" s="241">
        <v>15.1</v>
      </c>
      <c r="E66" s="241">
        <v>15.1</v>
      </c>
      <c r="F66" s="241">
        <v>15.1</v>
      </c>
      <c r="G66" s="229">
        <v>-2.9694954708423538E-3</v>
      </c>
      <c r="H66" s="229">
        <v>-8.8416596603335673E-4</v>
      </c>
    </row>
    <row r="67" spans="1:22" x14ac:dyDescent="0.25">
      <c r="B67" s="225" t="s">
        <v>262</v>
      </c>
      <c r="C67" s="232"/>
      <c r="D67" s="241">
        <v>12.8</v>
      </c>
      <c r="E67" s="241">
        <v>13</v>
      </c>
      <c r="F67" s="241">
        <v>12.8</v>
      </c>
      <c r="G67" s="229">
        <v>1.5388648286498885E-2</v>
      </c>
      <c r="H67" s="229">
        <v>-1.892368545085088E-2</v>
      </c>
    </row>
    <row r="68" spans="1:22" x14ac:dyDescent="0.25">
      <c r="B68" s="225" t="s">
        <v>263</v>
      </c>
      <c r="C68" s="232"/>
      <c r="D68" s="241">
        <v>12.6</v>
      </c>
      <c r="E68" s="241">
        <v>12.7</v>
      </c>
      <c r="F68" s="241">
        <v>12.6</v>
      </c>
      <c r="G68" s="229">
        <v>4.3736251857147135E-3</v>
      </c>
      <c r="H68" s="229">
        <v>-4.4068037585914821E-3</v>
      </c>
    </row>
    <row r="69" spans="1:22" x14ac:dyDescent="0.25">
      <c r="B69" s="225" t="s">
        <v>264</v>
      </c>
      <c r="C69" s="232"/>
      <c r="D69" s="241">
        <v>12.9</v>
      </c>
      <c r="E69" s="241">
        <v>13</v>
      </c>
      <c r="F69" s="241">
        <v>12.9</v>
      </c>
      <c r="G69" s="229">
        <v>6.0480657926513803E-3</v>
      </c>
      <c r="H69" s="229">
        <v>-4.5367081914796659E-3</v>
      </c>
    </row>
    <row r="70" spans="1:22" x14ac:dyDescent="0.25">
      <c r="B70" s="225" t="s">
        <v>265</v>
      </c>
      <c r="C70" s="232"/>
      <c r="D70" s="241">
        <v>4.9000000000000004</v>
      </c>
      <c r="E70" s="241">
        <v>5</v>
      </c>
      <c r="F70" s="241">
        <v>4.9000000000000004</v>
      </c>
      <c r="G70" s="229">
        <v>1.1169327857300626E-2</v>
      </c>
      <c r="H70" s="229">
        <v>-5.4315772659981887E-3</v>
      </c>
    </row>
    <row r="71" spans="1:22" x14ac:dyDescent="0.25">
      <c r="B71" s="225" t="s">
        <v>266</v>
      </c>
      <c r="C71" s="232"/>
      <c r="D71" s="241">
        <v>5.4</v>
      </c>
      <c r="E71" s="241">
        <v>5.5</v>
      </c>
      <c r="F71" s="241">
        <v>5.5</v>
      </c>
      <c r="G71" s="229">
        <v>1.1902099405941335E-2</v>
      </c>
      <c r="H71" s="229">
        <v>-5.6991922593599975E-3</v>
      </c>
    </row>
    <row r="72" spans="1:22" x14ac:dyDescent="0.25">
      <c r="B72" s="225" t="s">
        <v>267</v>
      </c>
      <c r="C72" s="232"/>
      <c r="D72" s="241">
        <v>7.7</v>
      </c>
      <c r="E72" s="241">
        <v>7.8</v>
      </c>
      <c r="F72" s="241">
        <v>7.8</v>
      </c>
      <c r="G72" s="229">
        <v>1.4331664059611837E-2</v>
      </c>
      <c r="H72" s="229">
        <v>1.3321421999430427E-3</v>
      </c>
    </row>
    <row r="73" spans="1:22" x14ac:dyDescent="0.25">
      <c r="B73" s="225" t="s">
        <v>268</v>
      </c>
      <c r="C73" s="232"/>
      <c r="D73" s="241">
        <v>9.4</v>
      </c>
      <c r="E73" s="241">
        <v>9.6999999999999993</v>
      </c>
      <c r="F73" s="241">
        <v>9.6</v>
      </c>
      <c r="G73" s="229">
        <v>2.9638905124496073E-2</v>
      </c>
      <c r="H73" s="229">
        <v>-5.4863575853486557E-3</v>
      </c>
    </row>
    <row r="74" spans="1:22" x14ac:dyDescent="0.25">
      <c r="B74" s="225" t="s">
        <v>269</v>
      </c>
      <c r="C74" s="232"/>
      <c r="D74" s="241">
        <v>9.8000000000000007</v>
      </c>
      <c r="E74" s="241">
        <v>9.8000000000000007</v>
      </c>
      <c r="F74" s="241" t="s">
        <v>152</v>
      </c>
      <c r="G74" s="229">
        <v>1.640066218169256E-3</v>
      </c>
      <c r="H74" s="229" t="s">
        <v>152</v>
      </c>
    </row>
    <row r="75" spans="1:22" x14ac:dyDescent="0.25">
      <c r="B75" s="225" t="s">
        <v>534</v>
      </c>
      <c r="C75" s="232"/>
      <c r="D75" s="241">
        <v>10.9</v>
      </c>
      <c r="E75" s="241" t="s">
        <v>152</v>
      </c>
      <c r="F75" s="241" t="s">
        <v>152</v>
      </c>
      <c r="G75" s="229" t="s">
        <v>152</v>
      </c>
      <c r="H75" s="229" t="s">
        <v>152</v>
      </c>
    </row>
    <row r="76" spans="1:22" x14ac:dyDescent="0.25">
      <c r="A76" s="233"/>
      <c r="B76" s="234"/>
      <c r="C76" s="235"/>
      <c r="D76" s="236"/>
      <c r="E76" s="236"/>
      <c r="F76" s="234"/>
      <c r="G76" s="236"/>
      <c r="H76" s="236"/>
    </row>
    <row r="77" spans="1:22" s="1" customFormat="1" ht="14.1" customHeight="1" x14ac:dyDescent="0.25">
      <c r="A77" s="237">
        <v>1</v>
      </c>
      <c r="B77" s="1" t="s">
        <v>537</v>
      </c>
      <c r="I77" s="9"/>
      <c r="J77" s="9"/>
      <c r="K77" s="221">
        <v>50</v>
      </c>
      <c r="L77" s="9"/>
      <c r="M77" s="9"/>
      <c r="N77" s="9"/>
      <c r="O77" s="9"/>
      <c r="P77" s="9"/>
      <c r="Q77" s="9"/>
      <c r="R77" s="9"/>
      <c r="S77" s="9"/>
      <c r="T77" s="9"/>
      <c r="U77" s="9"/>
      <c r="V77" s="9"/>
    </row>
    <row r="80" spans="1:22" s="1" customFormat="1" ht="13.35" customHeight="1" x14ac:dyDescent="0.2">
      <c r="A80" s="152" t="s">
        <v>540</v>
      </c>
      <c r="B80" s="152"/>
      <c r="C80" s="152"/>
      <c r="D80" s="152"/>
      <c r="E80" s="152"/>
      <c r="F80" s="152"/>
      <c r="G80" s="152"/>
      <c r="H80" s="152"/>
      <c r="I80" s="9"/>
      <c r="J80" s="9"/>
      <c r="K80" s="9">
        <v>46</v>
      </c>
      <c r="L80" s="9">
        <v>24</v>
      </c>
      <c r="M80" s="9">
        <v>29</v>
      </c>
      <c r="N80" s="9"/>
      <c r="O80" s="9"/>
      <c r="P80" s="9"/>
      <c r="Q80" s="9"/>
      <c r="R80" s="9"/>
      <c r="S80" s="9"/>
      <c r="T80" s="9"/>
      <c r="U80" s="9"/>
      <c r="V80" s="9"/>
    </row>
    <row r="81" spans="1:22" s="1" customFormat="1" ht="12.75" x14ac:dyDescent="0.2">
      <c r="B81" s="244"/>
      <c r="C81" s="244"/>
      <c r="D81" s="245"/>
      <c r="E81" s="245"/>
      <c r="F81" s="245"/>
      <c r="G81" s="245"/>
      <c r="H81" s="245"/>
      <c r="I81" s="9"/>
      <c r="J81" s="9"/>
      <c r="K81" s="9"/>
      <c r="L81" s="9"/>
      <c r="M81" s="9"/>
      <c r="N81" s="9"/>
      <c r="O81" s="9"/>
      <c r="P81" s="9"/>
      <c r="Q81" s="9"/>
      <c r="R81" s="9"/>
      <c r="S81" s="9"/>
      <c r="T81" s="9"/>
      <c r="U81" s="9"/>
      <c r="V81" s="9"/>
    </row>
    <row r="82" spans="1:22" ht="17.45" customHeight="1" x14ac:dyDescent="0.35">
      <c r="A82" s="52" t="s">
        <v>524</v>
      </c>
      <c r="B82" s="52"/>
      <c r="C82" s="52"/>
      <c r="D82" s="52" t="s">
        <v>525</v>
      </c>
      <c r="E82" s="52"/>
      <c r="F82" s="52"/>
      <c r="G82" s="52" t="s">
        <v>526</v>
      </c>
      <c r="H82" s="52"/>
      <c r="K82" s="221">
        <v>47</v>
      </c>
      <c r="L82" s="221">
        <v>38</v>
      </c>
      <c r="M82" s="221">
        <v>39</v>
      </c>
    </row>
    <row r="83" spans="1:22" ht="17.100000000000001" customHeight="1" x14ac:dyDescent="0.25">
      <c r="A83" s="57"/>
      <c r="B83" s="57"/>
      <c r="C83" s="57"/>
      <c r="D83" s="224" t="s">
        <v>527</v>
      </c>
      <c r="E83" s="224" t="s">
        <v>528</v>
      </c>
      <c r="F83" s="224" t="s">
        <v>529</v>
      </c>
      <c r="G83" s="224" t="s">
        <v>530</v>
      </c>
      <c r="H83" s="224" t="s">
        <v>531</v>
      </c>
      <c r="K83" s="221">
        <v>40</v>
      </c>
      <c r="L83" s="221">
        <v>41</v>
      </c>
      <c r="M83" s="221">
        <v>42</v>
      </c>
      <c r="N83" s="221">
        <v>43</v>
      </c>
      <c r="O83" s="221">
        <v>44</v>
      </c>
      <c r="P83" s="221">
        <v>45</v>
      </c>
      <c r="Q83" s="221">
        <v>48</v>
      </c>
    </row>
    <row r="84" spans="1:22" x14ac:dyDescent="0.25">
      <c r="B84" s="225" t="s">
        <v>241</v>
      </c>
      <c r="C84" s="226"/>
      <c r="D84" s="241">
        <v>4.2</v>
      </c>
      <c r="E84" s="241">
        <v>4.5999999999999996</v>
      </c>
      <c r="F84" s="241">
        <v>4.5999999999999996</v>
      </c>
      <c r="G84" s="229">
        <v>9.7638148667304803E-2</v>
      </c>
      <c r="H84" s="229">
        <v>-3.1202331551258844E-3</v>
      </c>
    </row>
    <row r="85" spans="1:22" x14ac:dyDescent="0.25">
      <c r="B85" s="225" t="s">
        <v>242</v>
      </c>
      <c r="C85" s="226"/>
      <c r="D85" s="241">
        <v>4.5999999999999996</v>
      </c>
      <c r="E85" s="241">
        <v>4.9000000000000004</v>
      </c>
      <c r="F85" s="241">
        <v>4.9000000000000004</v>
      </c>
      <c r="G85" s="229">
        <v>6.3332291604192514E-2</v>
      </c>
      <c r="H85" s="229">
        <v>-6.0353357263930318E-3</v>
      </c>
    </row>
    <row r="86" spans="1:22" x14ac:dyDescent="0.25">
      <c r="B86" s="225" t="s">
        <v>243</v>
      </c>
      <c r="C86" s="226"/>
      <c r="D86" s="241">
        <v>5.2</v>
      </c>
      <c r="E86" s="241">
        <v>5.4</v>
      </c>
      <c r="F86" s="241">
        <v>5.4</v>
      </c>
      <c r="G86" s="229">
        <v>3.5795564120738144E-2</v>
      </c>
      <c r="H86" s="229">
        <v>2.70223328757635E-3</v>
      </c>
    </row>
    <row r="87" spans="1:22" x14ac:dyDescent="0.25">
      <c r="B87" s="225" t="s">
        <v>244</v>
      </c>
      <c r="C87" s="226"/>
      <c r="D87" s="241">
        <v>5.5</v>
      </c>
      <c r="E87" s="241">
        <v>5.9</v>
      </c>
      <c r="F87" s="241">
        <v>5.8</v>
      </c>
      <c r="G87" s="229">
        <v>5.675300132732719E-2</v>
      </c>
      <c r="H87" s="229">
        <v>-1.3378491872215403E-2</v>
      </c>
    </row>
    <row r="88" spans="1:22" x14ac:dyDescent="0.25">
      <c r="B88" s="225" t="s">
        <v>245</v>
      </c>
      <c r="C88" s="226"/>
      <c r="D88" s="241">
        <v>6</v>
      </c>
      <c r="E88" s="241">
        <v>6.2</v>
      </c>
      <c r="F88" s="241">
        <v>6</v>
      </c>
      <c r="G88" s="229">
        <v>3.8734053230683685E-2</v>
      </c>
      <c r="H88" s="229">
        <v>-3.1466459104354971E-2</v>
      </c>
    </row>
    <row r="89" spans="1:22" x14ac:dyDescent="0.25">
      <c r="B89" s="225" t="s">
        <v>246</v>
      </c>
      <c r="C89" s="226"/>
      <c r="D89" s="241">
        <v>5.0999999999999996</v>
      </c>
      <c r="E89" s="241">
        <v>5.2</v>
      </c>
      <c r="F89" s="241">
        <v>5.0999999999999996</v>
      </c>
      <c r="G89" s="229">
        <v>8.488682367444822E-3</v>
      </c>
      <c r="H89" s="229">
        <v>-1.0747625508644276E-2</v>
      </c>
    </row>
    <row r="90" spans="1:22" x14ac:dyDescent="0.25">
      <c r="B90" s="225" t="s">
        <v>247</v>
      </c>
      <c r="C90" s="226"/>
      <c r="D90" s="241">
        <v>5.7</v>
      </c>
      <c r="E90" s="241">
        <v>5.9</v>
      </c>
      <c r="F90" s="241">
        <v>5.8</v>
      </c>
      <c r="G90" s="229">
        <v>2.4316365345484314E-2</v>
      </c>
      <c r="H90" s="229">
        <v>-1.5730627796850305E-2</v>
      </c>
    </row>
    <row r="91" spans="1:22" x14ac:dyDescent="0.25">
      <c r="B91" s="225" t="s">
        <v>248</v>
      </c>
      <c r="C91" s="226"/>
      <c r="D91" s="241">
        <v>6.7</v>
      </c>
      <c r="E91" s="241">
        <v>6.8</v>
      </c>
      <c r="F91" s="241">
        <v>6.7</v>
      </c>
      <c r="G91" s="229">
        <v>2.0866742556957307E-2</v>
      </c>
      <c r="H91" s="229">
        <v>-1.2888498844399465E-2</v>
      </c>
    </row>
    <row r="92" spans="1:22" x14ac:dyDescent="0.25">
      <c r="B92" s="225" t="s">
        <v>249</v>
      </c>
      <c r="C92" s="226"/>
      <c r="D92" s="241">
        <v>5.5</v>
      </c>
      <c r="E92" s="241">
        <v>5.4</v>
      </c>
      <c r="F92" s="241">
        <v>5.4</v>
      </c>
      <c r="G92" s="229">
        <v>-5.339167219842289E-3</v>
      </c>
      <c r="H92" s="229">
        <v>-1.278247040022662E-2</v>
      </c>
    </row>
    <row r="93" spans="1:22" x14ac:dyDescent="0.25">
      <c r="B93" s="225" t="s">
        <v>250</v>
      </c>
      <c r="C93" s="226"/>
      <c r="D93" s="241">
        <v>4.2</v>
      </c>
      <c r="E93" s="241">
        <v>4.4000000000000004</v>
      </c>
      <c r="F93" s="241">
        <v>4.3</v>
      </c>
      <c r="G93" s="229">
        <v>3.7687514304913572E-2</v>
      </c>
      <c r="H93" s="229">
        <v>-2.2772330519772566E-2</v>
      </c>
    </row>
    <row r="94" spans="1:22" x14ac:dyDescent="0.25">
      <c r="B94" s="225" t="s">
        <v>251</v>
      </c>
      <c r="C94" s="232"/>
      <c r="D94" s="241">
        <v>4.2</v>
      </c>
      <c r="E94" s="241">
        <v>4.2</v>
      </c>
      <c r="F94" s="241">
        <v>4.2</v>
      </c>
      <c r="G94" s="229">
        <v>-1.3550069924955777E-3</v>
      </c>
      <c r="H94" s="229">
        <v>-9.002645385069119E-3</v>
      </c>
    </row>
    <row r="95" spans="1:22" x14ac:dyDescent="0.25">
      <c r="B95" s="225" t="s">
        <v>252</v>
      </c>
      <c r="C95" s="232"/>
      <c r="D95" s="241">
        <v>5.3</v>
      </c>
      <c r="E95" s="241">
        <v>5.2</v>
      </c>
      <c r="F95" s="241">
        <v>5.2</v>
      </c>
      <c r="G95" s="229">
        <v>-1.2856163864511938E-3</v>
      </c>
      <c r="H95" s="229">
        <v>-1.5580486921475956E-2</v>
      </c>
    </row>
    <row r="96" spans="1:22" x14ac:dyDescent="0.25">
      <c r="B96" s="225" t="s">
        <v>253</v>
      </c>
      <c r="C96" s="232"/>
      <c r="D96" s="241">
        <v>4.8</v>
      </c>
      <c r="E96" s="241">
        <v>4.8</v>
      </c>
      <c r="F96" s="241">
        <v>4.7</v>
      </c>
      <c r="G96" s="229">
        <v>-3.6473366835599874E-3</v>
      </c>
      <c r="H96" s="229">
        <v>-1.7378292743855051E-2</v>
      </c>
    </row>
    <row r="97" spans="2:8" x14ac:dyDescent="0.25">
      <c r="B97" s="225" t="s">
        <v>254</v>
      </c>
      <c r="C97" s="242"/>
      <c r="D97" s="241">
        <v>5.4</v>
      </c>
      <c r="E97" s="241">
        <v>5.5</v>
      </c>
      <c r="F97" s="241">
        <v>5.4</v>
      </c>
      <c r="G97" s="229">
        <v>1.3980760140014814E-2</v>
      </c>
      <c r="H97" s="229">
        <v>-1.6271043986121225E-2</v>
      </c>
    </row>
    <row r="98" spans="2:8" x14ac:dyDescent="0.25">
      <c r="B98" s="225" t="s">
        <v>255</v>
      </c>
      <c r="C98" s="232"/>
      <c r="D98" s="241">
        <v>5.5</v>
      </c>
      <c r="E98" s="241">
        <v>5.6</v>
      </c>
      <c r="F98" s="241">
        <v>5.5</v>
      </c>
      <c r="G98" s="229">
        <v>1.9554364640199884E-2</v>
      </c>
      <c r="H98" s="229">
        <v>-2.0443275066237887E-2</v>
      </c>
    </row>
    <row r="99" spans="2:8" x14ac:dyDescent="0.25">
      <c r="B99" s="225" t="s">
        <v>256</v>
      </c>
      <c r="C99" s="232"/>
      <c r="D99" s="241">
        <v>6.1</v>
      </c>
      <c r="E99" s="241">
        <v>6</v>
      </c>
      <c r="F99" s="241">
        <v>6</v>
      </c>
      <c r="G99" s="229">
        <v>-8.8647846189771062E-4</v>
      </c>
      <c r="H99" s="229">
        <v>-1.0276942218671703E-2</v>
      </c>
    </row>
    <row r="100" spans="2:8" x14ac:dyDescent="0.25">
      <c r="B100" s="225" t="s">
        <v>257</v>
      </c>
      <c r="C100" s="232"/>
      <c r="D100" s="241">
        <v>6.7</v>
      </c>
      <c r="E100" s="241">
        <v>6.7</v>
      </c>
      <c r="F100" s="241">
        <v>6.7</v>
      </c>
      <c r="G100" s="229">
        <v>9.3963988186354097E-3</v>
      </c>
      <c r="H100" s="229">
        <v>-2.8818389500462338E-3</v>
      </c>
    </row>
    <row r="101" spans="2:8" x14ac:dyDescent="0.25">
      <c r="B101" s="225" t="s">
        <v>258</v>
      </c>
      <c r="C101" s="232"/>
      <c r="D101" s="241">
        <v>5.7</v>
      </c>
      <c r="E101" s="241">
        <v>5.6</v>
      </c>
      <c r="F101" s="241">
        <v>5.6</v>
      </c>
      <c r="G101" s="229">
        <v>-1.5855293256076597E-2</v>
      </c>
      <c r="H101" s="229">
        <v>-9.7865475781556688E-3</v>
      </c>
    </row>
    <row r="102" spans="2:8" x14ac:dyDescent="0.25">
      <c r="B102" s="225" t="s">
        <v>259</v>
      </c>
      <c r="C102" s="232"/>
      <c r="D102" s="241">
        <v>6.4</v>
      </c>
      <c r="E102" s="241">
        <v>6.5</v>
      </c>
      <c r="F102" s="241">
        <v>6.4</v>
      </c>
      <c r="G102" s="229">
        <v>1.0346857532545162E-2</v>
      </c>
      <c r="H102" s="229">
        <v>-1.4985590415337979E-2</v>
      </c>
    </row>
    <row r="103" spans="2:8" x14ac:dyDescent="0.25">
      <c r="B103" s="225" t="s">
        <v>260</v>
      </c>
      <c r="C103" s="232"/>
      <c r="D103" s="241">
        <v>6.2</v>
      </c>
      <c r="E103" s="241">
        <v>6.2</v>
      </c>
      <c r="F103" s="241">
        <v>6.1</v>
      </c>
      <c r="G103" s="229">
        <v>-4.9222290972016358E-3</v>
      </c>
      <c r="H103" s="229">
        <v>-1.0730159105749704E-2</v>
      </c>
    </row>
    <row r="104" spans="2:8" x14ac:dyDescent="0.25">
      <c r="B104" s="225" t="s">
        <v>261</v>
      </c>
      <c r="C104" s="232"/>
      <c r="D104" s="241">
        <v>6.1</v>
      </c>
      <c r="E104" s="241">
        <v>6</v>
      </c>
      <c r="F104" s="241">
        <v>6</v>
      </c>
      <c r="G104" s="229">
        <v>-7.6079673408804283E-3</v>
      </c>
      <c r="H104" s="229">
        <v>-2.2178848704691445E-3</v>
      </c>
    </row>
    <row r="105" spans="2:8" x14ac:dyDescent="0.25">
      <c r="B105" s="225" t="s">
        <v>262</v>
      </c>
      <c r="C105" s="232"/>
      <c r="D105" s="241">
        <v>5.4</v>
      </c>
      <c r="E105" s="241">
        <v>5.6</v>
      </c>
      <c r="F105" s="241">
        <v>5.4</v>
      </c>
      <c r="G105" s="229">
        <v>3.779232566234314E-2</v>
      </c>
      <c r="H105" s="229">
        <v>-3.2587448797396279E-2</v>
      </c>
    </row>
    <row r="106" spans="2:8" x14ac:dyDescent="0.25">
      <c r="B106" s="225" t="s">
        <v>263</v>
      </c>
      <c r="C106" s="232"/>
      <c r="D106" s="241">
        <v>5.3</v>
      </c>
      <c r="E106" s="241">
        <v>5.3</v>
      </c>
      <c r="F106" s="241">
        <v>5.2</v>
      </c>
      <c r="G106" s="229">
        <v>2.604309193190657E-3</v>
      </c>
      <c r="H106" s="229">
        <v>-8.5241703397115343E-3</v>
      </c>
    </row>
    <row r="107" spans="2:8" x14ac:dyDescent="0.25">
      <c r="B107" s="225" t="s">
        <v>264</v>
      </c>
      <c r="C107" s="232"/>
      <c r="D107" s="241">
        <v>5</v>
      </c>
      <c r="E107" s="241">
        <v>5</v>
      </c>
      <c r="F107" s="241">
        <v>4.9000000000000004</v>
      </c>
      <c r="G107" s="229">
        <v>2.1554274717570099E-3</v>
      </c>
      <c r="H107" s="229">
        <v>-1.1840140349090311E-2</v>
      </c>
    </row>
    <row r="108" spans="2:8" x14ac:dyDescent="0.25">
      <c r="B108" s="225" t="s">
        <v>265</v>
      </c>
      <c r="C108" s="232"/>
      <c r="D108" s="241">
        <v>2.2000000000000002</v>
      </c>
      <c r="E108" s="241">
        <v>2.2000000000000002</v>
      </c>
      <c r="F108" s="241">
        <v>2.2000000000000002</v>
      </c>
      <c r="G108" s="229">
        <v>5.3542597873557085E-4</v>
      </c>
      <c r="H108" s="229">
        <v>-1.7892893262787424E-2</v>
      </c>
    </row>
    <row r="109" spans="2:8" x14ac:dyDescent="0.25">
      <c r="B109" s="225" t="s">
        <v>266</v>
      </c>
      <c r="C109" s="232"/>
      <c r="D109" s="241">
        <v>2.2000000000000002</v>
      </c>
      <c r="E109" s="241">
        <v>2.2000000000000002</v>
      </c>
      <c r="F109" s="241">
        <v>2.2000000000000002</v>
      </c>
      <c r="G109" s="229">
        <v>8.386768403969791E-3</v>
      </c>
      <c r="H109" s="229">
        <v>-1.5286472494801306E-2</v>
      </c>
    </row>
    <row r="110" spans="2:8" x14ac:dyDescent="0.25">
      <c r="B110" s="225" t="s">
        <v>267</v>
      </c>
      <c r="C110" s="232"/>
      <c r="D110" s="241">
        <v>2.9</v>
      </c>
      <c r="E110" s="241">
        <v>2.9</v>
      </c>
      <c r="F110" s="241">
        <v>2.9</v>
      </c>
      <c r="G110" s="229">
        <v>8.866652722553825E-3</v>
      </c>
      <c r="H110" s="229">
        <v>-6.689499818949507E-3</v>
      </c>
    </row>
    <row r="111" spans="2:8" x14ac:dyDescent="0.25">
      <c r="B111" s="225" t="s">
        <v>268</v>
      </c>
      <c r="C111" s="232"/>
      <c r="D111" s="241">
        <v>4.0999999999999996</v>
      </c>
      <c r="E111" s="241">
        <v>4.2</v>
      </c>
      <c r="F111" s="241">
        <v>4.0999999999999996</v>
      </c>
      <c r="G111" s="229">
        <v>2.9069574933715536E-2</v>
      </c>
      <c r="H111" s="229">
        <v>-1.7145529866494758E-2</v>
      </c>
    </row>
    <row r="112" spans="2:8" x14ac:dyDescent="0.25">
      <c r="B112" s="225" t="s">
        <v>269</v>
      </c>
      <c r="C112" s="232"/>
      <c r="D112" s="241">
        <v>4.9000000000000004</v>
      </c>
      <c r="E112" s="241">
        <v>4.9000000000000004</v>
      </c>
      <c r="F112" s="241" t="s">
        <v>152</v>
      </c>
      <c r="G112" s="229">
        <v>-3.2908138143012966E-3</v>
      </c>
      <c r="H112" s="229" t="s">
        <v>152</v>
      </c>
    </row>
    <row r="113" spans="1:22" x14ac:dyDescent="0.25">
      <c r="B113" s="225" t="s">
        <v>534</v>
      </c>
      <c r="C113" s="232"/>
      <c r="D113" s="241">
        <v>5.6</v>
      </c>
      <c r="E113" s="241" t="s">
        <v>152</v>
      </c>
      <c r="F113" s="241" t="s">
        <v>152</v>
      </c>
      <c r="G113" s="229" t="s">
        <v>152</v>
      </c>
      <c r="H113" s="229" t="s">
        <v>152</v>
      </c>
    </row>
    <row r="114" spans="1:22" x14ac:dyDescent="0.25">
      <c r="A114" s="233"/>
      <c r="B114" s="234"/>
      <c r="C114" s="235"/>
      <c r="D114" s="236"/>
      <c r="E114" s="236"/>
      <c r="F114" s="234"/>
      <c r="G114" s="236"/>
      <c r="H114" s="236"/>
    </row>
    <row r="115" spans="1:22" s="1" customFormat="1" ht="14.85" customHeight="1" x14ac:dyDescent="0.2">
      <c r="A115" s="237">
        <v>1</v>
      </c>
      <c r="B115" s="246" t="s">
        <v>537</v>
      </c>
      <c r="C115" s="246"/>
      <c r="D115" s="246"/>
      <c r="E115" s="246"/>
      <c r="F115" s="246"/>
      <c r="G115" s="246"/>
      <c r="H115" s="246"/>
      <c r="I115" s="9"/>
      <c r="J115" s="9"/>
      <c r="K115" s="9">
        <v>50</v>
      </c>
      <c r="L115" s="9"/>
      <c r="M115" s="9"/>
      <c r="N115" s="9"/>
      <c r="O115" s="9"/>
      <c r="P115" s="9"/>
      <c r="Q115" s="9"/>
      <c r="R115" s="9"/>
      <c r="S115" s="9"/>
      <c r="T115" s="9"/>
      <c r="U115" s="9"/>
      <c r="V115" s="9"/>
    </row>
    <row r="116" spans="1:22" ht="29.1" customHeight="1" x14ac:dyDescent="0.25">
      <c r="B116" s="95" t="s">
        <v>541</v>
      </c>
      <c r="C116" s="95"/>
      <c r="D116" s="95"/>
      <c r="E116" s="95"/>
      <c r="F116" s="95"/>
      <c r="G116" s="95"/>
      <c r="H116" s="95"/>
      <c r="K116" s="221">
        <v>62</v>
      </c>
    </row>
    <row r="117" spans="1:22" ht="27" customHeight="1" x14ac:dyDescent="0.25">
      <c r="B117" s="167" t="s">
        <v>542</v>
      </c>
      <c r="C117" s="167"/>
      <c r="D117" s="167"/>
      <c r="E117" s="167"/>
      <c r="F117" s="167"/>
      <c r="G117" s="167"/>
      <c r="H117" s="167"/>
      <c r="K117" s="221">
        <v>54</v>
      </c>
    </row>
    <row r="118" spans="1:22" x14ac:dyDescent="0.25">
      <c r="C118" s="1"/>
      <c r="D118" s="61"/>
      <c r="E118" s="61"/>
      <c r="F118" s="61"/>
      <c r="G118" s="61"/>
      <c r="H118" s="61"/>
    </row>
    <row r="119" spans="1:22" x14ac:dyDescent="0.25">
      <c r="C119" s="61"/>
      <c r="D119" s="61"/>
      <c r="E119" s="61"/>
      <c r="F119" s="61"/>
      <c r="G119" s="61"/>
      <c r="H119" s="61"/>
    </row>
    <row r="120" spans="1:22" s="1" customFormat="1" ht="13.35" customHeight="1" x14ac:dyDescent="0.2">
      <c r="A120" s="152" t="s">
        <v>167</v>
      </c>
      <c r="B120" s="152"/>
      <c r="C120" s="152"/>
      <c r="D120" s="152"/>
      <c r="E120" s="152"/>
      <c r="F120" s="152"/>
      <c r="G120" s="152"/>
      <c r="H120" s="152"/>
      <c r="I120" s="9"/>
      <c r="J120" s="9"/>
      <c r="K120" s="9">
        <v>46</v>
      </c>
      <c r="L120" s="9">
        <v>24</v>
      </c>
      <c r="M120" s="9">
        <v>28</v>
      </c>
      <c r="N120" s="9"/>
      <c r="O120" s="9"/>
      <c r="P120" s="9"/>
      <c r="Q120" s="9"/>
      <c r="R120" s="9"/>
      <c r="S120" s="9"/>
      <c r="T120" s="9"/>
      <c r="U120" s="9"/>
      <c r="V120" s="9"/>
    </row>
    <row r="121" spans="1:22" s="1" customFormat="1" ht="12.75" x14ac:dyDescent="0.2">
      <c r="B121" s="244"/>
      <c r="C121" s="244"/>
      <c r="D121" s="244"/>
      <c r="E121" s="244"/>
      <c r="F121" s="244"/>
      <c r="G121" s="244"/>
      <c r="H121" s="244"/>
      <c r="I121" s="9"/>
      <c r="J121" s="9"/>
      <c r="K121" s="9"/>
      <c r="L121" s="9"/>
      <c r="M121" s="9"/>
      <c r="N121" s="9"/>
      <c r="O121" s="9"/>
      <c r="P121" s="9"/>
      <c r="Q121" s="9"/>
      <c r="R121" s="9"/>
      <c r="S121" s="9"/>
      <c r="T121" s="9"/>
      <c r="U121" s="9"/>
      <c r="V121" s="9"/>
    </row>
    <row r="122" spans="1:22" ht="17.45" customHeight="1" x14ac:dyDescent="0.35">
      <c r="A122" s="52" t="s">
        <v>524</v>
      </c>
      <c r="B122" s="52"/>
      <c r="C122" s="52"/>
      <c r="D122" s="52" t="s">
        <v>525</v>
      </c>
      <c r="E122" s="52"/>
      <c r="F122" s="52"/>
      <c r="G122" s="52" t="s">
        <v>526</v>
      </c>
      <c r="H122" s="52"/>
      <c r="K122" s="221">
        <v>47</v>
      </c>
      <c r="L122" s="221">
        <v>38</v>
      </c>
      <c r="M122" s="221">
        <v>39</v>
      </c>
    </row>
    <row r="123" spans="1:22" ht="17.100000000000001" customHeight="1" x14ac:dyDescent="0.25">
      <c r="A123" s="57"/>
      <c r="B123" s="57"/>
      <c r="C123" s="57"/>
      <c r="D123" s="224" t="s">
        <v>527</v>
      </c>
      <c r="E123" s="224" t="s">
        <v>528</v>
      </c>
      <c r="F123" s="224" t="s">
        <v>529</v>
      </c>
      <c r="G123" s="224" t="s">
        <v>530</v>
      </c>
      <c r="H123" s="224" t="s">
        <v>531</v>
      </c>
      <c r="K123" s="221">
        <v>40</v>
      </c>
      <c r="L123" s="221">
        <v>41</v>
      </c>
      <c r="M123" s="221">
        <v>42</v>
      </c>
      <c r="N123" s="221">
        <v>43</v>
      </c>
      <c r="O123" s="221">
        <v>44</v>
      </c>
      <c r="P123" s="221">
        <v>45</v>
      </c>
      <c r="Q123" s="221">
        <v>48</v>
      </c>
    </row>
    <row r="124" spans="1:22" x14ac:dyDescent="0.25">
      <c r="B124" s="225" t="s">
        <v>241</v>
      </c>
      <c r="C124" s="226"/>
      <c r="D124" s="241">
        <v>3.4</v>
      </c>
      <c r="E124" s="241">
        <v>6</v>
      </c>
      <c r="F124" s="241">
        <v>6</v>
      </c>
      <c r="G124" s="229">
        <v>0.76302628712896237</v>
      </c>
      <c r="H124" s="229">
        <v>0</v>
      </c>
    </row>
    <row r="125" spans="1:22" x14ac:dyDescent="0.25">
      <c r="B125" s="225" t="s">
        <v>242</v>
      </c>
      <c r="C125" s="226"/>
      <c r="D125" s="241">
        <v>3.4</v>
      </c>
      <c r="E125" s="241">
        <v>3.5</v>
      </c>
      <c r="F125" s="241">
        <v>3.5</v>
      </c>
      <c r="G125" s="229">
        <v>4.7673765368075216E-2</v>
      </c>
      <c r="H125" s="229">
        <v>3.4487200690869191E-3</v>
      </c>
    </row>
    <row r="126" spans="1:22" x14ac:dyDescent="0.25">
      <c r="B126" s="225" t="s">
        <v>243</v>
      </c>
      <c r="C126" s="226"/>
      <c r="D126" s="241">
        <v>4.5999999999999996</v>
      </c>
      <c r="E126" s="241">
        <v>5.8</v>
      </c>
      <c r="F126" s="241">
        <v>5.9</v>
      </c>
      <c r="G126" s="229">
        <v>0.25971008133124363</v>
      </c>
      <c r="H126" s="229">
        <v>2.0785224713484318E-3</v>
      </c>
    </row>
    <row r="127" spans="1:22" x14ac:dyDescent="0.25">
      <c r="B127" s="225" t="s">
        <v>244</v>
      </c>
      <c r="C127" s="226"/>
      <c r="D127" s="241">
        <v>6.2</v>
      </c>
      <c r="E127" s="241">
        <v>7.8</v>
      </c>
      <c r="F127" s="241">
        <v>7.8</v>
      </c>
      <c r="G127" s="229">
        <v>0.25332006642937999</v>
      </c>
      <c r="H127" s="229">
        <v>4.6429246068691032E-3</v>
      </c>
    </row>
    <row r="128" spans="1:22" x14ac:dyDescent="0.25">
      <c r="B128" s="225" t="s">
        <v>245</v>
      </c>
      <c r="C128" s="226"/>
      <c r="D128" s="241">
        <v>3.3</v>
      </c>
      <c r="E128" s="241">
        <v>3.7</v>
      </c>
      <c r="F128" s="241">
        <v>3.7</v>
      </c>
      <c r="G128" s="229">
        <v>0.11077616572818494</v>
      </c>
      <c r="H128" s="229">
        <v>5.3059596803290976E-3</v>
      </c>
    </row>
    <row r="129" spans="2:8" x14ac:dyDescent="0.25">
      <c r="B129" s="225" t="s">
        <v>246</v>
      </c>
      <c r="C129" s="226"/>
      <c r="D129" s="241">
        <v>5.4</v>
      </c>
      <c r="E129" s="241">
        <v>5.6</v>
      </c>
      <c r="F129" s="241">
        <v>5.9</v>
      </c>
      <c r="G129" s="229">
        <v>4.5900248082820783E-2</v>
      </c>
      <c r="H129" s="229">
        <v>4.9046257455806153E-2</v>
      </c>
    </row>
    <row r="130" spans="2:8" x14ac:dyDescent="0.25">
      <c r="B130" s="225" t="s">
        <v>247</v>
      </c>
      <c r="C130" s="226"/>
      <c r="D130" s="241">
        <v>6.4</v>
      </c>
      <c r="E130" s="241">
        <v>6.5</v>
      </c>
      <c r="F130" s="241">
        <v>6.6</v>
      </c>
      <c r="G130" s="229">
        <v>2.8955992186001867E-2</v>
      </c>
      <c r="H130" s="229">
        <v>1.5139694210206667E-3</v>
      </c>
    </row>
    <row r="131" spans="2:8" x14ac:dyDescent="0.25">
      <c r="B131" s="225" t="s">
        <v>248</v>
      </c>
      <c r="C131" s="226"/>
      <c r="D131" s="241">
        <v>5.3</v>
      </c>
      <c r="E131" s="241">
        <v>5.4</v>
      </c>
      <c r="F131" s="241">
        <v>5.4</v>
      </c>
      <c r="G131" s="229">
        <v>2.9143351541170537E-2</v>
      </c>
      <c r="H131" s="229">
        <v>3.7138168484063261E-3</v>
      </c>
    </row>
    <row r="132" spans="2:8" x14ac:dyDescent="0.25">
      <c r="B132" s="225" t="s">
        <v>249</v>
      </c>
      <c r="C132" s="226"/>
      <c r="D132" s="241">
        <v>7.3</v>
      </c>
      <c r="E132" s="241">
        <v>7.4</v>
      </c>
      <c r="F132" s="241">
        <v>7.4</v>
      </c>
      <c r="G132" s="229">
        <v>9.4830261889347067E-3</v>
      </c>
      <c r="H132" s="229">
        <v>1.8180741842430681E-3</v>
      </c>
    </row>
    <row r="133" spans="2:8" x14ac:dyDescent="0.25">
      <c r="B133" s="225" t="s">
        <v>250</v>
      </c>
      <c r="C133" s="226"/>
      <c r="D133" s="241">
        <v>6.4</v>
      </c>
      <c r="E133" s="241">
        <v>6.5</v>
      </c>
      <c r="F133" s="241">
        <v>6.6</v>
      </c>
      <c r="G133" s="229">
        <v>1.3351763343466994E-2</v>
      </c>
      <c r="H133" s="229">
        <v>1.8014569437027061E-2</v>
      </c>
    </row>
    <row r="134" spans="2:8" x14ac:dyDescent="0.25">
      <c r="B134" s="225" t="s">
        <v>251</v>
      </c>
      <c r="C134" s="232"/>
      <c r="D134" s="241">
        <v>4.8</v>
      </c>
      <c r="E134" s="241">
        <v>5.3</v>
      </c>
      <c r="F134" s="241">
        <v>5.4</v>
      </c>
      <c r="G134" s="229">
        <v>0.11719834436343723</v>
      </c>
      <c r="H134" s="229">
        <v>1.4691084759306916E-2</v>
      </c>
    </row>
    <row r="135" spans="2:8" x14ac:dyDescent="0.25">
      <c r="B135" s="225" t="s">
        <v>252</v>
      </c>
      <c r="C135" s="242"/>
      <c r="D135" s="241">
        <v>7.7</v>
      </c>
      <c r="E135" s="241">
        <v>7.9</v>
      </c>
      <c r="F135" s="241">
        <v>7.9</v>
      </c>
      <c r="G135" s="229">
        <v>2.9107470669837321E-2</v>
      </c>
      <c r="H135" s="229">
        <v>2.5726483957466684E-4</v>
      </c>
    </row>
    <row r="136" spans="2:8" x14ac:dyDescent="0.25">
      <c r="B136" s="225" t="s">
        <v>253</v>
      </c>
      <c r="C136" s="242">
        <v>2</v>
      </c>
      <c r="D136" s="241">
        <v>3.4</v>
      </c>
      <c r="E136" s="241">
        <v>2.9</v>
      </c>
      <c r="F136" s="241">
        <v>2.9</v>
      </c>
      <c r="G136" s="229">
        <v>-0.15863396034488819</v>
      </c>
      <c r="H136" s="229">
        <v>1.9543635493592948E-3</v>
      </c>
    </row>
    <row r="137" spans="2:8" x14ac:dyDescent="0.25">
      <c r="B137" s="225" t="s">
        <v>254</v>
      </c>
      <c r="C137" s="242"/>
      <c r="D137" s="241">
        <v>5.0999999999999996</v>
      </c>
      <c r="E137" s="241">
        <v>5.2</v>
      </c>
      <c r="F137" s="241">
        <v>7.4</v>
      </c>
      <c r="G137" s="229">
        <v>1.9299965394893759E-2</v>
      </c>
      <c r="H137" s="229">
        <v>0.41553684497134324</v>
      </c>
    </row>
    <row r="138" spans="2:8" x14ac:dyDescent="0.25">
      <c r="B138" s="225" t="s">
        <v>255</v>
      </c>
      <c r="C138" s="232"/>
      <c r="D138" s="241">
        <v>2.4</v>
      </c>
      <c r="E138" s="241">
        <v>3.5</v>
      </c>
      <c r="F138" s="241">
        <v>3.5</v>
      </c>
      <c r="G138" s="229">
        <v>0.47101832659740683</v>
      </c>
      <c r="H138" s="229">
        <v>2.4130879839787678E-3</v>
      </c>
    </row>
    <row r="139" spans="2:8" x14ac:dyDescent="0.25">
      <c r="B139" s="225" t="s">
        <v>256</v>
      </c>
      <c r="C139" s="232"/>
      <c r="D139" s="241">
        <v>4.8</v>
      </c>
      <c r="E139" s="241">
        <v>4.9000000000000004</v>
      </c>
      <c r="F139" s="241">
        <v>5</v>
      </c>
      <c r="G139" s="229">
        <v>2.5632299560646388E-2</v>
      </c>
      <c r="H139" s="229">
        <v>1.2569159212062919E-2</v>
      </c>
    </row>
    <row r="140" spans="2:8" x14ac:dyDescent="0.25">
      <c r="B140" s="225" t="s">
        <v>257</v>
      </c>
      <c r="C140" s="232"/>
      <c r="D140" s="241">
        <v>3.3</v>
      </c>
      <c r="E140" s="241">
        <v>3.7</v>
      </c>
      <c r="F140" s="241">
        <v>3.7</v>
      </c>
      <c r="G140" s="229">
        <v>0.13318059312470454</v>
      </c>
      <c r="H140" s="229">
        <v>1.409332736330704E-4</v>
      </c>
    </row>
    <row r="141" spans="2:8" x14ac:dyDescent="0.25">
      <c r="B141" s="225" t="s">
        <v>258</v>
      </c>
      <c r="C141" s="232"/>
      <c r="D141" s="241">
        <v>5.2</v>
      </c>
      <c r="E141" s="241">
        <v>8.3000000000000007</v>
      </c>
      <c r="F141" s="241">
        <v>8.3000000000000007</v>
      </c>
      <c r="G141" s="229">
        <v>0.59854855842560251</v>
      </c>
      <c r="H141" s="229">
        <v>6.9807737004512482E-4</v>
      </c>
    </row>
    <row r="142" spans="2:8" x14ac:dyDescent="0.25">
      <c r="B142" s="225" t="s">
        <v>259</v>
      </c>
      <c r="C142" s="232"/>
      <c r="D142" s="241">
        <v>4.2</v>
      </c>
      <c r="E142" s="241">
        <v>4.4000000000000004</v>
      </c>
      <c r="F142" s="241">
        <v>4.4000000000000004</v>
      </c>
      <c r="G142" s="229">
        <v>4.6149605068991129E-2</v>
      </c>
      <c r="H142" s="229">
        <v>1.6230466316022873E-3</v>
      </c>
    </row>
    <row r="143" spans="2:8" x14ac:dyDescent="0.25">
      <c r="B143" s="225" t="s">
        <v>260</v>
      </c>
      <c r="C143" s="232"/>
      <c r="D143" s="241">
        <v>6.2</v>
      </c>
      <c r="E143" s="241">
        <v>6.4</v>
      </c>
      <c r="F143" s="241">
        <v>6.4</v>
      </c>
      <c r="G143" s="229">
        <v>2.9536351637314384E-2</v>
      </c>
      <c r="H143" s="229">
        <v>9.551726972698571E-4</v>
      </c>
    </row>
    <row r="144" spans="2:8" x14ac:dyDescent="0.25">
      <c r="B144" s="225" t="s">
        <v>261</v>
      </c>
      <c r="C144" s="232"/>
      <c r="D144" s="241">
        <v>9.1999999999999993</v>
      </c>
      <c r="E144" s="241">
        <v>9.1999999999999993</v>
      </c>
      <c r="F144" s="241">
        <v>9.1999999999999993</v>
      </c>
      <c r="G144" s="229">
        <v>1.3471239587170558E-5</v>
      </c>
      <c r="H144" s="229">
        <v>3.3443274486555374E-3</v>
      </c>
    </row>
    <row r="145" spans="1:22" x14ac:dyDescent="0.25">
      <c r="B145" s="225" t="s">
        <v>262</v>
      </c>
      <c r="C145" s="232"/>
      <c r="D145" s="241">
        <v>3.4</v>
      </c>
      <c r="E145" s="241">
        <v>7.5</v>
      </c>
      <c r="F145" s="241">
        <v>7.5</v>
      </c>
      <c r="G145" s="229">
        <v>1.2111181273055585</v>
      </c>
      <c r="H145" s="229">
        <v>1.6698389070328723E-3</v>
      </c>
    </row>
    <row r="146" spans="1:22" x14ac:dyDescent="0.25">
      <c r="B146" s="225" t="s">
        <v>263</v>
      </c>
      <c r="C146" s="232"/>
      <c r="D146" s="241">
        <v>3.9</v>
      </c>
      <c r="E146" s="241">
        <v>3.9</v>
      </c>
      <c r="F146" s="241">
        <v>3.9</v>
      </c>
      <c r="G146" s="229">
        <v>2.3576466844839938E-2</v>
      </c>
      <c r="H146" s="229">
        <v>6.5417459760963581E-5</v>
      </c>
    </row>
    <row r="147" spans="1:22" x14ac:dyDescent="0.25">
      <c r="B147" s="225" t="s">
        <v>264</v>
      </c>
      <c r="C147" s="232"/>
      <c r="D147" s="241">
        <v>4.5</v>
      </c>
      <c r="E147" s="241">
        <v>5.4</v>
      </c>
      <c r="F147" s="241">
        <v>5.4</v>
      </c>
      <c r="G147" s="229">
        <v>0.19521510953204713</v>
      </c>
      <c r="H147" s="229">
        <v>-6.775088641308713E-5</v>
      </c>
    </row>
    <row r="148" spans="1:22" x14ac:dyDescent="0.25">
      <c r="B148" s="225" t="s">
        <v>265</v>
      </c>
      <c r="C148" s="232"/>
      <c r="D148" s="241">
        <v>5.0999999999999996</v>
      </c>
      <c r="E148" s="241">
        <v>5.2</v>
      </c>
      <c r="F148" s="241">
        <v>5.2</v>
      </c>
      <c r="G148" s="229">
        <v>3.1594189907110604E-2</v>
      </c>
      <c r="H148" s="229">
        <v>-1.6090377274602385E-4</v>
      </c>
    </row>
    <row r="149" spans="1:22" x14ac:dyDescent="0.25">
      <c r="B149" s="225" t="s">
        <v>266</v>
      </c>
      <c r="C149" s="232"/>
      <c r="D149" s="241">
        <v>1.2</v>
      </c>
      <c r="E149" s="241">
        <v>1.3</v>
      </c>
      <c r="F149" s="241">
        <v>1.3</v>
      </c>
      <c r="G149" s="229">
        <v>3.8684242280811132E-2</v>
      </c>
      <c r="H149" s="229">
        <v>0</v>
      </c>
    </row>
    <row r="150" spans="1:22" x14ac:dyDescent="0.25">
      <c r="B150" s="225" t="s">
        <v>267</v>
      </c>
      <c r="C150" s="232"/>
      <c r="D150" s="241">
        <v>2.1</v>
      </c>
      <c r="E150" s="241">
        <v>2.2000000000000002</v>
      </c>
      <c r="F150" s="241">
        <v>2.1</v>
      </c>
      <c r="G150" s="229">
        <v>2.1193507344792195E-2</v>
      </c>
      <c r="H150" s="229">
        <v>-4.6394742300124747E-2</v>
      </c>
    </row>
    <row r="151" spans="1:22" x14ac:dyDescent="0.25">
      <c r="B151" s="225" t="s">
        <v>268</v>
      </c>
      <c r="C151" s="232"/>
      <c r="D151" s="241">
        <v>3.2</v>
      </c>
      <c r="E151" s="241">
        <v>3.4</v>
      </c>
      <c r="F151" s="241">
        <v>3.5</v>
      </c>
      <c r="G151" s="229">
        <v>6.3489506965491049E-2</v>
      </c>
      <c r="H151" s="229">
        <v>8.0891009541252945E-3</v>
      </c>
    </row>
    <row r="152" spans="1:22" x14ac:dyDescent="0.25">
      <c r="B152" s="225" t="s">
        <v>269</v>
      </c>
      <c r="C152" s="232"/>
      <c r="D152" s="241">
        <v>4.2</v>
      </c>
      <c r="E152" s="241">
        <v>4.3</v>
      </c>
      <c r="F152" s="241" t="s">
        <v>152</v>
      </c>
      <c r="G152" s="229">
        <v>7.8834353582659666E-3</v>
      </c>
      <c r="H152" s="229" t="s">
        <v>152</v>
      </c>
    </row>
    <row r="153" spans="1:22" x14ac:dyDescent="0.25">
      <c r="B153" s="225" t="s">
        <v>534</v>
      </c>
      <c r="C153" s="232"/>
      <c r="D153" s="241">
        <v>2.2000000000000002</v>
      </c>
      <c r="E153" s="241" t="s">
        <v>152</v>
      </c>
      <c r="F153" s="241" t="s">
        <v>152</v>
      </c>
      <c r="G153" s="229" t="s">
        <v>152</v>
      </c>
      <c r="H153" s="229" t="s">
        <v>152</v>
      </c>
    </row>
    <row r="154" spans="1:22" x14ac:dyDescent="0.25">
      <c r="A154" s="233"/>
      <c r="B154" s="234"/>
      <c r="C154" s="235"/>
      <c r="D154" s="236"/>
      <c r="E154" s="236"/>
      <c r="F154" s="234"/>
      <c r="G154" s="236"/>
      <c r="H154" s="236"/>
    </row>
    <row r="155" spans="1:22" s="1" customFormat="1" ht="14.1" customHeight="1" x14ac:dyDescent="0.2">
      <c r="A155" s="237">
        <v>1</v>
      </c>
      <c r="B155" s="1" t="s">
        <v>537</v>
      </c>
      <c r="I155" s="9"/>
      <c r="J155" s="9"/>
      <c r="K155" s="9">
        <v>50</v>
      </c>
      <c r="L155" s="9"/>
      <c r="M155" s="9"/>
      <c r="N155" s="9"/>
      <c r="O155" s="9"/>
      <c r="P155" s="9"/>
      <c r="Q155" s="9"/>
      <c r="R155" s="9"/>
      <c r="S155" s="9"/>
      <c r="T155" s="9"/>
      <c r="U155" s="9"/>
      <c r="V155" s="9"/>
    </row>
    <row r="156" spans="1:22" s="1" customFormat="1" ht="39.6" customHeight="1" x14ac:dyDescent="0.2">
      <c r="A156" s="237">
        <v>2</v>
      </c>
      <c r="B156" s="167" t="s">
        <v>539</v>
      </c>
      <c r="C156" s="167"/>
      <c r="D156" s="167"/>
      <c r="E156" s="167"/>
      <c r="F156" s="167"/>
      <c r="G156" s="167"/>
      <c r="H156" s="167"/>
      <c r="I156" s="9"/>
      <c r="J156" s="9"/>
      <c r="K156" s="9">
        <v>52</v>
      </c>
      <c r="L156" s="9"/>
      <c r="M156" s="9"/>
      <c r="N156" s="9"/>
      <c r="O156" s="9"/>
      <c r="P156" s="9"/>
      <c r="Q156" s="9"/>
      <c r="R156" s="9"/>
      <c r="S156" s="9"/>
      <c r="T156" s="9"/>
      <c r="U156" s="9"/>
      <c r="V156" s="9"/>
    </row>
  </sheetData>
  <mergeCells count="24">
    <mergeCell ref="B117:H117"/>
    <mergeCell ref="A120:H120"/>
    <mergeCell ref="A122:C123"/>
    <mergeCell ref="D122:F122"/>
    <mergeCell ref="G122:H122"/>
    <mergeCell ref="B156:H156"/>
    <mergeCell ref="A80:H80"/>
    <mergeCell ref="A82:C83"/>
    <mergeCell ref="D82:F82"/>
    <mergeCell ref="G82:H82"/>
    <mergeCell ref="B115:H115"/>
    <mergeCell ref="B116:H116"/>
    <mergeCell ref="B38:H38"/>
    <mergeCell ref="B39:H39"/>
    <mergeCell ref="A42:H42"/>
    <mergeCell ref="A44:C45"/>
    <mergeCell ref="D44:F44"/>
    <mergeCell ref="G44:H44"/>
    <mergeCell ref="A1:D1"/>
    <mergeCell ref="A2:H2"/>
    <mergeCell ref="A4:C5"/>
    <mergeCell ref="D4:F4"/>
    <mergeCell ref="G4:H4"/>
    <mergeCell ref="B37:H37"/>
  </mergeCells>
  <hyperlinks>
    <hyperlink ref="A1:D1" location="Contents!A1" display="Contents!A1" xr:uid="{701A3144-54BD-48D1-874A-8DA07CEB9D66}"/>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75C64-D2F7-425D-A724-0BB5B09D6D3B}">
  <sheetPr codeName="Sheet39"/>
  <dimension ref="A1:Z37"/>
  <sheetViews>
    <sheetView zoomScaleNormal="100" workbookViewId="0">
      <selection sqref="A1:D1"/>
    </sheetView>
  </sheetViews>
  <sheetFormatPr defaultColWidth="0" defaultRowHeight="15" x14ac:dyDescent="0.25"/>
  <cols>
    <col min="1" max="1" width="3.28515625" style="137" customWidth="1"/>
    <col min="2" max="2" width="10.42578125" style="137" customWidth="1"/>
    <col min="3" max="3" width="2" style="137" customWidth="1"/>
    <col min="4" max="5" width="10.5703125" style="137" bestFit="1" customWidth="1"/>
    <col min="6" max="6" width="11.28515625" style="137" bestFit="1" customWidth="1"/>
    <col min="7" max="7" width="13.5703125" style="137" bestFit="1" customWidth="1"/>
    <col min="8" max="8" width="16.42578125" style="137" customWidth="1"/>
    <col min="9" max="14" width="9" style="221" customWidth="1"/>
    <col min="15" max="19" width="9" style="221" hidden="1" customWidth="1"/>
    <col min="20" max="21" width="11.5703125" style="221" hidden="1" customWidth="1"/>
    <col min="22" max="26" width="9" style="221" hidden="1" customWidth="1"/>
    <col min="27" max="16384" width="9" style="137" hidden="1"/>
  </cols>
  <sheetData>
    <row r="1" spans="1:26" x14ac:dyDescent="0.25">
      <c r="A1" s="247" t="str">
        <f ca="1">INDIRECT(T1)</f>
        <v>Back to contents</v>
      </c>
      <c r="B1" s="247"/>
      <c r="C1" s="247"/>
      <c r="D1" s="247"/>
      <c r="E1" s="15"/>
      <c r="F1" s="15"/>
      <c r="G1" s="15"/>
      <c r="H1" s="15"/>
      <c r="T1" s="221" t="s">
        <v>543</v>
      </c>
    </row>
    <row r="2" spans="1:26" s="1" customFormat="1" ht="14.45" customHeight="1" x14ac:dyDescent="0.2">
      <c r="A2" s="222" t="str">
        <f ca="1">INDIRECT($V$4&amp;"Header")</f>
        <v>Table A1: Estimates of reported notifiable transactions: All transactions</v>
      </c>
      <c r="B2" s="222"/>
      <c r="C2" s="222"/>
      <c r="D2" s="222"/>
      <c r="E2" s="222"/>
      <c r="F2" s="222"/>
      <c r="G2" s="222"/>
      <c r="H2" s="222"/>
      <c r="I2" s="9"/>
      <c r="J2" s="9"/>
      <c r="K2" s="9"/>
      <c r="L2" s="9"/>
      <c r="M2" s="9"/>
      <c r="N2" s="9"/>
      <c r="O2" s="9"/>
      <c r="P2" s="9"/>
      <c r="Q2" s="9"/>
      <c r="R2" s="9"/>
      <c r="S2" s="9"/>
      <c r="T2" s="9"/>
      <c r="U2" s="9"/>
      <c r="V2" s="9"/>
      <c r="W2" s="9"/>
      <c r="X2" s="9"/>
      <c r="Y2" s="9"/>
      <c r="Z2" s="9"/>
    </row>
    <row r="3" spans="1:26" s="1" customFormat="1" ht="12.75" x14ac:dyDescent="0.2">
      <c r="B3" s="223"/>
      <c r="C3" s="223"/>
      <c r="D3" s="223"/>
      <c r="E3" s="223"/>
      <c r="F3" s="223"/>
      <c r="G3" s="223"/>
      <c r="H3" s="223"/>
      <c r="I3" s="9"/>
      <c r="J3" s="9"/>
      <c r="K3" s="9"/>
      <c r="L3" s="9"/>
      <c r="M3" s="9"/>
      <c r="N3" s="9"/>
      <c r="O3" s="9"/>
      <c r="P3" s="9"/>
      <c r="Q3" s="9"/>
      <c r="R3" s="9"/>
      <c r="S3" s="9">
        <v>1</v>
      </c>
      <c r="T3" s="9"/>
      <c r="U3" s="9"/>
      <c r="V3" s="9"/>
      <c r="W3" s="9"/>
      <c r="X3" s="9"/>
      <c r="Y3" s="9"/>
      <c r="Z3" s="9"/>
    </row>
    <row r="4" spans="1:26" ht="17.45" customHeight="1" x14ac:dyDescent="0.35">
      <c r="A4" s="52" t="s">
        <v>524</v>
      </c>
      <c r="B4" s="52"/>
      <c r="C4" s="52"/>
      <c r="D4" s="248" t="s">
        <v>525</v>
      </c>
      <c r="E4" s="248"/>
      <c r="F4" s="248"/>
      <c r="G4" s="248" t="s">
        <v>526</v>
      </c>
      <c r="H4" s="248"/>
      <c r="S4" s="221">
        <v>1</v>
      </c>
      <c r="T4" s="221" t="s">
        <v>544</v>
      </c>
      <c r="V4" s="221" t="str">
        <f>VLOOKUP($S$3,$S$4:$T$7,2, FALSE)</f>
        <v>CTORounded</v>
      </c>
      <c r="W4" s="221">
        <v>25</v>
      </c>
    </row>
    <row r="5" spans="1:26" ht="17.100000000000001" customHeight="1" x14ac:dyDescent="0.25">
      <c r="A5" s="57"/>
      <c r="B5" s="57"/>
      <c r="C5" s="57"/>
      <c r="D5" s="224" t="s">
        <v>527</v>
      </c>
      <c r="E5" s="224" t="s">
        <v>528</v>
      </c>
      <c r="F5" s="224" t="s">
        <v>529</v>
      </c>
      <c r="G5" s="224" t="s">
        <v>530</v>
      </c>
      <c r="H5" s="224" t="s">
        <v>531</v>
      </c>
      <c r="S5" s="221">
        <v>2</v>
      </c>
      <c r="T5" s="221" t="s">
        <v>545</v>
      </c>
      <c r="W5" s="221">
        <v>26</v>
      </c>
    </row>
    <row r="6" spans="1:26" x14ac:dyDescent="0.25">
      <c r="B6" s="225" t="str">
        <f>TableA1Hide!B6</f>
        <v>Apr 18</v>
      </c>
      <c r="C6" s="226"/>
      <c r="D6" s="228">
        <f t="shared" ref="D6:D35" ca="1" si="0">VLOOKUP($B6, INDIRECT($V$4), 3, FALSE)</f>
        <v>3940</v>
      </c>
      <c r="E6" s="228">
        <f t="shared" ref="E6:E35" ca="1" si="1">VLOOKUP($B6, INDIRECT($V$4), 4, FALSE)</f>
        <v>4350</v>
      </c>
      <c r="F6" s="228">
        <f t="shared" ref="F6:F35" ca="1" si="2">VLOOKUP($B6, INDIRECT($V$4), 5, FALSE)</f>
        <v>4370</v>
      </c>
      <c r="G6" s="229">
        <f t="shared" ref="G6:G35" ca="1" si="3">VLOOKUP($B6, INDIRECT($V$4), 6, FALSE)</f>
        <v>0.10538344337227024</v>
      </c>
      <c r="H6" s="229">
        <f t="shared" ref="H6:H35" ca="1" si="4">VLOOKUP($B6, INDIRECT($V$4), 7, FALSE)</f>
        <v>3.9053526303698405E-3</v>
      </c>
      <c r="S6" s="221">
        <v>3</v>
      </c>
      <c r="T6" s="221" t="s">
        <v>546</v>
      </c>
      <c r="W6" s="221">
        <v>27</v>
      </c>
    </row>
    <row r="7" spans="1:26" x14ac:dyDescent="0.25">
      <c r="B7" s="225" t="str">
        <f>TableA1Hide!B7</f>
        <v>May 18</v>
      </c>
      <c r="C7" s="226"/>
      <c r="D7" s="228">
        <f t="shared" ca="1" si="0"/>
        <v>4450</v>
      </c>
      <c r="E7" s="228">
        <f t="shared" ca="1" si="1"/>
        <v>4770</v>
      </c>
      <c r="F7" s="228">
        <f t="shared" ca="1" si="2"/>
        <v>4790</v>
      </c>
      <c r="G7" s="229">
        <f t="shared" ca="1" si="3"/>
        <v>7.1926275567543163E-2</v>
      </c>
      <c r="H7" s="229">
        <f t="shared" ca="1" si="4"/>
        <v>3.9840637450199168E-3</v>
      </c>
      <c r="S7" s="221">
        <v>4</v>
      </c>
      <c r="T7" s="221" t="s">
        <v>547</v>
      </c>
      <c r="W7" s="221">
        <v>28</v>
      </c>
    </row>
    <row r="8" spans="1:26" x14ac:dyDescent="0.25">
      <c r="B8" s="225" t="str">
        <f>TableA1Hide!B8</f>
        <v>Jun 18</v>
      </c>
      <c r="C8" s="226"/>
      <c r="D8" s="228">
        <f t="shared" ca="1" si="0"/>
        <v>5100</v>
      </c>
      <c r="E8" s="228">
        <f t="shared" ca="1" si="1"/>
        <v>5400</v>
      </c>
      <c r="F8" s="228">
        <f t="shared" ca="1" si="2"/>
        <v>5420</v>
      </c>
      <c r="G8" s="229">
        <f t="shared" ca="1" si="3"/>
        <v>5.8258140447234208E-2</v>
      </c>
      <c r="H8" s="229">
        <f t="shared" ca="1" si="4"/>
        <v>5.3753475440221354E-3</v>
      </c>
    </row>
    <row r="9" spans="1:26" x14ac:dyDescent="0.25">
      <c r="B9" s="225" t="str">
        <f>TableA1Hide!B9</f>
        <v>Jul 18</v>
      </c>
      <c r="C9" s="226"/>
      <c r="D9" s="228">
        <f t="shared" ca="1" si="0"/>
        <v>4930</v>
      </c>
      <c r="E9" s="228">
        <f t="shared" ca="1" si="1"/>
        <v>5300</v>
      </c>
      <c r="F9" s="228">
        <f t="shared" ca="1" si="2"/>
        <v>5310</v>
      </c>
      <c r="G9" s="229">
        <f t="shared" ca="1" si="3"/>
        <v>7.5268817204301008E-2</v>
      </c>
      <c r="H9" s="229">
        <f t="shared" ca="1" si="4"/>
        <v>2.2641509433962703E-3</v>
      </c>
    </row>
    <row r="10" spans="1:26" x14ac:dyDescent="0.25">
      <c r="B10" s="225" t="str">
        <f>TableA1Hide!B10</f>
        <v>Aug 18</v>
      </c>
      <c r="C10" s="226"/>
      <c r="D10" s="228">
        <f t="shared" ca="1" si="0"/>
        <v>5660</v>
      </c>
      <c r="E10" s="228">
        <f t="shared" ca="1" si="1"/>
        <v>5950</v>
      </c>
      <c r="F10" s="228">
        <f t="shared" ca="1" si="2"/>
        <v>5970</v>
      </c>
      <c r="G10" s="229">
        <f t="shared" ca="1" si="3"/>
        <v>5.0141242937853159E-2</v>
      </c>
      <c r="H10" s="229">
        <f t="shared" ca="1" si="4"/>
        <v>3.3624747814391398E-3</v>
      </c>
    </row>
    <row r="11" spans="1:26" x14ac:dyDescent="0.25">
      <c r="B11" s="225" t="str">
        <f>TableA1Hide!B11</f>
        <v>Sep 18</v>
      </c>
      <c r="C11" s="226"/>
      <c r="D11" s="228">
        <f t="shared" ca="1" si="0"/>
        <v>4790</v>
      </c>
      <c r="E11" s="228">
        <f t="shared" ca="1" si="1"/>
        <v>4980</v>
      </c>
      <c r="F11" s="228">
        <f t="shared" ca="1" si="2"/>
        <v>4990</v>
      </c>
      <c r="G11" s="229">
        <f t="shared" ca="1" si="3"/>
        <v>3.9883065358112368E-2</v>
      </c>
      <c r="H11" s="229">
        <f t="shared" ca="1" si="4"/>
        <v>2.6104417670682611E-3</v>
      </c>
    </row>
    <row r="12" spans="1:26" x14ac:dyDescent="0.25">
      <c r="B12" s="225" t="str">
        <f>TableA1Hide!B12</f>
        <v>Oct 18</v>
      </c>
      <c r="C12" s="226"/>
      <c r="D12" s="228">
        <f t="shared" ca="1" si="0"/>
        <v>5460</v>
      </c>
      <c r="E12" s="228">
        <f t="shared" ca="1" si="1"/>
        <v>5620</v>
      </c>
      <c r="F12" s="228">
        <f t="shared" ca="1" si="2"/>
        <v>5630</v>
      </c>
      <c r="G12" s="229">
        <f t="shared" ca="1" si="3"/>
        <v>2.8189639392275367E-2</v>
      </c>
      <c r="H12" s="229">
        <f t="shared" ca="1" si="4"/>
        <v>1.7803097739006457E-3</v>
      </c>
    </row>
    <row r="13" spans="1:26" x14ac:dyDescent="0.25">
      <c r="B13" s="225" t="str">
        <f>TableA1Hide!B13</f>
        <v>Nov 18</v>
      </c>
      <c r="C13" s="226"/>
      <c r="D13" s="228">
        <f t="shared" ca="1" si="0"/>
        <v>6090</v>
      </c>
      <c r="E13" s="228">
        <f t="shared" ca="1" si="1"/>
        <v>6300</v>
      </c>
      <c r="F13" s="228">
        <f t="shared" ca="1" si="2"/>
        <v>6320</v>
      </c>
      <c r="G13" s="229">
        <f t="shared" ca="1" si="3"/>
        <v>3.4675431388660582E-2</v>
      </c>
      <c r="H13" s="229">
        <f t="shared" ca="1" si="4"/>
        <v>3.6531130876746865E-3</v>
      </c>
    </row>
    <row r="14" spans="1:26" x14ac:dyDescent="0.25">
      <c r="B14" s="225" t="str">
        <f>TableA1Hide!B14</f>
        <v>Dec 18</v>
      </c>
      <c r="C14" s="226"/>
      <c r="D14" s="228">
        <f t="shared" ca="1" si="0"/>
        <v>5360</v>
      </c>
      <c r="E14" s="228">
        <f t="shared" ca="1" si="1"/>
        <v>5430</v>
      </c>
      <c r="F14" s="228">
        <f t="shared" ca="1" si="2"/>
        <v>5440</v>
      </c>
      <c r="G14" s="229">
        <f t="shared" ca="1" si="3"/>
        <v>1.3067015120403314E-2</v>
      </c>
      <c r="H14" s="229">
        <f t="shared" ca="1" si="4"/>
        <v>1.4741109268472385E-3</v>
      </c>
    </row>
    <row r="15" spans="1:26" x14ac:dyDescent="0.25">
      <c r="B15" s="225" t="str">
        <f>TableA1Hide!B15</f>
        <v>Jan 19</v>
      </c>
      <c r="C15" s="226"/>
      <c r="D15" s="228">
        <f t="shared" ca="1" si="0"/>
        <v>3900</v>
      </c>
      <c r="E15" s="228">
        <f t="shared" ca="1" si="1"/>
        <v>4000</v>
      </c>
      <c r="F15" s="228">
        <f t="shared" ca="1" si="2"/>
        <v>4010</v>
      </c>
      <c r="G15" s="229">
        <f t="shared" ca="1" si="3"/>
        <v>2.5917372337695754E-2</v>
      </c>
      <c r="H15" s="229">
        <f t="shared" ca="1" si="4"/>
        <v>2.0010005002502051E-3</v>
      </c>
      <c r="T15" s="230"/>
      <c r="U15" s="230"/>
    </row>
    <row r="16" spans="1:26" x14ac:dyDescent="0.25">
      <c r="B16" s="225" t="str">
        <f>TableA1Hide!B16</f>
        <v>Feb 19</v>
      </c>
      <c r="C16" s="226"/>
      <c r="D16" s="228">
        <f t="shared" ca="1" si="0"/>
        <v>4240</v>
      </c>
      <c r="E16" s="228">
        <f t="shared" ca="1" si="1"/>
        <v>4290</v>
      </c>
      <c r="F16" s="228">
        <f t="shared" ca="1" si="2"/>
        <v>4300</v>
      </c>
      <c r="G16" s="229">
        <f t="shared" ca="1" si="3"/>
        <v>1.2744866650932218E-2</v>
      </c>
      <c r="H16" s="229">
        <f t="shared" ca="1" si="4"/>
        <v>1.3982754602657188E-3</v>
      </c>
    </row>
    <row r="17" spans="2:8" x14ac:dyDescent="0.25">
      <c r="B17" s="249" t="str">
        <f>TableA1Hide!B17</f>
        <v>Mar 19</v>
      </c>
      <c r="C17" s="1"/>
      <c r="D17" s="250">
        <f t="shared" ca="1" si="0"/>
        <v>4900</v>
      </c>
      <c r="E17" s="250">
        <f t="shared" ca="1" si="1"/>
        <v>5040</v>
      </c>
      <c r="F17" s="250">
        <f t="shared" ca="1" si="2"/>
        <v>5050</v>
      </c>
      <c r="G17" s="75">
        <f t="shared" ca="1" si="3"/>
        <v>2.8180518684909117E-2</v>
      </c>
      <c r="H17" s="75">
        <f t="shared" ca="1" si="4"/>
        <v>1.9860973187686426E-3</v>
      </c>
    </row>
    <row r="18" spans="2:8" ht="26.25" customHeight="1" x14ac:dyDescent="0.25">
      <c r="B18" s="249" t="str">
        <f>TableA1Hide!B18</f>
        <v>Apr 19</v>
      </c>
      <c r="C18" s="1"/>
      <c r="D18" s="250">
        <f t="shared" ca="1" si="0"/>
        <v>4450</v>
      </c>
      <c r="E18" s="250">
        <f t="shared" ca="1" si="1"/>
        <v>4510</v>
      </c>
      <c r="F18" s="250">
        <f t="shared" ca="1" si="2"/>
        <v>4520</v>
      </c>
      <c r="G18" s="75">
        <f t="shared" ca="1" si="3"/>
        <v>1.4848143982002293E-2</v>
      </c>
      <c r="H18" s="75">
        <f t="shared" ca="1" si="4"/>
        <v>2.8818443804035088E-3</v>
      </c>
    </row>
    <row r="19" spans="2:8" x14ac:dyDescent="0.25">
      <c r="B19" s="225" t="str">
        <f>TableA1Hide!B19</f>
        <v>May 19</v>
      </c>
      <c r="C19" s="232"/>
      <c r="D19" s="228">
        <f t="shared" ca="1" si="0"/>
        <v>4950</v>
      </c>
      <c r="E19" s="228">
        <f t="shared" ca="1" si="1"/>
        <v>5040</v>
      </c>
      <c r="F19" s="228">
        <f t="shared" ca="1" si="2"/>
        <v>5050</v>
      </c>
      <c r="G19" s="229">
        <f t="shared" ca="1" si="3"/>
        <v>1.8387553041018467E-2</v>
      </c>
      <c r="H19" s="229">
        <f t="shared" ca="1" si="4"/>
        <v>1.5873015873015817E-3</v>
      </c>
    </row>
    <row r="20" spans="2:8" x14ac:dyDescent="0.25">
      <c r="B20" s="225" t="str">
        <f>TableA1Hide!B20</f>
        <v>Jun 19</v>
      </c>
      <c r="C20" s="232"/>
      <c r="D20" s="228">
        <f t="shared" ca="1" si="0"/>
        <v>4940</v>
      </c>
      <c r="E20" s="228">
        <f t="shared" ca="1" si="1"/>
        <v>5100</v>
      </c>
      <c r="F20" s="228">
        <f t="shared" ca="1" si="2"/>
        <v>5110</v>
      </c>
      <c r="G20" s="229">
        <f t="shared" ca="1" si="3"/>
        <v>3.2617504051863921E-2</v>
      </c>
      <c r="H20" s="229">
        <f t="shared" ca="1" si="4"/>
        <v>1.5695507161075373E-3</v>
      </c>
    </row>
    <row r="21" spans="2:8" x14ac:dyDescent="0.25">
      <c r="B21" s="225" t="str">
        <f>TableA1Hide!B21</f>
        <v>Jul 19</v>
      </c>
      <c r="C21" s="232"/>
      <c r="D21" s="228">
        <f t="shared" ca="1" si="0"/>
        <v>5510</v>
      </c>
      <c r="E21" s="228">
        <f t="shared" ca="1" si="1"/>
        <v>5570</v>
      </c>
      <c r="F21" s="228">
        <f t="shared" ca="1" si="2"/>
        <v>5590</v>
      </c>
      <c r="G21" s="229">
        <f t="shared" ca="1" si="3"/>
        <v>1.2168543407192089E-2</v>
      </c>
      <c r="H21" s="229">
        <f t="shared" ca="1" si="4"/>
        <v>2.5121119684192728E-3</v>
      </c>
    </row>
    <row r="22" spans="2:8" x14ac:dyDescent="0.25">
      <c r="B22" s="225" t="str">
        <f>TableA1Hide!B22</f>
        <v>Aug 19</v>
      </c>
      <c r="C22" s="232"/>
      <c r="D22" s="228">
        <f t="shared" ca="1" si="0"/>
        <v>5560</v>
      </c>
      <c r="E22" s="228">
        <f t="shared" ca="1" si="1"/>
        <v>5710</v>
      </c>
      <c r="F22" s="228">
        <f t="shared" ca="1" si="2"/>
        <v>5720</v>
      </c>
      <c r="G22" s="229">
        <f t="shared" ca="1" si="3"/>
        <v>2.6784109293546576E-2</v>
      </c>
      <c r="H22" s="229">
        <f t="shared" ca="1" si="4"/>
        <v>1.5756302521008347E-3</v>
      </c>
    </row>
    <row r="23" spans="2:8" x14ac:dyDescent="0.25">
      <c r="B23" s="225" t="str">
        <f>TableA1Hide!B23</f>
        <v>Sep 19</v>
      </c>
      <c r="C23" s="232"/>
      <c r="D23" s="228">
        <f t="shared" ca="1" si="0"/>
        <v>5060</v>
      </c>
      <c r="E23" s="228">
        <f t="shared" ca="1" si="1"/>
        <v>5120</v>
      </c>
      <c r="F23" s="228">
        <f t="shared" ca="1" si="2"/>
        <v>5140</v>
      </c>
      <c r="G23" s="229">
        <f t="shared" ca="1" si="3"/>
        <v>1.1850681414181219E-2</v>
      </c>
      <c r="H23" s="229">
        <f t="shared" ca="1" si="4"/>
        <v>2.7327737653719542E-3</v>
      </c>
    </row>
    <row r="24" spans="2:8" x14ac:dyDescent="0.25">
      <c r="B24" s="225" t="str">
        <f>TableA1Hide!B24</f>
        <v>Oct 19</v>
      </c>
      <c r="C24" s="232"/>
      <c r="D24" s="228">
        <f t="shared" ca="1" si="0"/>
        <v>5500</v>
      </c>
      <c r="E24" s="228">
        <f t="shared" ca="1" si="1"/>
        <v>5580</v>
      </c>
      <c r="F24" s="228">
        <f t="shared" ca="1" si="2"/>
        <v>5580</v>
      </c>
      <c r="G24" s="229">
        <f t="shared" ca="1" si="3"/>
        <v>1.4548099654482671E-2</v>
      </c>
      <c r="H24" s="229">
        <f t="shared" ca="1" si="4"/>
        <v>3.5848718408315605E-4</v>
      </c>
    </row>
    <row r="25" spans="2:8" x14ac:dyDescent="0.25">
      <c r="B25" s="225" t="str">
        <f>TableA1Hide!B25</f>
        <v>Nov 19</v>
      </c>
      <c r="C25" s="232"/>
      <c r="D25" s="228">
        <f t="shared" ca="1" si="0"/>
        <v>5530</v>
      </c>
      <c r="E25" s="228">
        <f t="shared" ca="1" si="1"/>
        <v>5670</v>
      </c>
      <c r="F25" s="228">
        <f t="shared" ca="1" si="2"/>
        <v>5680</v>
      </c>
      <c r="G25" s="229">
        <f t="shared" ca="1" si="3"/>
        <v>2.5492677635147398E-2</v>
      </c>
      <c r="H25" s="229">
        <f t="shared" ca="1" si="4"/>
        <v>7.0521861777161909E-4</v>
      </c>
    </row>
    <row r="26" spans="2:8" x14ac:dyDescent="0.25">
      <c r="B26" s="225" t="str">
        <f>TableA1Hide!B26</f>
        <v>Dec 19</v>
      </c>
      <c r="C26" s="232"/>
      <c r="D26" s="228">
        <f t="shared" ca="1" si="0"/>
        <v>5360</v>
      </c>
      <c r="E26" s="228">
        <f t="shared" ca="1" si="1"/>
        <v>5390</v>
      </c>
      <c r="F26" s="228">
        <f t="shared" ca="1" si="2"/>
        <v>5400</v>
      </c>
      <c r="G26" s="229">
        <f t="shared" ca="1" si="3"/>
        <v>4.4767767207609666E-3</v>
      </c>
      <c r="H26" s="229">
        <f t="shared" ca="1" si="4"/>
        <v>2.9712163416899529E-3</v>
      </c>
    </row>
    <row r="27" spans="2:8" x14ac:dyDescent="0.25">
      <c r="B27" s="225" t="str">
        <f>TableA1Hide!B27</f>
        <v>Jan 20</v>
      </c>
      <c r="C27" s="232"/>
      <c r="D27" s="228">
        <f t="shared" ca="1" si="0"/>
        <v>4210</v>
      </c>
      <c r="E27" s="228">
        <f t="shared" ca="1" si="1"/>
        <v>4350</v>
      </c>
      <c r="F27" s="228">
        <f t="shared" ca="1" si="2"/>
        <v>4360</v>
      </c>
      <c r="G27" s="229">
        <f t="shared" ca="1" si="3"/>
        <v>3.3761293390394576E-2</v>
      </c>
      <c r="H27" s="229">
        <f t="shared" ca="1" si="4"/>
        <v>1.8399264029438367E-3</v>
      </c>
    </row>
    <row r="28" spans="2:8" x14ac:dyDescent="0.25">
      <c r="B28" s="225" t="str">
        <f>TableA1Hide!B28</f>
        <v>Feb 20</v>
      </c>
      <c r="C28" s="232"/>
      <c r="D28" s="228">
        <f t="shared" ca="1" si="0"/>
        <v>4240</v>
      </c>
      <c r="E28" s="228">
        <f t="shared" ca="1" si="1"/>
        <v>4350</v>
      </c>
      <c r="F28" s="228">
        <f t="shared" ca="1" si="2"/>
        <v>4360</v>
      </c>
      <c r="G28" s="229">
        <f t="shared" ca="1" si="3"/>
        <v>2.4976437323279921E-2</v>
      </c>
      <c r="H28" s="229">
        <f t="shared" ca="1" si="4"/>
        <v>1.3793103448276334E-3</v>
      </c>
    </row>
    <row r="29" spans="2:8" x14ac:dyDescent="0.25">
      <c r="B29" s="249" t="str">
        <f>TableA1Hide!B29</f>
        <v>Mar 20</v>
      </c>
      <c r="C29" s="1"/>
      <c r="D29" s="250">
        <f t="shared" ca="1" si="0"/>
        <v>4570</v>
      </c>
      <c r="E29" s="250">
        <f t="shared" ca="1" si="1"/>
        <v>4620</v>
      </c>
      <c r="F29" s="250">
        <f t="shared" ca="1" si="2"/>
        <v>4630</v>
      </c>
      <c r="G29" s="75">
        <f t="shared" ca="1" si="3"/>
        <v>1.0936132983377034E-2</v>
      </c>
      <c r="H29" s="75">
        <f t="shared" ca="1" si="4"/>
        <v>1.7308524448291784E-3</v>
      </c>
    </row>
    <row r="30" spans="2:8" ht="26.25" customHeight="1" x14ac:dyDescent="0.25">
      <c r="B30" s="249" t="str">
        <f>TableA1Hide!B30</f>
        <v>Apr 20</v>
      </c>
      <c r="C30" s="1"/>
      <c r="D30" s="250">
        <f t="shared" ca="1" si="0"/>
        <v>2060</v>
      </c>
      <c r="E30" s="250">
        <f t="shared" ca="1" si="1"/>
        <v>2100</v>
      </c>
      <c r="F30" s="250">
        <f t="shared" ca="1" si="2"/>
        <v>2110</v>
      </c>
      <c r="G30" s="75">
        <f t="shared" ca="1" si="3"/>
        <v>2.0408163265306145E-2</v>
      </c>
      <c r="H30" s="75">
        <f t="shared" ca="1" si="4"/>
        <v>4.761904761904745E-3</v>
      </c>
    </row>
    <row r="31" spans="2:8" x14ac:dyDescent="0.25">
      <c r="B31" s="225" t="str">
        <f>TableA1Hide!B31</f>
        <v>May 20</v>
      </c>
      <c r="C31" s="232"/>
      <c r="D31" s="228">
        <f t="shared" ca="1" si="0"/>
        <v>2160</v>
      </c>
      <c r="E31" s="228">
        <f t="shared" ca="1" si="1"/>
        <v>2190</v>
      </c>
      <c r="F31" s="228">
        <f t="shared" ca="1" si="2"/>
        <v>2200</v>
      </c>
      <c r="G31" s="229">
        <f t="shared" ca="1" si="3"/>
        <v>1.6689847009735637E-2</v>
      </c>
      <c r="H31" s="229">
        <f t="shared" ca="1" si="4"/>
        <v>2.2799817601459882E-3</v>
      </c>
    </row>
    <row r="32" spans="2:8" x14ac:dyDescent="0.25">
      <c r="B32" s="225" t="str">
        <f>TableA1Hide!B32</f>
        <v>Jun 20</v>
      </c>
      <c r="C32" s="232"/>
      <c r="D32" s="228">
        <f t="shared" ca="1" si="0"/>
        <v>2860</v>
      </c>
      <c r="E32" s="228">
        <f t="shared" ca="1" si="1"/>
        <v>2900</v>
      </c>
      <c r="F32" s="228">
        <f t="shared" ca="1" si="2"/>
        <v>2910</v>
      </c>
      <c r="G32" s="229">
        <f t="shared" ca="1" si="3"/>
        <v>1.4005602240896309E-2</v>
      </c>
      <c r="H32" s="229">
        <f t="shared" ca="1" si="4"/>
        <v>5.1795580110496342E-3</v>
      </c>
    </row>
    <row r="33" spans="1:8" x14ac:dyDescent="0.25">
      <c r="B33" s="225" t="str">
        <f>TableA1Hide!B33</f>
        <v>Jul 20</v>
      </c>
      <c r="C33" s="232"/>
      <c r="D33" s="228">
        <f t="shared" ca="1" si="0"/>
        <v>3310</v>
      </c>
      <c r="E33" s="228">
        <f t="shared" ca="1" si="1"/>
        <v>3450</v>
      </c>
      <c r="F33" s="228">
        <f t="shared" ca="1" si="2"/>
        <v>3460</v>
      </c>
      <c r="G33" s="229">
        <f t="shared" ca="1" si="3"/>
        <v>4.3254688445251155E-2</v>
      </c>
      <c r="H33" s="229">
        <f t="shared" ca="1" si="4"/>
        <v>1.7396346767177828E-3</v>
      </c>
    </row>
    <row r="34" spans="1:8" x14ac:dyDescent="0.25">
      <c r="B34" s="225" t="str">
        <f>TableA1Hide!B34</f>
        <v>Aug 20</v>
      </c>
      <c r="C34" s="232"/>
      <c r="D34" s="228">
        <f t="shared" ca="1" si="0"/>
        <v>3470</v>
      </c>
      <c r="E34" s="228">
        <f t="shared" ca="1" si="1"/>
        <v>3520</v>
      </c>
      <c r="F34" s="228" t="str">
        <f t="shared" ca="1" si="2"/>
        <v/>
      </c>
      <c r="G34" s="229">
        <f t="shared" ca="1" si="3"/>
        <v>1.4693171996542853E-2</v>
      </c>
      <c r="H34" s="229" t="str">
        <f t="shared" ca="1" si="4"/>
        <v/>
      </c>
    </row>
    <row r="35" spans="1:8" x14ac:dyDescent="0.25">
      <c r="B35" s="225" t="str">
        <f>TableA1Hide!B35</f>
        <v>Sep 20</v>
      </c>
      <c r="C35" s="232"/>
      <c r="D35" s="228">
        <f t="shared" ca="1" si="0"/>
        <v>3990</v>
      </c>
      <c r="E35" s="228" t="str">
        <f t="shared" ca="1" si="1"/>
        <v/>
      </c>
      <c r="F35" s="228" t="str">
        <f t="shared" ca="1" si="2"/>
        <v/>
      </c>
      <c r="G35" s="229" t="str">
        <f t="shared" ca="1" si="3"/>
        <v/>
      </c>
      <c r="H35" s="229" t="str">
        <f t="shared" ca="1" si="4"/>
        <v/>
      </c>
    </row>
    <row r="36" spans="1:8" x14ac:dyDescent="0.25">
      <c r="A36" s="233"/>
      <c r="B36" s="234"/>
      <c r="C36" s="235"/>
      <c r="D36" s="236"/>
      <c r="E36" s="236"/>
      <c r="F36" s="234"/>
      <c r="G36" s="236"/>
      <c r="H36" s="236"/>
    </row>
    <row r="37" spans="1:8" x14ac:dyDescent="0.25">
      <c r="A37" s="237">
        <v>1</v>
      </c>
      <c r="B37" s="1" t="str">
        <f>TableA1Hide!B37</f>
        <v>Transaction numbers in this table have been rounded to the nearest 10 transactions.</v>
      </c>
      <c r="D37" s="238"/>
      <c r="E37" s="238"/>
      <c r="F37" s="238"/>
      <c r="G37" s="238"/>
    </row>
  </sheetData>
  <mergeCells count="3">
    <mergeCell ref="A1:D1"/>
    <mergeCell ref="A2:H2"/>
    <mergeCell ref="A4:C5"/>
  </mergeCells>
  <hyperlinks>
    <hyperlink ref="A1" location="ContentsHead" display="ContentsHead" xr:uid="{07E9B4DB-E744-4B1A-929E-56189393C3B7}"/>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List Box 1">
              <controlPr defaultSize="0" autoLine="0" autoPict="0">
                <anchor moveWithCells="1">
                  <from>
                    <xdr:col>8</xdr:col>
                    <xdr:colOff>333375</xdr:colOff>
                    <xdr:row>0</xdr:row>
                    <xdr:rowOff>152400</xdr:rowOff>
                  </from>
                  <to>
                    <xdr:col>11</xdr:col>
                    <xdr:colOff>257175</xdr:colOff>
                    <xdr:row>4</xdr:row>
                    <xdr:rowOff>76200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6D9DD-F2AE-49D5-A2DC-0813BC9850D7}">
  <sheetPr codeName="Sheet41"/>
  <dimension ref="A1:W40"/>
  <sheetViews>
    <sheetView zoomScaleNormal="100" workbookViewId="0">
      <selection sqref="A1:D1"/>
    </sheetView>
  </sheetViews>
  <sheetFormatPr defaultColWidth="0" defaultRowHeight="15" x14ac:dyDescent="0.25"/>
  <cols>
    <col min="1" max="1" width="3.28515625" style="137" customWidth="1"/>
    <col min="2" max="2" width="10.42578125" style="137" customWidth="1"/>
    <col min="3" max="3" width="2.5703125" style="137" customWidth="1"/>
    <col min="4" max="5" width="10.5703125" style="137" bestFit="1" customWidth="1"/>
    <col min="6" max="6" width="11.28515625" style="137" bestFit="1" customWidth="1"/>
    <col min="7" max="7" width="13.5703125" style="137" bestFit="1" customWidth="1"/>
    <col min="8" max="8" width="16.42578125" style="137" customWidth="1"/>
    <col min="9" max="14" width="9" style="221" customWidth="1"/>
    <col min="15" max="22" width="9" style="221" hidden="1" customWidth="1"/>
    <col min="23" max="16384" width="9" style="137" hidden="1"/>
  </cols>
  <sheetData>
    <row r="1" spans="1:23" x14ac:dyDescent="0.25">
      <c r="A1" s="247" t="str">
        <f ca="1">INDIRECT(T1)</f>
        <v>Back to contents</v>
      </c>
      <c r="B1" s="247"/>
      <c r="C1" s="247"/>
      <c r="D1" s="247"/>
      <c r="E1" s="15"/>
      <c r="F1" s="15"/>
      <c r="G1" s="15"/>
      <c r="H1" s="15"/>
      <c r="T1" s="221" t="s">
        <v>548</v>
      </c>
    </row>
    <row r="2" spans="1:23" s="1" customFormat="1" ht="13.35" customHeight="1" x14ac:dyDescent="0.2">
      <c r="A2" s="156" t="str">
        <f ca="1">INDIRECT($V$10&amp;"Header")</f>
        <v>Table A2: Estimates of tax due on reported notifiable transactions: All transactions</v>
      </c>
      <c r="B2" s="156"/>
      <c r="C2" s="156"/>
      <c r="D2" s="156"/>
      <c r="E2" s="156"/>
      <c r="F2" s="156"/>
      <c r="G2" s="156"/>
      <c r="H2" s="156"/>
      <c r="I2" s="9"/>
      <c r="J2" s="9"/>
      <c r="K2" s="9"/>
      <c r="L2" s="9"/>
      <c r="M2" s="9"/>
      <c r="N2" s="9"/>
      <c r="O2" s="9"/>
      <c r="P2" s="9"/>
      <c r="Q2" s="9"/>
      <c r="R2" s="9"/>
      <c r="S2" s="9"/>
      <c r="T2" s="9"/>
      <c r="U2" s="9"/>
      <c r="V2" s="9"/>
    </row>
    <row r="3" spans="1:23" s="1" customFormat="1" ht="12.75" x14ac:dyDescent="0.2">
      <c r="B3" s="240"/>
      <c r="C3" s="240"/>
      <c r="D3" s="240"/>
      <c r="E3" s="240"/>
      <c r="F3" s="240"/>
      <c r="G3" s="240"/>
      <c r="H3" s="240"/>
      <c r="I3" s="9"/>
      <c r="J3" s="9"/>
      <c r="K3" s="9"/>
      <c r="L3" s="9"/>
      <c r="M3" s="9"/>
      <c r="N3" s="9"/>
      <c r="O3" s="9"/>
      <c r="P3" s="9"/>
      <c r="Q3" s="9"/>
      <c r="R3" s="9"/>
      <c r="S3" s="9"/>
      <c r="T3" s="9"/>
      <c r="U3" s="9"/>
      <c r="V3" s="9"/>
    </row>
    <row r="4" spans="1:23" ht="17.45" customHeight="1" x14ac:dyDescent="0.35">
      <c r="A4" s="52" t="s">
        <v>524</v>
      </c>
      <c r="B4" s="52"/>
      <c r="C4" s="52"/>
      <c r="D4" s="248" t="s">
        <v>525</v>
      </c>
      <c r="E4" s="248"/>
      <c r="F4" s="248"/>
      <c r="G4" s="248" t="s">
        <v>526</v>
      </c>
      <c r="H4" s="248"/>
    </row>
    <row r="5" spans="1:23" ht="17.100000000000001" customHeight="1" x14ac:dyDescent="0.25">
      <c r="A5" s="57"/>
      <c r="B5" s="57"/>
      <c r="C5" s="57"/>
      <c r="D5" s="224" t="s">
        <v>527</v>
      </c>
      <c r="E5" s="224" t="s">
        <v>528</v>
      </c>
      <c r="F5" s="224" t="s">
        <v>529</v>
      </c>
      <c r="G5" s="224" t="s">
        <v>530</v>
      </c>
      <c r="H5" s="224" t="s">
        <v>531</v>
      </c>
    </row>
    <row r="6" spans="1:23" x14ac:dyDescent="0.25">
      <c r="B6" s="225" t="str">
        <f>TableA2Hide!B6</f>
        <v>Apr 18</v>
      </c>
      <c r="C6" s="226"/>
      <c r="D6" s="241">
        <f t="shared" ref="D6:D35" ca="1" si="0">VLOOKUP($B6, INDIRECT($V$10), 3, FALSE)</f>
        <v>12</v>
      </c>
      <c r="E6" s="241">
        <f t="shared" ref="E6:E35" ca="1" si="1">VLOOKUP($B6, INDIRECT($V$10), 4, FALSE)</f>
        <v>15.6</v>
      </c>
      <c r="F6" s="241">
        <f t="shared" ref="F6:F35" ca="1" si="2">VLOOKUP($B6, INDIRECT($V$10), 5, FALSE)</f>
        <v>15.6</v>
      </c>
      <c r="G6" s="229">
        <f t="shared" ref="G6:G35" ca="1" si="3">VLOOKUP($B6, INDIRECT($V$10), 6, FALSE)</f>
        <v>0.29776821780344309</v>
      </c>
      <c r="H6" s="229">
        <f t="shared" ref="H6:H35" ca="1" si="4">VLOOKUP($B6, INDIRECT($V$10), 7, FALSE)</f>
        <v>-1.7154544930783056E-3</v>
      </c>
    </row>
    <row r="7" spans="1:23" x14ac:dyDescent="0.25">
      <c r="B7" s="225" t="str">
        <f>TableA2Hide!B7</f>
        <v>May 18</v>
      </c>
      <c r="C7" s="226"/>
      <c r="D7" s="241">
        <f t="shared" ca="1" si="0"/>
        <v>13.6</v>
      </c>
      <c r="E7" s="241">
        <f t="shared" ca="1" si="1"/>
        <v>14.4</v>
      </c>
      <c r="F7" s="241">
        <f t="shared" ca="1" si="2"/>
        <v>14.4</v>
      </c>
      <c r="G7" s="229">
        <f t="shared" ca="1" si="3"/>
        <v>6.0749415182972388E-2</v>
      </c>
      <c r="H7" s="229">
        <f t="shared" ca="1" si="4"/>
        <v>-1.9151710274740719E-3</v>
      </c>
    </row>
    <row r="8" spans="1:23" x14ac:dyDescent="0.25">
      <c r="B8" s="225" t="str">
        <f>TableA2Hide!B8</f>
        <v>Jun 18</v>
      </c>
      <c r="C8" s="226"/>
      <c r="D8" s="241">
        <f t="shared" ca="1" si="0"/>
        <v>18</v>
      </c>
      <c r="E8" s="241">
        <f t="shared" ca="1" si="1"/>
        <v>19.600000000000001</v>
      </c>
      <c r="F8" s="241">
        <f t="shared" ca="1" si="2"/>
        <v>19.7</v>
      </c>
      <c r="G8" s="229">
        <f t="shared" ca="1" si="3"/>
        <v>9.1274149879071897E-2</v>
      </c>
      <c r="H8" s="229">
        <f t="shared" ca="1" si="4"/>
        <v>4.7361495243052332E-3</v>
      </c>
    </row>
    <row r="9" spans="1:23" x14ac:dyDescent="0.25">
      <c r="B9" s="225" t="str">
        <f>TableA2Hide!B9</f>
        <v>Jul 18</v>
      </c>
      <c r="C9" s="226"/>
      <c r="D9" s="241">
        <f t="shared" ca="1" si="0"/>
        <v>19.7</v>
      </c>
      <c r="E9" s="241">
        <f t="shared" ca="1" si="1"/>
        <v>22.1</v>
      </c>
      <c r="F9" s="241">
        <f t="shared" ca="1" si="2"/>
        <v>22</v>
      </c>
      <c r="G9" s="229">
        <f t="shared" ca="1" si="3"/>
        <v>0.12155342624901766</v>
      </c>
      <c r="H9" s="229">
        <f t="shared" ca="1" si="4"/>
        <v>-1.2911151067064308E-3</v>
      </c>
      <c r="S9" s="9">
        <v>1</v>
      </c>
      <c r="T9" s="9"/>
      <c r="U9" s="9"/>
      <c r="V9" s="9"/>
    </row>
    <row r="10" spans="1:23" x14ac:dyDescent="0.25">
      <c r="B10" s="225" t="str">
        <f>TableA2Hide!B10</f>
        <v>Aug 18</v>
      </c>
      <c r="C10" s="226"/>
      <c r="D10" s="241">
        <f t="shared" ca="1" si="0"/>
        <v>19.100000000000001</v>
      </c>
      <c r="E10" s="241">
        <f t="shared" ca="1" si="1"/>
        <v>20</v>
      </c>
      <c r="F10" s="241">
        <f t="shared" ca="1" si="2"/>
        <v>19.8</v>
      </c>
      <c r="G10" s="229">
        <f t="shared" ca="1" si="3"/>
        <v>5.1305064974089154E-2</v>
      </c>
      <c r="H10" s="229">
        <f t="shared" ca="1" si="4"/>
        <v>-1.0217138893968691E-2</v>
      </c>
      <c r="S10" s="221">
        <v>1</v>
      </c>
      <c r="T10" s="221" t="s">
        <v>549</v>
      </c>
      <c r="V10" s="221" t="str">
        <f>VLOOKUP($S$9,$S$10:$T$13,2,FALSE)</f>
        <v>DTORounded</v>
      </c>
      <c r="W10" s="137">
        <v>25</v>
      </c>
    </row>
    <row r="11" spans="1:23" x14ac:dyDescent="0.25">
      <c r="B11" s="225" t="str">
        <f>TableA2Hide!B11</f>
        <v>Sep 18</v>
      </c>
      <c r="C11" s="226"/>
      <c r="D11" s="241">
        <f t="shared" ca="1" si="0"/>
        <v>19.399999999999999</v>
      </c>
      <c r="E11" s="241">
        <f t="shared" ca="1" si="1"/>
        <v>19.899999999999999</v>
      </c>
      <c r="F11" s="241">
        <f t="shared" ca="1" si="2"/>
        <v>20.2</v>
      </c>
      <c r="G11" s="229">
        <f t="shared" ca="1" si="3"/>
        <v>2.7122760507440002E-2</v>
      </c>
      <c r="H11" s="229">
        <f t="shared" ca="1" si="4"/>
        <v>1.186616534683238E-2</v>
      </c>
      <c r="S11" s="221">
        <v>2</v>
      </c>
      <c r="T11" s="221" t="s">
        <v>550</v>
      </c>
      <c r="W11" s="137">
        <v>26</v>
      </c>
    </row>
    <row r="12" spans="1:23" x14ac:dyDescent="0.25">
      <c r="B12" s="225" t="str">
        <f>TableA2Hide!B12</f>
        <v>Oct 18</v>
      </c>
      <c r="C12" s="226"/>
      <c r="D12" s="241">
        <f t="shared" ca="1" si="0"/>
        <v>21.3</v>
      </c>
      <c r="E12" s="241">
        <f t="shared" ca="1" si="1"/>
        <v>21.8</v>
      </c>
      <c r="F12" s="241">
        <f t="shared" ca="1" si="2"/>
        <v>21.7</v>
      </c>
      <c r="G12" s="229">
        <f t="shared" ca="1" si="3"/>
        <v>2.3876296587079127E-2</v>
      </c>
      <c r="H12" s="229">
        <f t="shared" ca="1" si="4"/>
        <v>-5.7083132668881431E-3</v>
      </c>
      <c r="S12" s="221">
        <v>3</v>
      </c>
      <c r="T12" s="221" t="s">
        <v>551</v>
      </c>
      <c r="W12" s="137">
        <v>29</v>
      </c>
    </row>
    <row r="13" spans="1:23" x14ac:dyDescent="0.25">
      <c r="B13" s="225" t="str">
        <f>TableA2Hide!B13</f>
        <v>Nov 18</v>
      </c>
      <c r="C13" s="226"/>
      <c r="D13" s="241">
        <f t="shared" ca="1" si="0"/>
        <v>22.7</v>
      </c>
      <c r="E13" s="241">
        <f t="shared" ca="1" si="1"/>
        <v>23.3</v>
      </c>
      <c r="F13" s="241">
        <f t="shared" ca="1" si="2"/>
        <v>23.3</v>
      </c>
      <c r="G13" s="229">
        <f t="shared" ca="1" si="3"/>
        <v>2.749829492502287E-2</v>
      </c>
      <c r="H13" s="229">
        <f t="shared" ca="1" si="4"/>
        <v>-3.3437218633470822E-3</v>
      </c>
      <c r="S13" s="221">
        <v>4</v>
      </c>
      <c r="T13" s="221" t="s">
        <v>552</v>
      </c>
      <c r="W13" s="137">
        <v>28</v>
      </c>
    </row>
    <row r="14" spans="1:23" x14ac:dyDescent="0.25">
      <c r="B14" s="225" t="str">
        <f>TableA2Hide!B14</f>
        <v>Dec 18</v>
      </c>
      <c r="C14" s="226"/>
      <c r="D14" s="241">
        <f t="shared" ca="1" si="0"/>
        <v>21.4</v>
      </c>
      <c r="E14" s="241">
        <f t="shared" ca="1" si="1"/>
        <v>21.5</v>
      </c>
      <c r="F14" s="241">
        <f t="shared" ca="1" si="2"/>
        <v>21.5</v>
      </c>
      <c r="G14" s="229">
        <f t="shared" ca="1" si="3"/>
        <v>4.5113452542320243E-3</v>
      </c>
      <c r="H14" s="229">
        <f t="shared" ca="1" si="4"/>
        <v>-2.0115025394483732E-3</v>
      </c>
    </row>
    <row r="15" spans="1:23" x14ac:dyDescent="0.25">
      <c r="B15" s="225" t="str">
        <f>TableA2Hide!B15</f>
        <v>Jan 19</v>
      </c>
      <c r="C15" s="226"/>
      <c r="D15" s="241">
        <f t="shared" ca="1" si="0"/>
        <v>16.899999999999999</v>
      </c>
      <c r="E15" s="241">
        <f t="shared" ca="1" si="1"/>
        <v>17.3</v>
      </c>
      <c r="F15" s="241">
        <f t="shared" ca="1" si="2"/>
        <v>17.3</v>
      </c>
      <c r="G15" s="229">
        <f t="shared" ca="1" si="3"/>
        <v>2.4766746845294563E-2</v>
      </c>
      <c r="H15" s="229">
        <f t="shared" ca="1" si="4"/>
        <v>1.0937120589336047E-3</v>
      </c>
    </row>
    <row r="16" spans="1:23" x14ac:dyDescent="0.25">
      <c r="B16" s="225" t="str">
        <f>TableA2Hide!B16</f>
        <v>Feb 19</v>
      </c>
      <c r="C16" s="232"/>
      <c r="D16" s="241">
        <f t="shared" ca="1" si="0"/>
        <v>15.1</v>
      </c>
      <c r="E16" s="241">
        <f t="shared" ca="1" si="1"/>
        <v>15.6</v>
      </c>
      <c r="F16" s="241">
        <f t="shared" ca="1" si="2"/>
        <v>15.7</v>
      </c>
      <c r="G16" s="229">
        <f t="shared" ca="1" si="3"/>
        <v>3.5711167517317621E-2</v>
      </c>
      <c r="H16" s="229">
        <f t="shared" ca="1" si="4"/>
        <v>2.3087229441696167E-3</v>
      </c>
    </row>
    <row r="17" spans="2:8" x14ac:dyDescent="0.25">
      <c r="B17" s="225" t="str">
        <f>TableA2Hide!B17</f>
        <v>Mar 19</v>
      </c>
      <c r="C17" s="232"/>
      <c r="D17" s="241">
        <f t="shared" ca="1" si="0"/>
        <v>19.7</v>
      </c>
      <c r="E17" s="241">
        <f t="shared" ca="1" si="1"/>
        <v>20</v>
      </c>
      <c r="F17" s="241">
        <f t="shared" ca="1" si="2"/>
        <v>19.899999999999999</v>
      </c>
      <c r="G17" s="229">
        <f t="shared" ca="1" si="3"/>
        <v>1.8017156287696512E-2</v>
      </c>
      <c r="H17" s="229">
        <f t="shared" ca="1" si="4"/>
        <v>-3.9383471936768055E-3</v>
      </c>
    </row>
    <row r="18" spans="2:8" ht="26.25" customHeight="1" x14ac:dyDescent="0.25">
      <c r="B18" s="249" t="str">
        <f>TableA2Hide!B18</f>
        <v>Apr 19</v>
      </c>
      <c r="C18" s="251">
        <f>IF(OR(S9=1, S9=4), TableA2Hide!A39, "")</f>
        <v>2</v>
      </c>
      <c r="D18" s="252">
        <f t="shared" ca="1" si="0"/>
        <v>14.5</v>
      </c>
      <c r="E18" s="252">
        <f t="shared" ca="1" si="1"/>
        <v>14.1</v>
      </c>
      <c r="F18" s="252">
        <f t="shared" ca="1" si="2"/>
        <v>14</v>
      </c>
      <c r="G18" s="75">
        <f t="shared" ca="1" si="3"/>
        <v>-3.0852339609937274E-2</v>
      </c>
      <c r="H18" s="75">
        <f t="shared" ca="1" si="4"/>
        <v>-5.3584423580269602E-3</v>
      </c>
    </row>
    <row r="19" spans="2:8" x14ac:dyDescent="0.25">
      <c r="B19" s="225" t="str">
        <f>TableA2Hide!B19</f>
        <v>May 19</v>
      </c>
      <c r="C19" s="232"/>
      <c r="D19" s="241">
        <f t="shared" ca="1" si="0"/>
        <v>17.7</v>
      </c>
      <c r="E19" s="241">
        <f t="shared" ca="1" si="1"/>
        <v>18</v>
      </c>
      <c r="F19" s="241">
        <f t="shared" ca="1" si="2"/>
        <v>20.100000000000001</v>
      </c>
      <c r="G19" s="229">
        <f t="shared" ca="1" si="3"/>
        <v>1.5440735983392351E-2</v>
      </c>
      <c r="H19" s="229">
        <f t="shared" ca="1" si="4"/>
        <v>0.11469074416264435</v>
      </c>
    </row>
    <row r="20" spans="2:8" x14ac:dyDescent="0.25">
      <c r="B20" s="225" t="str">
        <f>TableA2Hide!B20</f>
        <v>Jun 19</v>
      </c>
      <c r="C20" s="232"/>
      <c r="D20" s="241">
        <f t="shared" ca="1" si="0"/>
        <v>15.8</v>
      </c>
      <c r="E20" s="241">
        <f t="shared" ca="1" si="1"/>
        <v>17.2</v>
      </c>
      <c r="F20" s="241">
        <f t="shared" ca="1" si="2"/>
        <v>17.100000000000001</v>
      </c>
      <c r="G20" s="229">
        <f t="shared" ca="1" si="3"/>
        <v>8.9102346982946612E-2</v>
      </c>
      <c r="H20" s="229">
        <f t="shared" ca="1" si="4"/>
        <v>-8.099027881968035E-3</v>
      </c>
    </row>
    <row r="21" spans="2:8" x14ac:dyDescent="0.25">
      <c r="B21" s="225" t="str">
        <f>TableA2Hide!B21</f>
        <v>Jul 19</v>
      </c>
      <c r="C21" s="232"/>
      <c r="D21" s="241">
        <f t="shared" ca="1" si="0"/>
        <v>19.600000000000001</v>
      </c>
      <c r="E21" s="241">
        <f t="shared" ca="1" si="1"/>
        <v>19.8</v>
      </c>
      <c r="F21" s="241">
        <f t="shared" ca="1" si="2"/>
        <v>19.8</v>
      </c>
      <c r="G21" s="229">
        <f t="shared" ca="1" si="3"/>
        <v>1.1441159094722098E-2</v>
      </c>
      <c r="H21" s="229">
        <f t="shared" ca="1" si="4"/>
        <v>-1.187193125467223E-3</v>
      </c>
    </row>
    <row r="22" spans="2:8" x14ac:dyDescent="0.25">
      <c r="B22" s="225" t="str">
        <f>TableA2Hide!B22</f>
        <v>Aug 19</v>
      </c>
      <c r="C22" s="232"/>
      <c r="D22" s="241">
        <f t="shared" ca="1" si="0"/>
        <v>20.8</v>
      </c>
      <c r="E22" s="241">
        <f t="shared" ca="1" si="1"/>
        <v>21.4</v>
      </c>
      <c r="F22" s="241">
        <f t="shared" ca="1" si="2"/>
        <v>21.4</v>
      </c>
      <c r="G22" s="229">
        <f t="shared" ca="1" si="3"/>
        <v>3.1490990616660053E-2</v>
      </c>
      <c r="H22" s="229">
        <f t="shared" ca="1" si="4"/>
        <v>-4.2109264817047354E-4</v>
      </c>
    </row>
    <row r="23" spans="2:8" x14ac:dyDescent="0.25">
      <c r="B23" s="225" t="str">
        <f>TableA2Hide!B23</f>
        <v>Sep 19</v>
      </c>
      <c r="C23" s="232"/>
      <c r="D23" s="241">
        <f t="shared" ca="1" si="0"/>
        <v>19.2</v>
      </c>
      <c r="E23" s="241">
        <f t="shared" ca="1" si="1"/>
        <v>22.3</v>
      </c>
      <c r="F23" s="241">
        <f t="shared" ca="1" si="2"/>
        <v>22.2</v>
      </c>
      <c r="G23" s="229">
        <f t="shared" ca="1" si="3"/>
        <v>0.15841685805045413</v>
      </c>
      <c r="H23" s="229">
        <f t="shared" ca="1" si="4"/>
        <v>-2.4222841060769218E-3</v>
      </c>
    </row>
    <row r="24" spans="2:8" x14ac:dyDescent="0.25">
      <c r="B24" s="225" t="str">
        <f>TableA2Hide!B24</f>
        <v>Oct 19</v>
      </c>
      <c r="C24" s="232"/>
      <c r="D24" s="241">
        <f t="shared" ca="1" si="0"/>
        <v>20.3</v>
      </c>
      <c r="E24" s="241">
        <f t="shared" ca="1" si="1"/>
        <v>20.7</v>
      </c>
      <c r="F24" s="241">
        <f t="shared" ca="1" si="2"/>
        <v>20.5</v>
      </c>
      <c r="G24" s="229">
        <f t="shared" ca="1" si="3"/>
        <v>1.9157895659545288E-2</v>
      </c>
      <c r="H24" s="229">
        <f t="shared" ca="1" si="4"/>
        <v>-5.3428682388443338E-3</v>
      </c>
    </row>
    <row r="25" spans="2:8" x14ac:dyDescent="0.25">
      <c r="B25" s="225" t="str">
        <f>TableA2Hide!B25</f>
        <v>Nov 19</v>
      </c>
      <c r="D25" s="241">
        <f t="shared" ca="1" si="0"/>
        <v>23.2</v>
      </c>
      <c r="E25" s="241">
        <f t="shared" ca="1" si="1"/>
        <v>23.5</v>
      </c>
      <c r="F25" s="241">
        <f t="shared" ca="1" si="2"/>
        <v>23.4</v>
      </c>
      <c r="G25" s="229">
        <f t="shared" ca="1" si="3"/>
        <v>1.3392401829710243E-2</v>
      </c>
      <c r="H25" s="229">
        <f t="shared" ca="1" si="4"/>
        <v>-4.2636850384248914E-3</v>
      </c>
    </row>
    <row r="26" spans="2:8" x14ac:dyDescent="0.25">
      <c r="B26" s="225" t="str">
        <f>TableA2Hide!B26</f>
        <v>Dec 19</v>
      </c>
      <c r="C26" s="242"/>
      <c r="D26" s="241">
        <f t="shared" ca="1" si="0"/>
        <v>24.4</v>
      </c>
      <c r="E26" s="241">
        <f t="shared" ca="1" si="1"/>
        <v>24.3</v>
      </c>
      <c r="F26" s="241">
        <f t="shared" ca="1" si="2"/>
        <v>24.3</v>
      </c>
      <c r="G26" s="229">
        <f t="shared" ca="1" si="3"/>
        <v>-1.8407601802791218E-3</v>
      </c>
      <c r="H26" s="229">
        <f t="shared" ca="1" si="4"/>
        <v>7.1884087109364003E-4</v>
      </c>
    </row>
    <row r="27" spans="2:8" x14ac:dyDescent="0.25">
      <c r="B27" s="225" t="str">
        <f>TableA2Hide!B27</f>
        <v>Jan 20</v>
      </c>
      <c r="C27" s="232"/>
      <c r="D27" s="241">
        <f t="shared" ca="1" si="0"/>
        <v>16.2</v>
      </c>
      <c r="E27" s="241">
        <f t="shared" ca="1" si="1"/>
        <v>20.6</v>
      </c>
      <c r="F27" s="241">
        <f t="shared" ca="1" si="2"/>
        <v>20.3</v>
      </c>
      <c r="G27" s="229">
        <f t="shared" ca="1" si="3"/>
        <v>0.26596390328824682</v>
      </c>
      <c r="H27" s="229">
        <f t="shared" ca="1" si="4"/>
        <v>-1.1386198994492891E-2</v>
      </c>
    </row>
    <row r="28" spans="2:8" x14ac:dyDescent="0.25">
      <c r="B28" s="225" t="str">
        <f>TableA2Hide!B28</f>
        <v>Feb 20</v>
      </c>
      <c r="C28" s="232"/>
      <c r="D28" s="241">
        <f t="shared" ca="1" si="0"/>
        <v>16.5</v>
      </c>
      <c r="E28" s="241">
        <f t="shared" ca="1" si="1"/>
        <v>16.600000000000001</v>
      </c>
      <c r="F28" s="241">
        <f t="shared" ca="1" si="2"/>
        <v>16.600000000000001</v>
      </c>
      <c r="G28" s="229">
        <f t="shared" ca="1" si="3"/>
        <v>8.8695419087907457E-3</v>
      </c>
      <c r="H28" s="229">
        <f t="shared" ca="1" si="4"/>
        <v>-3.3444691823329986E-3</v>
      </c>
    </row>
    <row r="29" spans="2:8" x14ac:dyDescent="0.25">
      <c r="B29" s="225" t="str">
        <f>TableA2Hide!B29</f>
        <v>Mar 20</v>
      </c>
      <c r="C29" s="232"/>
      <c r="D29" s="241">
        <f t="shared" ca="1" si="0"/>
        <v>17.399999999999999</v>
      </c>
      <c r="E29" s="241">
        <f t="shared" ca="1" si="1"/>
        <v>18.399999999999999</v>
      </c>
      <c r="F29" s="241">
        <f t="shared" ca="1" si="2"/>
        <v>18.3</v>
      </c>
      <c r="G29" s="229">
        <f t="shared" ca="1" si="3"/>
        <v>5.5038663771175056E-2</v>
      </c>
      <c r="H29" s="229">
        <f t="shared" ca="1" si="4"/>
        <v>-3.2255618468488567E-3</v>
      </c>
    </row>
    <row r="30" spans="2:8" ht="26.25" customHeight="1" x14ac:dyDescent="0.25">
      <c r="B30" s="249" t="str">
        <f>TableA2Hide!B30</f>
        <v>Apr 20</v>
      </c>
      <c r="C30" s="1"/>
      <c r="D30" s="252">
        <f t="shared" ca="1" si="0"/>
        <v>10</v>
      </c>
      <c r="E30" s="252">
        <f t="shared" ca="1" si="1"/>
        <v>10.199999999999999</v>
      </c>
      <c r="F30" s="252">
        <f t="shared" ca="1" si="2"/>
        <v>10.1</v>
      </c>
      <c r="G30" s="75">
        <f t="shared" ca="1" si="3"/>
        <v>2.1552828997027484E-2</v>
      </c>
      <c r="H30" s="75">
        <f t="shared" ca="1" si="4"/>
        <v>-2.725757574512877E-3</v>
      </c>
    </row>
    <row r="31" spans="2:8" x14ac:dyDescent="0.25">
      <c r="B31" s="225" t="str">
        <f>TableA2Hide!B31</f>
        <v>May 20</v>
      </c>
      <c r="C31" s="232"/>
      <c r="D31" s="241">
        <f t="shared" ca="1" si="0"/>
        <v>6.7</v>
      </c>
      <c r="E31" s="241">
        <f t="shared" ca="1" si="1"/>
        <v>6.8</v>
      </c>
      <c r="F31" s="241">
        <f t="shared" ca="1" si="2"/>
        <v>6.7</v>
      </c>
      <c r="G31" s="229">
        <f t="shared" ca="1" si="3"/>
        <v>1.6831761801052059E-2</v>
      </c>
      <c r="H31" s="229">
        <f t="shared" ca="1" si="4"/>
        <v>-4.6276245873895228E-3</v>
      </c>
    </row>
    <row r="32" spans="2:8" x14ac:dyDescent="0.25">
      <c r="B32" s="225" t="str">
        <f>TableA2Hide!B32</f>
        <v>Jun 20</v>
      </c>
      <c r="C32" s="232"/>
      <c r="D32" s="241">
        <f t="shared" ca="1" si="0"/>
        <v>9.8000000000000007</v>
      </c>
      <c r="E32" s="241">
        <f t="shared" ca="1" si="1"/>
        <v>9.9</v>
      </c>
      <c r="F32" s="241">
        <f t="shared" ca="1" si="2"/>
        <v>9.9</v>
      </c>
      <c r="G32" s="229">
        <f t="shared" ca="1" si="3"/>
        <v>1.5827436193207367E-2</v>
      </c>
      <c r="H32" s="229">
        <f t="shared" ca="1" si="4"/>
        <v>-9.1265127472722751E-3</v>
      </c>
    </row>
    <row r="33" spans="1:22" x14ac:dyDescent="0.25">
      <c r="B33" s="225" t="str">
        <f>TableA2Hide!B33</f>
        <v>Jul 20</v>
      </c>
      <c r="C33" s="232"/>
      <c r="D33" s="241">
        <f t="shared" ca="1" si="0"/>
        <v>12.7</v>
      </c>
      <c r="E33" s="241">
        <f t="shared" ca="1" si="1"/>
        <v>13.1</v>
      </c>
      <c r="F33" s="241">
        <f t="shared" ca="1" si="2"/>
        <v>13.1</v>
      </c>
      <c r="G33" s="229">
        <f t="shared" ca="1" si="3"/>
        <v>3.8315480661344825E-2</v>
      </c>
      <c r="H33" s="229">
        <f t="shared" ca="1" si="4"/>
        <v>-1.9223358387951972E-3</v>
      </c>
    </row>
    <row r="34" spans="1:22" x14ac:dyDescent="0.25">
      <c r="B34" s="225" t="str">
        <f>TableA2Hide!B34</f>
        <v>Aug 20</v>
      </c>
      <c r="C34" s="232"/>
      <c r="D34" s="241">
        <f t="shared" ca="1" si="0"/>
        <v>14</v>
      </c>
      <c r="E34" s="241">
        <f t="shared" ca="1" si="1"/>
        <v>14.1</v>
      </c>
      <c r="F34" s="241" t="str">
        <f t="shared" ca="1" si="2"/>
        <v/>
      </c>
      <c r="G34" s="229">
        <f t="shared" ca="1" si="3"/>
        <v>3.5306688334670877E-3</v>
      </c>
      <c r="H34" s="229" t="str">
        <f t="shared" ca="1" si="4"/>
        <v/>
      </c>
    </row>
    <row r="35" spans="1:22" x14ac:dyDescent="0.25">
      <c r="B35" s="225" t="str">
        <f>TableA2Hide!B35</f>
        <v>Sep 20</v>
      </c>
      <c r="C35" s="232"/>
      <c r="D35" s="241">
        <f t="shared" ca="1" si="0"/>
        <v>13</v>
      </c>
      <c r="E35" s="241" t="str">
        <f t="shared" ca="1" si="1"/>
        <v/>
      </c>
      <c r="F35" s="241" t="str">
        <f t="shared" ca="1" si="2"/>
        <v/>
      </c>
      <c r="G35" s="229" t="str">
        <f t="shared" ca="1" si="3"/>
        <v/>
      </c>
      <c r="H35" s="229" t="str">
        <f t="shared" ca="1" si="4"/>
        <v/>
      </c>
    </row>
    <row r="36" spans="1:22" x14ac:dyDescent="0.25">
      <c r="A36" s="233"/>
      <c r="B36" s="234"/>
      <c r="C36" s="235"/>
      <c r="D36" s="236"/>
      <c r="E36" s="236"/>
      <c r="F36" s="234"/>
      <c r="G36" s="236"/>
      <c r="H36" s="236"/>
    </row>
    <row r="37" spans="1:22" s="1" customFormat="1" ht="13.35" customHeight="1" x14ac:dyDescent="0.2">
      <c r="A37" s="237">
        <v>1</v>
      </c>
      <c r="B37" s="253" t="s">
        <v>537</v>
      </c>
      <c r="C37" s="253"/>
      <c r="D37" s="253"/>
      <c r="E37" s="253"/>
      <c r="F37" s="253"/>
      <c r="G37" s="253"/>
      <c r="H37" s="253"/>
      <c r="I37" s="9"/>
      <c r="J37" s="9"/>
      <c r="K37" s="9"/>
      <c r="L37" s="9"/>
      <c r="M37" s="9"/>
      <c r="N37" s="9"/>
      <c r="O37" s="9"/>
      <c r="P37" s="9"/>
      <c r="Q37" s="9"/>
      <c r="R37" s="9"/>
      <c r="S37" s="9"/>
      <c r="T37" s="9"/>
      <c r="U37" s="9"/>
      <c r="V37" s="9"/>
    </row>
    <row r="38" spans="1:22" s="1" customFormat="1" ht="30" customHeight="1" x14ac:dyDescent="0.2">
      <c r="B38" s="167" t="s">
        <v>538</v>
      </c>
      <c r="C38" s="167"/>
      <c r="D38" s="167"/>
      <c r="E38" s="167"/>
      <c r="F38" s="167"/>
      <c r="G38" s="167"/>
      <c r="H38" s="167"/>
      <c r="I38" s="9"/>
      <c r="J38" s="9"/>
      <c r="K38" s="9"/>
      <c r="L38" s="9"/>
      <c r="M38" s="9"/>
      <c r="N38" s="9"/>
      <c r="O38" s="9"/>
      <c r="P38" s="9"/>
      <c r="Q38" s="9"/>
      <c r="R38" s="9"/>
      <c r="S38" s="9"/>
      <c r="T38" s="9"/>
      <c r="U38" s="9"/>
      <c r="V38" s="9"/>
    </row>
    <row r="39" spans="1:22" ht="38.1" customHeight="1" x14ac:dyDescent="0.25">
      <c r="A39" s="237">
        <f>IF(OR(S9=1, S9=4), TableA2Hide!A39, "")</f>
        <v>2</v>
      </c>
      <c r="B39" s="167" t="s">
        <v>539</v>
      </c>
      <c r="C39" s="167"/>
      <c r="D39" s="167"/>
      <c r="E39" s="167"/>
      <c r="F39" s="167"/>
      <c r="G39" s="167"/>
      <c r="H39" s="167"/>
    </row>
    <row r="40" spans="1:22" x14ac:dyDescent="0.25">
      <c r="B40" s="15" t="s">
        <v>152</v>
      </c>
      <c r="C40" s="15"/>
      <c r="D40" s="15"/>
      <c r="E40" s="15"/>
      <c r="F40" s="15"/>
      <c r="G40" s="15"/>
      <c r="H40" s="15"/>
    </row>
  </sheetData>
  <mergeCells count="5">
    <mergeCell ref="A1:D1"/>
    <mergeCell ref="A2:H2"/>
    <mergeCell ref="A4:C5"/>
    <mergeCell ref="B38:H38"/>
    <mergeCell ref="B39:H39"/>
  </mergeCells>
  <hyperlinks>
    <hyperlink ref="A1" location="ContentsHead" display="ContentsHead" xr:uid="{795F17FA-B87B-44B4-B380-0AEA6C5861C1}"/>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List Box 1">
              <controlPr defaultSize="0" autoLine="0" autoPict="0">
                <anchor moveWithCells="1">
                  <from>
                    <xdr:col>8</xdr:col>
                    <xdr:colOff>533400</xdr:colOff>
                    <xdr:row>1</xdr:row>
                    <xdr:rowOff>28575</xdr:rowOff>
                  </from>
                  <to>
                    <xdr:col>12</xdr:col>
                    <xdr:colOff>466725</xdr:colOff>
                    <xdr:row>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D0EAC-5555-4ECC-BD34-10C169C240CC}">
  <sheetPr codeName="Sheet4"/>
  <dimension ref="A1:P365"/>
  <sheetViews>
    <sheetView showGridLines="0" zoomScaleNormal="100" workbookViewId="0">
      <pane xSplit="9" ySplit="1" topLeftCell="J2" activePane="bottomRight" state="frozen"/>
      <selection sqref="A1:B1048576"/>
      <selection pane="topRight" sqref="A1:B1048576"/>
      <selection pane="bottomLeft" sqref="A1:B1048576"/>
      <selection pane="bottomRight" sqref="A1:B1"/>
    </sheetView>
  </sheetViews>
  <sheetFormatPr defaultColWidth="9" defaultRowHeight="12.75" x14ac:dyDescent="0.2"/>
  <cols>
    <col min="1" max="1" width="9" style="17"/>
    <col min="2" max="2" width="11" style="17" customWidth="1"/>
    <col min="3" max="6" width="9" style="17"/>
    <col min="7" max="7" width="9" style="17" customWidth="1"/>
    <col min="8" max="9" width="9" style="17"/>
    <col min="10" max="10" width="17.28515625" style="17" customWidth="1"/>
    <col min="11" max="11" width="16.5703125" style="17" customWidth="1"/>
    <col min="12" max="12" width="18.5703125" style="17" customWidth="1"/>
    <col min="13" max="13" width="17" style="17" bestFit="1" customWidth="1"/>
    <col min="14" max="14" width="16" style="17" bestFit="1" customWidth="1"/>
    <col min="15" max="15" width="10.28515625" style="17" customWidth="1"/>
    <col min="16" max="16" width="13" style="17" customWidth="1"/>
    <col min="17" max="16384" width="9" style="17"/>
  </cols>
  <sheetData>
    <row r="1" spans="1:14" ht="15.75" x14ac:dyDescent="0.25">
      <c r="A1" s="22" t="s">
        <v>133</v>
      </c>
      <c r="B1" s="22"/>
      <c r="J1" s="19"/>
      <c r="L1" s="21"/>
      <c r="M1" s="21"/>
      <c r="N1" s="21"/>
    </row>
    <row r="3" spans="1:14" ht="30" customHeight="1" x14ac:dyDescent="0.25">
      <c r="A3" s="23" t="s">
        <v>134</v>
      </c>
      <c r="B3" s="24"/>
      <c r="C3" s="24"/>
      <c r="D3" s="24"/>
      <c r="E3" s="24"/>
      <c r="F3" s="24"/>
      <c r="G3" s="24"/>
      <c r="H3" s="24"/>
      <c r="I3" s="24"/>
      <c r="J3" s="17" t="s">
        <v>135</v>
      </c>
      <c r="K3" s="18">
        <v>2.1</v>
      </c>
      <c r="L3" s="25"/>
    </row>
    <row r="4" spans="1:14" x14ac:dyDescent="0.2">
      <c r="J4" s="17" t="s">
        <v>136</v>
      </c>
      <c r="K4" s="17" t="s">
        <v>45</v>
      </c>
      <c r="L4" s="26"/>
      <c r="M4" s="26"/>
    </row>
    <row r="5" spans="1:14" x14ac:dyDescent="0.2">
      <c r="J5" s="17" t="s">
        <v>137</v>
      </c>
      <c r="K5" s="17" t="s">
        <v>138</v>
      </c>
      <c r="L5" s="26"/>
      <c r="M5" s="26"/>
    </row>
    <row r="6" spans="1:14" x14ac:dyDescent="0.2">
      <c r="J6" s="17" t="s">
        <v>139</v>
      </c>
      <c r="K6" s="17" t="s">
        <v>140</v>
      </c>
      <c r="L6" s="26"/>
      <c r="M6" s="26"/>
    </row>
    <row r="7" spans="1:14" ht="24.75" customHeight="1" x14ac:dyDescent="0.2">
      <c r="J7" s="27" t="s">
        <v>141</v>
      </c>
      <c r="K7" s="27">
        <v>2020</v>
      </c>
      <c r="M7" s="28"/>
      <c r="N7" s="28">
        <v>2019</v>
      </c>
    </row>
    <row r="8" spans="1:14" x14ac:dyDescent="0.2">
      <c r="J8" s="29">
        <v>43834</v>
      </c>
      <c r="K8" s="30">
        <v>910</v>
      </c>
      <c r="M8" s="29">
        <v>43470</v>
      </c>
      <c r="N8" s="30">
        <v>1140</v>
      </c>
    </row>
    <row r="9" spans="1:14" x14ac:dyDescent="0.2">
      <c r="J9" s="29">
        <v>43841</v>
      </c>
      <c r="K9" s="30">
        <v>900</v>
      </c>
      <c r="M9" s="29">
        <v>43477</v>
      </c>
      <c r="N9" s="30">
        <v>1010</v>
      </c>
    </row>
    <row r="10" spans="1:14" x14ac:dyDescent="0.2">
      <c r="J10" s="29">
        <v>43848</v>
      </c>
      <c r="K10" s="30">
        <v>910</v>
      </c>
      <c r="M10" s="29">
        <v>43484</v>
      </c>
      <c r="N10" s="30">
        <v>950</v>
      </c>
    </row>
    <row r="11" spans="1:14" x14ac:dyDescent="0.2">
      <c r="J11" s="29">
        <v>43855</v>
      </c>
      <c r="K11" s="30">
        <v>1090</v>
      </c>
      <c r="M11" s="29">
        <v>43491</v>
      </c>
      <c r="N11" s="30">
        <v>1080</v>
      </c>
    </row>
    <row r="12" spans="1:14" x14ac:dyDescent="0.2">
      <c r="J12" s="29">
        <v>43862</v>
      </c>
      <c r="K12" s="30">
        <v>1210</v>
      </c>
      <c r="M12" s="29">
        <v>43498</v>
      </c>
      <c r="N12" s="30">
        <v>1120</v>
      </c>
    </row>
    <row r="13" spans="1:14" x14ac:dyDescent="0.2">
      <c r="B13" s="32"/>
      <c r="J13" s="29">
        <v>43869</v>
      </c>
      <c r="K13" s="30">
        <v>1040</v>
      </c>
      <c r="M13" s="29">
        <v>43505</v>
      </c>
      <c r="N13" s="30">
        <v>1030</v>
      </c>
    </row>
    <row r="14" spans="1:14" x14ac:dyDescent="0.2">
      <c r="J14" s="29">
        <v>43876</v>
      </c>
      <c r="K14" s="30">
        <v>1100</v>
      </c>
      <c r="M14" s="29">
        <v>43512</v>
      </c>
      <c r="N14" s="30">
        <v>1080</v>
      </c>
    </row>
    <row r="15" spans="1:14" x14ac:dyDescent="0.2">
      <c r="J15" s="29">
        <v>43883</v>
      </c>
      <c r="K15" s="30">
        <v>1130</v>
      </c>
      <c r="M15" s="29">
        <v>43519</v>
      </c>
      <c r="N15" s="30">
        <v>1150</v>
      </c>
    </row>
    <row r="16" spans="1:14" x14ac:dyDescent="0.2">
      <c r="J16" s="29">
        <v>43890</v>
      </c>
      <c r="K16" s="30">
        <v>1120</v>
      </c>
      <c r="M16" s="29">
        <v>43526</v>
      </c>
      <c r="N16" s="30">
        <v>1070</v>
      </c>
    </row>
    <row r="17" spans="10:14" x14ac:dyDescent="0.2">
      <c r="J17" s="29">
        <v>43897</v>
      </c>
      <c r="K17" s="30">
        <v>1130</v>
      </c>
      <c r="M17" s="29">
        <v>43533</v>
      </c>
      <c r="N17" s="30">
        <v>1090</v>
      </c>
    </row>
    <row r="18" spans="10:14" x14ac:dyDescent="0.2">
      <c r="J18" s="29">
        <v>43904</v>
      </c>
      <c r="K18" s="30">
        <v>1090</v>
      </c>
      <c r="M18" s="29">
        <v>43540</v>
      </c>
      <c r="N18" s="30">
        <v>1020</v>
      </c>
    </row>
    <row r="19" spans="10:14" x14ac:dyDescent="0.2">
      <c r="J19" s="29">
        <v>43911</v>
      </c>
      <c r="K19" s="30">
        <v>1190</v>
      </c>
      <c r="M19" s="29">
        <v>43547</v>
      </c>
      <c r="N19" s="30">
        <v>1190</v>
      </c>
    </row>
    <row r="20" spans="10:14" x14ac:dyDescent="0.2">
      <c r="J20" s="29">
        <v>43918</v>
      </c>
      <c r="K20" s="30">
        <v>1060</v>
      </c>
      <c r="M20" s="29">
        <v>43554</v>
      </c>
      <c r="N20" s="30">
        <v>1330</v>
      </c>
    </row>
    <row r="21" spans="10:14" x14ac:dyDescent="0.2">
      <c r="J21" s="29">
        <v>43925</v>
      </c>
      <c r="K21" s="30">
        <v>560</v>
      </c>
      <c r="M21" s="29">
        <v>43561</v>
      </c>
      <c r="N21" s="30">
        <v>1210</v>
      </c>
    </row>
    <row r="22" spans="10:14" x14ac:dyDescent="0.2">
      <c r="J22" s="29">
        <v>43932</v>
      </c>
      <c r="K22" s="30">
        <v>430</v>
      </c>
      <c r="M22" s="29">
        <v>43568</v>
      </c>
      <c r="N22" s="30">
        <v>1090</v>
      </c>
    </row>
    <row r="23" spans="10:14" x14ac:dyDescent="0.2">
      <c r="J23" s="29">
        <v>43939</v>
      </c>
      <c r="K23" s="30">
        <v>500</v>
      </c>
      <c r="M23" s="29">
        <v>43575</v>
      </c>
      <c r="N23" s="30">
        <v>860</v>
      </c>
    </row>
    <row r="24" spans="10:14" x14ac:dyDescent="0.2">
      <c r="J24" s="29">
        <v>43946</v>
      </c>
      <c r="K24" s="30">
        <v>550</v>
      </c>
      <c r="M24" s="29">
        <v>43582</v>
      </c>
      <c r="N24" s="30">
        <v>1160</v>
      </c>
    </row>
    <row r="25" spans="10:14" x14ac:dyDescent="0.2">
      <c r="J25" s="29">
        <v>43953</v>
      </c>
      <c r="K25" s="30">
        <v>450</v>
      </c>
      <c r="M25" s="29">
        <v>43589</v>
      </c>
      <c r="N25" s="30">
        <v>890</v>
      </c>
    </row>
    <row r="26" spans="10:14" x14ac:dyDescent="0.2">
      <c r="J26" s="29">
        <v>43960</v>
      </c>
      <c r="K26" s="30">
        <v>430</v>
      </c>
      <c r="M26" s="29">
        <v>43596</v>
      </c>
      <c r="N26" s="30">
        <v>1010</v>
      </c>
    </row>
    <row r="27" spans="10:14" x14ac:dyDescent="0.2">
      <c r="J27" s="29">
        <v>43967</v>
      </c>
      <c r="K27" s="30">
        <v>510</v>
      </c>
      <c r="M27" s="29">
        <v>43603</v>
      </c>
      <c r="N27" s="30">
        <v>1150</v>
      </c>
    </row>
    <row r="28" spans="10:14" x14ac:dyDescent="0.2">
      <c r="J28" s="29">
        <v>43974</v>
      </c>
      <c r="K28" s="30">
        <v>510</v>
      </c>
      <c r="M28" s="29">
        <v>43610</v>
      </c>
      <c r="N28" s="30">
        <v>1000</v>
      </c>
    </row>
    <row r="29" spans="10:14" x14ac:dyDescent="0.2">
      <c r="J29" s="29">
        <v>43981</v>
      </c>
      <c r="K29" s="30">
        <v>610</v>
      </c>
      <c r="M29" s="29">
        <v>43617</v>
      </c>
      <c r="N29" s="30">
        <v>1250</v>
      </c>
    </row>
    <row r="30" spans="10:14" x14ac:dyDescent="0.2">
      <c r="J30" s="29">
        <v>43988</v>
      </c>
      <c r="K30" s="30">
        <v>600</v>
      </c>
      <c r="M30" s="29">
        <v>43624</v>
      </c>
      <c r="N30" s="30">
        <v>1180</v>
      </c>
    </row>
    <row r="31" spans="10:14" x14ac:dyDescent="0.2">
      <c r="J31" s="29">
        <v>43995</v>
      </c>
      <c r="K31" s="30">
        <v>580</v>
      </c>
      <c r="M31" s="29">
        <v>43631</v>
      </c>
      <c r="N31" s="30">
        <v>1120</v>
      </c>
    </row>
    <row r="32" spans="10:14" x14ac:dyDescent="0.2">
      <c r="J32" s="29">
        <v>44002</v>
      </c>
      <c r="K32" s="30">
        <v>700</v>
      </c>
      <c r="M32" s="29">
        <v>43638</v>
      </c>
      <c r="N32" s="30">
        <v>1350</v>
      </c>
    </row>
    <row r="33" spans="10:14" x14ac:dyDescent="0.2">
      <c r="J33" s="29">
        <v>44009</v>
      </c>
      <c r="K33" s="30">
        <v>820</v>
      </c>
      <c r="M33" s="29">
        <v>43645</v>
      </c>
      <c r="N33" s="30">
        <v>1460</v>
      </c>
    </row>
    <row r="34" spans="10:14" x14ac:dyDescent="0.2">
      <c r="J34" s="29">
        <v>44016</v>
      </c>
      <c r="K34" s="30">
        <v>730</v>
      </c>
      <c r="M34" s="29">
        <v>43652</v>
      </c>
      <c r="N34" s="30">
        <v>1240</v>
      </c>
    </row>
    <row r="35" spans="10:14" x14ac:dyDescent="0.2">
      <c r="J35" s="29">
        <v>44023</v>
      </c>
      <c r="K35" s="30">
        <v>620</v>
      </c>
      <c r="M35" s="29">
        <v>43659</v>
      </c>
      <c r="N35" s="30">
        <v>1300</v>
      </c>
    </row>
    <row r="36" spans="10:14" x14ac:dyDescent="0.2">
      <c r="J36" s="29">
        <v>44030</v>
      </c>
      <c r="K36" s="30">
        <v>560</v>
      </c>
      <c r="M36" s="29">
        <v>43666</v>
      </c>
      <c r="N36" s="30">
        <v>1290</v>
      </c>
    </row>
    <row r="37" spans="10:14" x14ac:dyDescent="0.2">
      <c r="J37" s="29">
        <v>44037</v>
      </c>
      <c r="K37" s="30">
        <v>850</v>
      </c>
      <c r="M37" s="29">
        <v>43673</v>
      </c>
      <c r="N37" s="30">
        <v>1340</v>
      </c>
    </row>
    <row r="38" spans="10:14" x14ac:dyDescent="0.2">
      <c r="J38" s="29">
        <v>44044</v>
      </c>
      <c r="K38" s="30">
        <v>840</v>
      </c>
      <c r="M38" s="29">
        <v>43680</v>
      </c>
      <c r="N38" s="30">
        <v>1260</v>
      </c>
    </row>
    <row r="39" spans="10:14" x14ac:dyDescent="0.2">
      <c r="J39" s="29">
        <v>44051</v>
      </c>
      <c r="K39" s="30">
        <v>790</v>
      </c>
      <c r="M39" s="29">
        <v>43687</v>
      </c>
      <c r="N39" s="30">
        <v>1190</v>
      </c>
    </row>
    <row r="40" spans="10:14" x14ac:dyDescent="0.2">
      <c r="J40" s="29">
        <v>44058</v>
      </c>
      <c r="K40" s="30">
        <v>870</v>
      </c>
      <c r="M40" s="29">
        <v>43694</v>
      </c>
      <c r="N40" s="30">
        <v>1260</v>
      </c>
    </row>
    <row r="41" spans="10:14" x14ac:dyDescent="0.2">
      <c r="J41" s="29">
        <v>44065</v>
      </c>
      <c r="K41" s="30">
        <v>1060</v>
      </c>
      <c r="M41" s="29">
        <v>43701</v>
      </c>
      <c r="N41" s="30">
        <v>1080</v>
      </c>
    </row>
    <row r="42" spans="10:14" x14ac:dyDescent="0.2">
      <c r="J42" s="29">
        <v>44072</v>
      </c>
      <c r="K42" s="30">
        <v>720</v>
      </c>
      <c r="M42" s="29">
        <v>43708</v>
      </c>
      <c r="N42" s="30">
        <v>1360</v>
      </c>
    </row>
    <row r="43" spans="10:14" x14ac:dyDescent="0.2">
      <c r="J43" s="29">
        <v>44079</v>
      </c>
      <c r="K43" s="30">
        <v>950</v>
      </c>
      <c r="M43" s="29">
        <v>43715</v>
      </c>
      <c r="N43" s="30">
        <v>1190</v>
      </c>
    </row>
    <row r="44" spans="10:14" x14ac:dyDescent="0.2">
      <c r="J44" s="29">
        <v>44086</v>
      </c>
      <c r="K44" s="30">
        <v>820</v>
      </c>
      <c r="M44" s="29">
        <v>43722</v>
      </c>
      <c r="N44" s="30">
        <v>1170</v>
      </c>
    </row>
    <row r="45" spans="10:14" x14ac:dyDescent="0.2">
      <c r="J45" s="29">
        <v>44093</v>
      </c>
      <c r="K45" s="30">
        <v>1040</v>
      </c>
      <c r="M45" s="29">
        <v>43729</v>
      </c>
      <c r="N45" s="30">
        <v>1290</v>
      </c>
    </row>
    <row r="46" spans="10:14" x14ac:dyDescent="0.2">
      <c r="J46" s="29">
        <v>44100</v>
      </c>
      <c r="K46" s="30">
        <v>1140</v>
      </c>
      <c r="M46" s="29">
        <v>43736</v>
      </c>
      <c r="N46" s="30">
        <v>1330</v>
      </c>
    </row>
    <row r="47" spans="10:14" x14ac:dyDescent="0.2">
      <c r="J47" s="29">
        <v>44107</v>
      </c>
      <c r="K47" s="30">
        <v>1070</v>
      </c>
      <c r="M47" s="29">
        <v>43743</v>
      </c>
      <c r="N47" s="30">
        <v>1370</v>
      </c>
    </row>
    <row r="48" spans="10:14" x14ac:dyDescent="0.2">
      <c r="J48" s="29">
        <v>44114</v>
      </c>
      <c r="K48" s="30">
        <v>1110</v>
      </c>
      <c r="M48" s="29">
        <v>43750</v>
      </c>
      <c r="N48" s="30">
        <v>1220</v>
      </c>
    </row>
    <row r="49" spans="1:16" x14ac:dyDescent="0.2">
      <c r="J49" s="29">
        <v>44121</v>
      </c>
      <c r="K49" s="30">
        <v>1230</v>
      </c>
      <c r="M49" s="29">
        <v>43757</v>
      </c>
      <c r="N49" s="30">
        <v>1300</v>
      </c>
    </row>
    <row r="50" spans="1:16" x14ac:dyDescent="0.2">
      <c r="J50" s="27" t="s">
        <v>142</v>
      </c>
      <c r="K50" s="30"/>
      <c r="L50" s="30"/>
      <c r="M50" s="30"/>
      <c r="P50" s="31"/>
    </row>
    <row r="51" spans="1:16" ht="13.35" customHeight="1" x14ac:dyDescent="0.2">
      <c r="P51" s="31"/>
    </row>
    <row r="52" spans="1:16" ht="30" customHeight="1" x14ac:dyDescent="0.25">
      <c r="A52" s="23" t="s">
        <v>143</v>
      </c>
      <c r="B52" s="24"/>
      <c r="C52" s="24"/>
      <c r="D52" s="24"/>
      <c r="E52" s="24"/>
      <c r="F52" s="24"/>
      <c r="G52" s="24"/>
      <c r="H52" s="24"/>
      <c r="I52" s="24"/>
      <c r="J52" s="17" t="s">
        <v>135</v>
      </c>
      <c r="K52" s="18">
        <v>2.5</v>
      </c>
      <c r="L52" s="25"/>
    </row>
    <row r="53" spans="1:16" x14ac:dyDescent="0.2">
      <c r="J53" s="17" t="s">
        <v>136</v>
      </c>
      <c r="K53" s="17" t="s">
        <v>53</v>
      </c>
      <c r="L53" s="26"/>
      <c r="M53" s="26"/>
    </row>
    <row r="54" spans="1:16" x14ac:dyDescent="0.2">
      <c r="J54" s="17" t="s">
        <v>137</v>
      </c>
      <c r="K54" s="17" t="s">
        <v>144</v>
      </c>
      <c r="L54" s="26"/>
      <c r="M54" s="26"/>
    </row>
    <row r="55" spans="1:16" x14ac:dyDescent="0.2">
      <c r="J55" s="17" t="s">
        <v>139</v>
      </c>
      <c r="K55" s="17" t="s">
        <v>145</v>
      </c>
      <c r="L55" s="26"/>
      <c r="M55" s="26"/>
    </row>
    <row r="56" spans="1:16" ht="39.4" customHeight="1" x14ac:dyDescent="0.2">
      <c r="J56" s="27" t="s">
        <v>141</v>
      </c>
      <c r="K56" s="28" t="s">
        <v>146</v>
      </c>
      <c r="L56" s="28" t="s">
        <v>147</v>
      </c>
      <c r="M56" s="28" t="s">
        <v>148</v>
      </c>
      <c r="N56" s="28" t="s">
        <v>149</v>
      </c>
      <c r="O56" s="28" t="s">
        <v>150</v>
      </c>
      <c r="P56" s="28" t="s">
        <v>151</v>
      </c>
    </row>
    <row r="57" spans="1:16" x14ac:dyDescent="0.2">
      <c r="J57" s="17" t="s">
        <v>121</v>
      </c>
      <c r="K57" s="30">
        <v>4020</v>
      </c>
      <c r="L57" s="30">
        <v>1760</v>
      </c>
      <c r="M57" s="30">
        <v>960</v>
      </c>
      <c r="N57" s="30">
        <v>460</v>
      </c>
      <c r="O57" s="30">
        <v>530</v>
      </c>
      <c r="P57" s="30">
        <v>370</v>
      </c>
    </row>
    <row r="58" spans="1:16" x14ac:dyDescent="0.2">
      <c r="J58" s="17" t="s">
        <v>122</v>
      </c>
      <c r="K58" s="30">
        <v>4560</v>
      </c>
      <c r="L58" s="30">
        <v>1940</v>
      </c>
      <c r="M58" s="30">
        <v>1070</v>
      </c>
      <c r="N58" s="30">
        <v>460</v>
      </c>
      <c r="O58" s="30">
        <v>530</v>
      </c>
      <c r="P58" s="30">
        <v>260</v>
      </c>
    </row>
    <row r="59" spans="1:16" x14ac:dyDescent="0.2">
      <c r="J59" s="17" t="s">
        <v>123</v>
      </c>
      <c r="K59" s="30">
        <v>4670</v>
      </c>
      <c r="L59" s="30">
        <v>2570</v>
      </c>
      <c r="M59" s="30">
        <v>1050</v>
      </c>
      <c r="N59" s="30">
        <v>630</v>
      </c>
      <c r="O59" s="30">
        <v>460</v>
      </c>
      <c r="P59" s="30">
        <v>350</v>
      </c>
    </row>
    <row r="60" spans="1:16" x14ac:dyDescent="0.2">
      <c r="J60" s="17" t="s">
        <v>124</v>
      </c>
      <c r="K60" s="30">
        <v>5020</v>
      </c>
      <c r="L60" s="30">
        <v>3020</v>
      </c>
      <c r="M60" s="30">
        <v>1190</v>
      </c>
      <c r="N60" s="30">
        <v>850</v>
      </c>
      <c r="O60" s="30">
        <v>590</v>
      </c>
      <c r="P60" s="30">
        <v>440</v>
      </c>
    </row>
    <row r="61" spans="1:16" x14ac:dyDescent="0.2">
      <c r="J61" s="17" t="s">
        <v>125</v>
      </c>
      <c r="K61" s="30">
        <v>5270</v>
      </c>
      <c r="L61" s="30">
        <v>3200</v>
      </c>
      <c r="M61" s="30">
        <v>1190</v>
      </c>
      <c r="N61" s="30">
        <v>880</v>
      </c>
      <c r="O61" s="30">
        <v>470</v>
      </c>
      <c r="P61" s="30">
        <v>330</v>
      </c>
    </row>
    <row r="62" spans="1:16" x14ac:dyDescent="0.2">
      <c r="J62" s="17" t="s">
        <v>126</v>
      </c>
      <c r="K62" s="30">
        <v>4640</v>
      </c>
      <c r="L62" s="30">
        <v>3600</v>
      </c>
      <c r="M62" s="30">
        <v>1100</v>
      </c>
      <c r="N62" s="30">
        <v>1000</v>
      </c>
      <c r="O62" s="30">
        <v>500</v>
      </c>
      <c r="P62" s="30">
        <v>390</v>
      </c>
    </row>
    <row r="63" spans="1:16" x14ac:dyDescent="0.2">
      <c r="J63" s="17" t="s">
        <v>127</v>
      </c>
      <c r="K63" s="30">
        <v>5060</v>
      </c>
      <c r="L63" s="30"/>
      <c r="M63" s="30">
        <v>1220</v>
      </c>
      <c r="N63" s="30" t="s">
        <v>152</v>
      </c>
      <c r="O63" s="30">
        <v>530</v>
      </c>
      <c r="P63" s="30" t="s">
        <v>152</v>
      </c>
    </row>
    <row r="64" spans="1:16" x14ac:dyDescent="0.2">
      <c r="J64" s="17" t="s">
        <v>128</v>
      </c>
      <c r="K64" s="30">
        <v>5230</v>
      </c>
      <c r="L64" s="30"/>
      <c r="M64" s="30">
        <v>1150</v>
      </c>
      <c r="N64" s="30" t="s">
        <v>152</v>
      </c>
      <c r="O64" s="30">
        <v>470</v>
      </c>
      <c r="P64" s="30" t="s">
        <v>152</v>
      </c>
    </row>
    <row r="65" spans="1:16" x14ac:dyDescent="0.2">
      <c r="J65" s="17" t="s">
        <v>129</v>
      </c>
      <c r="K65" s="30">
        <v>4890</v>
      </c>
      <c r="L65" s="30"/>
      <c r="M65" s="30">
        <v>1190</v>
      </c>
      <c r="N65" s="30" t="s">
        <v>152</v>
      </c>
      <c r="O65" s="30">
        <v>520</v>
      </c>
      <c r="P65" s="30" t="s">
        <v>152</v>
      </c>
    </row>
    <row r="66" spans="1:16" x14ac:dyDescent="0.2">
      <c r="J66" s="17" t="s">
        <v>130</v>
      </c>
      <c r="K66" s="30">
        <v>3840</v>
      </c>
      <c r="L66" s="30"/>
      <c r="M66" s="30">
        <v>1100</v>
      </c>
      <c r="N66" s="30" t="s">
        <v>152</v>
      </c>
      <c r="O66" s="30">
        <v>530</v>
      </c>
      <c r="P66" s="30" t="s">
        <v>152</v>
      </c>
    </row>
    <row r="67" spans="1:16" x14ac:dyDescent="0.2">
      <c r="B67" s="32"/>
      <c r="J67" s="17" t="s">
        <v>131</v>
      </c>
      <c r="K67" s="30">
        <v>3940</v>
      </c>
      <c r="L67" s="30"/>
      <c r="M67" s="30">
        <v>1090</v>
      </c>
      <c r="N67" s="30" t="s">
        <v>152</v>
      </c>
      <c r="O67" s="30">
        <v>430</v>
      </c>
      <c r="P67" s="30" t="s">
        <v>152</v>
      </c>
    </row>
    <row r="68" spans="1:16" x14ac:dyDescent="0.2">
      <c r="J68" s="17" t="s">
        <v>132</v>
      </c>
      <c r="K68" s="30">
        <v>4110</v>
      </c>
      <c r="L68" s="30"/>
      <c r="M68" s="30">
        <v>1070</v>
      </c>
      <c r="N68" s="30" t="s">
        <v>152</v>
      </c>
      <c r="O68" s="30">
        <v>560</v>
      </c>
      <c r="P68" s="30" t="s">
        <v>152</v>
      </c>
    </row>
    <row r="69" spans="1:16" ht="13.35" customHeight="1" x14ac:dyDescent="0.2">
      <c r="J69" s="17" t="s">
        <v>153</v>
      </c>
      <c r="P69" s="31"/>
    </row>
    <row r="70" spans="1:16" ht="13.35" customHeight="1" x14ac:dyDescent="0.2">
      <c r="J70" s="17" t="s">
        <v>154</v>
      </c>
      <c r="K70" s="25"/>
      <c r="L70" s="25"/>
      <c r="M70" s="25"/>
      <c r="N70" s="25"/>
      <c r="P70" s="31"/>
    </row>
    <row r="71" spans="1:16" ht="43.5" customHeight="1" x14ac:dyDescent="0.2">
      <c r="K71" s="25"/>
      <c r="L71" s="25"/>
      <c r="M71" s="25"/>
      <c r="N71" s="25"/>
      <c r="P71" s="31"/>
    </row>
    <row r="72" spans="1:16" ht="30" customHeight="1" x14ac:dyDescent="0.25">
      <c r="A72" s="23" t="s">
        <v>155</v>
      </c>
      <c r="B72" s="24"/>
      <c r="C72" s="24"/>
      <c r="D72" s="24"/>
      <c r="E72" s="24"/>
      <c r="F72" s="24"/>
      <c r="G72" s="24"/>
      <c r="H72" s="24"/>
      <c r="I72" s="24"/>
      <c r="J72" s="17" t="s">
        <v>135</v>
      </c>
      <c r="K72" s="18" t="s">
        <v>0</v>
      </c>
      <c r="L72" s="25"/>
    </row>
    <row r="73" spans="1:16" x14ac:dyDescent="0.2">
      <c r="J73" s="17" t="s">
        <v>136</v>
      </c>
      <c r="K73" s="17" t="s">
        <v>55</v>
      </c>
      <c r="L73" s="26"/>
      <c r="M73" s="26"/>
    </row>
    <row r="74" spans="1:16" x14ac:dyDescent="0.2">
      <c r="J74" s="17" t="s">
        <v>137</v>
      </c>
      <c r="K74" s="17" t="s">
        <v>144</v>
      </c>
      <c r="L74" s="26"/>
      <c r="M74" s="26"/>
    </row>
    <row r="75" spans="1:16" x14ac:dyDescent="0.2">
      <c r="J75" s="17" t="s">
        <v>139</v>
      </c>
      <c r="K75" s="17" t="s">
        <v>156</v>
      </c>
      <c r="L75" s="26"/>
      <c r="M75" s="26"/>
    </row>
    <row r="76" spans="1:16" ht="52.5" customHeight="1" x14ac:dyDescent="0.2">
      <c r="J76" s="27" t="s">
        <v>141</v>
      </c>
      <c r="K76" s="28" t="s">
        <v>157</v>
      </c>
      <c r="L76" s="28" t="s">
        <v>147</v>
      </c>
      <c r="M76" s="28" t="s">
        <v>158</v>
      </c>
      <c r="N76" s="28" t="s">
        <v>159</v>
      </c>
      <c r="O76" s="28"/>
      <c r="P76" s="28"/>
    </row>
    <row r="77" spans="1:16" x14ac:dyDescent="0.2">
      <c r="J77" s="17" t="s">
        <v>121</v>
      </c>
      <c r="K77" s="33">
        <v>10.4</v>
      </c>
      <c r="L77" s="33">
        <v>4.8</v>
      </c>
      <c r="M77" s="33">
        <v>4</v>
      </c>
      <c r="N77" s="33">
        <v>2.1</v>
      </c>
      <c r="O77" s="33"/>
      <c r="P77" s="33"/>
    </row>
    <row r="78" spans="1:16" x14ac:dyDescent="0.2">
      <c r="J78" s="17" t="s">
        <v>122</v>
      </c>
      <c r="K78" s="33">
        <v>12</v>
      </c>
      <c r="L78" s="33">
        <v>5.4</v>
      </c>
      <c r="M78" s="33">
        <v>4.7</v>
      </c>
      <c r="N78" s="33">
        <v>2.1</v>
      </c>
      <c r="O78" s="33"/>
      <c r="P78" s="33"/>
    </row>
    <row r="79" spans="1:16" x14ac:dyDescent="0.2">
      <c r="J79" s="17" t="s">
        <v>123</v>
      </c>
      <c r="K79" s="33">
        <v>13</v>
      </c>
      <c r="L79" s="33">
        <v>7.7</v>
      </c>
      <c r="M79" s="33">
        <v>4.9000000000000004</v>
      </c>
      <c r="N79" s="33">
        <v>2.9</v>
      </c>
      <c r="O79" s="33"/>
      <c r="P79" s="33"/>
    </row>
    <row r="80" spans="1:16" x14ac:dyDescent="0.2">
      <c r="J80" s="17" t="s">
        <v>124</v>
      </c>
      <c r="K80" s="33">
        <v>14.2</v>
      </c>
      <c r="L80" s="33">
        <v>9.6</v>
      </c>
      <c r="M80" s="33">
        <v>5.5</v>
      </c>
      <c r="N80" s="33">
        <v>4.0999999999999996</v>
      </c>
      <c r="O80" s="33"/>
      <c r="P80" s="33"/>
    </row>
    <row r="81" spans="1:16" x14ac:dyDescent="0.2">
      <c r="J81" s="17" t="s">
        <v>125</v>
      </c>
      <c r="K81" s="33">
        <v>16.899999999999999</v>
      </c>
      <c r="L81" s="33">
        <v>9.8000000000000007</v>
      </c>
      <c r="M81" s="33">
        <v>6</v>
      </c>
      <c r="N81" s="33">
        <v>4.9000000000000004</v>
      </c>
      <c r="O81" s="33"/>
      <c r="P81" s="33"/>
    </row>
    <row r="82" spans="1:16" x14ac:dyDescent="0.2">
      <c r="J82" s="17" t="s">
        <v>126</v>
      </c>
      <c r="K82" s="33">
        <v>13.4</v>
      </c>
      <c r="L82" s="33">
        <v>10.9</v>
      </c>
      <c r="M82" s="33">
        <v>5.0999999999999996</v>
      </c>
      <c r="N82" s="33">
        <v>5.6</v>
      </c>
      <c r="O82" s="33"/>
      <c r="P82" s="33"/>
    </row>
    <row r="83" spans="1:16" x14ac:dyDescent="0.2">
      <c r="J83" s="17" t="s">
        <v>127</v>
      </c>
      <c r="K83" s="33">
        <v>15.3</v>
      </c>
      <c r="L83" s="33" t="s">
        <v>152</v>
      </c>
      <c r="M83" s="33">
        <v>5.8</v>
      </c>
      <c r="N83" s="33" t="s">
        <v>152</v>
      </c>
      <c r="O83" s="33"/>
      <c r="P83" s="33"/>
    </row>
    <row r="84" spans="1:16" x14ac:dyDescent="0.2">
      <c r="J84" s="17" t="s">
        <v>128</v>
      </c>
      <c r="K84" s="33">
        <v>16.5</v>
      </c>
      <c r="L84" s="33" t="s">
        <v>152</v>
      </c>
      <c r="M84" s="33">
        <v>5.6</v>
      </c>
      <c r="N84" s="33" t="s">
        <v>152</v>
      </c>
      <c r="O84" s="33"/>
      <c r="P84" s="33"/>
    </row>
    <row r="85" spans="1:16" x14ac:dyDescent="0.2">
      <c r="J85" s="17" t="s">
        <v>129</v>
      </c>
      <c r="K85" s="33">
        <v>14.6</v>
      </c>
      <c r="L85" s="33" t="s">
        <v>152</v>
      </c>
      <c r="M85" s="33">
        <v>5.6</v>
      </c>
      <c r="N85" s="33" t="s">
        <v>152</v>
      </c>
      <c r="O85" s="33"/>
      <c r="P85" s="33"/>
    </row>
    <row r="86" spans="1:16" x14ac:dyDescent="0.2">
      <c r="J86" s="17" t="s">
        <v>130</v>
      </c>
      <c r="K86" s="33">
        <v>12.4</v>
      </c>
      <c r="L86" s="33" t="s">
        <v>152</v>
      </c>
      <c r="M86" s="33">
        <v>5.0999999999999996</v>
      </c>
      <c r="N86" s="33" t="s">
        <v>152</v>
      </c>
      <c r="O86" s="33"/>
      <c r="P86" s="33"/>
    </row>
    <row r="87" spans="1:16" x14ac:dyDescent="0.2">
      <c r="B87" s="32"/>
      <c r="J87" s="17" t="s">
        <v>131</v>
      </c>
      <c r="K87" s="33">
        <v>12.3</v>
      </c>
      <c r="L87" s="33" t="s">
        <v>152</v>
      </c>
      <c r="M87" s="33">
        <v>5</v>
      </c>
      <c r="N87" s="33" t="s">
        <v>152</v>
      </c>
      <c r="O87" s="33"/>
      <c r="P87" s="33"/>
    </row>
    <row r="88" spans="1:16" x14ac:dyDescent="0.2">
      <c r="J88" s="17" t="s">
        <v>132</v>
      </c>
      <c r="K88" s="33">
        <v>12.8</v>
      </c>
      <c r="L88" s="33" t="s">
        <v>152</v>
      </c>
      <c r="M88" s="33">
        <v>4.8</v>
      </c>
      <c r="N88" s="33" t="s">
        <v>152</v>
      </c>
      <c r="O88" s="33"/>
      <c r="P88" s="33"/>
    </row>
    <row r="89" spans="1:16" x14ac:dyDescent="0.2">
      <c r="J89" s="17" t="s">
        <v>153</v>
      </c>
      <c r="K89" s="35"/>
      <c r="L89" s="35"/>
      <c r="M89" s="35"/>
      <c r="N89" s="35"/>
    </row>
    <row r="90" spans="1:16" x14ac:dyDescent="0.2">
      <c r="J90" s="17" t="s">
        <v>154</v>
      </c>
      <c r="K90" s="35"/>
      <c r="L90" s="35"/>
      <c r="M90" s="35"/>
      <c r="N90" s="35"/>
    </row>
    <row r="91" spans="1:16" x14ac:dyDescent="0.2">
      <c r="J91" s="27" t="s">
        <v>160</v>
      </c>
      <c r="K91" s="35"/>
      <c r="L91" s="35"/>
      <c r="M91" s="35"/>
      <c r="N91" s="35"/>
    </row>
    <row r="92" spans="1:16" ht="53.25" customHeight="1" x14ac:dyDescent="0.2">
      <c r="K92" s="35"/>
      <c r="L92" s="35"/>
      <c r="M92" s="35"/>
      <c r="N92" s="35"/>
    </row>
    <row r="93" spans="1:16" ht="30" customHeight="1" x14ac:dyDescent="0.25">
      <c r="A93" s="23" t="s">
        <v>161</v>
      </c>
      <c r="B93" s="24"/>
      <c r="C93" s="24"/>
      <c r="D93" s="24"/>
      <c r="E93" s="24"/>
      <c r="F93" s="24"/>
      <c r="G93" s="24"/>
      <c r="H93" s="24"/>
      <c r="I93" s="24"/>
      <c r="J93" s="17" t="s">
        <v>135</v>
      </c>
      <c r="K93" s="18" t="s">
        <v>1</v>
      </c>
      <c r="L93" s="25"/>
    </row>
    <row r="94" spans="1:16" x14ac:dyDescent="0.2">
      <c r="J94" s="17" t="s">
        <v>136</v>
      </c>
      <c r="K94" s="17" t="s">
        <v>57</v>
      </c>
      <c r="L94" s="26"/>
      <c r="M94" s="26"/>
    </row>
    <row r="95" spans="1:16" x14ac:dyDescent="0.2">
      <c r="J95" s="17" t="s">
        <v>137</v>
      </c>
      <c r="K95" s="17" t="s">
        <v>144</v>
      </c>
      <c r="L95" s="26"/>
      <c r="M95" s="26"/>
    </row>
    <row r="96" spans="1:16" x14ac:dyDescent="0.2">
      <c r="J96" s="17" t="s">
        <v>139</v>
      </c>
      <c r="K96" s="17" t="s">
        <v>156</v>
      </c>
      <c r="L96" s="26"/>
      <c r="M96" s="26"/>
    </row>
    <row r="97" spans="2:14" ht="52.5" customHeight="1" x14ac:dyDescent="0.2">
      <c r="J97" s="27" t="s">
        <v>141</v>
      </c>
      <c r="K97" s="28" t="s">
        <v>150</v>
      </c>
      <c r="L97" s="28" t="s">
        <v>151</v>
      </c>
      <c r="M97" s="28"/>
      <c r="N97" s="28"/>
    </row>
    <row r="98" spans="2:14" x14ac:dyDescent="0.2">
      <c r="J98" s="17" t="s">
        <v>121</v>
      </c>
      <c r="K98" s="33">
        <v>2.9</v>
      </c>
      <c r="L98" s="33">
        <v>5.2</v>
      </c>
      <c r="M98" s="33"/>
      <c r="N98" s="33"/>
    </row>
    <row r="99" spans="2:14" x14ac:dyDescent="0.2">
      <c r="J99" s="17" t="s">
        <v>122</v>
      </c>
      <c r="K99" s="33">
        <v>7.8</v>
      </c>
      <c r="L99" s="33">
        <v>1.3</v>
      </c>
      <c r="M99" s="33"/>
      <c r="N99" s="33"/>
    </row>
    <row r="100" spans="2:14" x14ac:dyDescent="0.2">
      <c r="J100" s="17" t="s">
        <v>123</v>
      </c>
      <c r="K100" s="33">
        <v>3.5</v>
      </c>
      <c r="L100" s="33">
        <v>2.1</v>
      </c>
      <c r="M100" s="33"/>
      <c r="N100" s="33"/>
    </row>
    <row r="101" spans="2:14" x14ac:dyDescent="0.2">
      <c r="J101" s="17" t="s">
        <v>124</v>
      </c>
      <c r="K101" s="33">
        <v>5</v>
      </c>
      <c r="L101" s="33">
        <v>3.5</v>
      </c>
      <c r="M101" s="33"/>
      <c r="N101" s="33"/>
    </row>
    <row r="102" spans="2:14" x14ac:dyDescent="0.2">
      <c r="J102" s="17" t="s">
        <v>125</v>
      </c>
      <c r="K102" s="33">
        <v>3.7</v>
      </c>
      <c r="L102" s="33">
        <v>4.3</v>
      </c>
      <c r="M102" s="33"/>
      <c r="N102" s="33"/>
    </row>
    <row r="103" spans="2:14" x14ac:dyDescent="0.2">
      <c r="J103" s="17" t="s">
        <v>126</v>
      </c>
      <c r="K103" s="33">
        <v>8.3000000000000007</v>
      </c>
      <c r="L103" s="33">
        <v>2.2000000000000002</v>
      </c>
      <c r="M103" s="33"/>
      <c r="N103" s="33"/>
    </row>
    <row r="104" spans="2:14" x14ac:dyDescent="0.2">
      <c r="J104" s="17" t="s">
        <v>127</v>
      </c>
      <c r="K104" s="33">
        <v>4.5</v>
      </c>
      <c r="L104" s="33" t="s">
        <v>152</v>
      </c>
      <c r="M104" s="33"/>
      <c r="N104" s="33"/>
    </row>
    <row r="105" spans="2:14" x14ac:dyDescent="0.2">
      <c r="J105" s="17" t="s">
        <v>128</v>
      </c>
      <c r="K105" s="33">
        <v>6.4</v>
      </c>
      <c r="L105" s="33" t="s">
        <v>152</v>
      </c>
      <c r="M105" s="33"/>
      <c r="N105" s="33"/>
    </row>
    <row r="106" spans="2:14" x14ac:dyDescent="0.2">
      <c r="J106" s="17" t="s">
        <v>129</v>
      </c>
      <c r="K106" s="33">
        <v>9.4</v>
      </c>
      <c r="L106" s="33" t="s">
        <v>152</v>
      </c>
      <c r="M106" s="33"/>
      <c r="N106" s="33"/>
    </row>
    <row r="107" spans="2:14" x14ac:dyDescent="0.2">
      <c r="J107" s="17" t="s">
        <v>130</v>
      </c>
      <c r="K107" s="33">
        <v>7.7</v>
      </c>
      <c r="L107" s="33" t="s">
        <v>152</v>
      </c>
      <c r="M107" s="33"/>
      <c r="N107" s="33"/>
    </row>
    <row r="108" spans="2:14" x14ac:dyDescent="0.2">
      <c r="B108" s="32"/>
      <c r="J108" s="17" t="s">
        <v>131</v>
      </c>
      <c r="K108" s="33">
        <v>4</v>
      </c>
      <c r="L108" s="33" t="s">
        <v>152</v>
      </c>
      <c r="M108" s="33"/>
      <c r="N108" s="33"/>
    </row>
    <row r="109" spans="2:14" x14ac:dyDescent="0.2">
      <c r="J109" s="17" t="s">
        <v>132</v>
      </c>
      <c r="K109" s="33">
        <v>5.4</v>
      </c>
      <c r="L109" s="33" t="s">
        <v>152</v>
      </c>
      <c r="M109" s="33"/>
      <c r="N109" s="33"/>
    </row>
    <row r="110" spans="2:14" x14ac:dyDescent="0.2">
      <c r="J110" s="17" t="s">
        <v>153</v>
      </c>
      <c r="K110" s="35"/>
      <c r="L110" s="35"/>
      <c r="M110" s="35"/>
      <c r="N110" s="35"/>
    </row>
    <row r="111" spans="2:14" x14ac:dyDescent="0.2">
      <c r="J111" s="17" t="s">
        <v>154</v>
      </c>
      <c r="K111" s="35"/>
      <c r="L111" s="35"/>
      <c r="M111" s="35"/>
      <c r="N111" s="35"/>
    </row>
    <row r="112" spans="2:14" x14ac:dyDescent="0.2">
      <c r="J112" s="27" t="s">
        <v>160</v>
      </c>
      <c r="K112" s="35"/>
      <c r="L112" s="35"/>
      <c r="M112" s="35"/>
      <c r="N112" s="35"/>
    </row>
    <row r="113" spans="1:14" ht="53.25" customHeight="1" x14ac:dyDescent="0.2">
      <c r="K113" s="35"/>
      <c r="L113" s="35"/>
      <c r="M113" s="35"/>
      <c r="N113" s="35"/>
    </row>
    <row r="114" spans="1:14" ht="15.75" x14ac:dyDescent="0.25">
      <c r="A114" s="23" t="s">
        <v>162</v>
      </c>
      <c r="B114" s="24"/>
      <c r="C114" s="24"/>
      <c r="D114" s="24"/>
      <c r="E114" s="24"/>
      <c r="F114" s="24"/>
      <c r="G114" s="24"/>
      <c r="H114" s="24"/>
      <c r="I114" s="24"/>
      <c r="J114" s="17" t="s">
        <v>135</v>
      </c>
      <c r="K114" s="18">
        <v>2.7</v>
      </c>
    </row>
    <row r="115" spans="1:14" x14ac:dyDescent="0.2">
      <c r="J115" s="27" t="s">
        <v>136</v>
      </c>
      <c r="K115" s="27" t="s">
        <v>163</v>
      </c>
    </row>
    <row r="116" spans="1:14" x14ac:dyDescent="0.2">
      <c r="J116" s="27" t="s">
        <v>137</v>
      </c>
      <c r="K116" s="27" t="s">
        <v>164</v>
      </c>
    </row>
    <row r="117" spans="1:14" x14ac:dyDescent="0.2">
      <c r="J117" s="27" t="s">
        <v>139</v>
      </c>
      <c r="K117" s="27" t="s">
        <v>165</v>
      </c>
    </row>
    <row r="118" spans="1:14" x14ac:dyDescent="0.2">
      <c r="J118" s="27" t="s">
        <v>141</v>
      </c>
      <c r="K118" s="27" t="s">
        <v>166</v>
      </c>
      <c r="L118" s="27" t="s">
        <v>167</v>
      </c>
    </row>
    <row r="119" spans="1:14" ht="38.25" x14ac:dyDescent="0.2">
      <c r="J119" s="28" t="s">
        <v>168</v>
      </c>
      <c r="K119" s="34">
        <v>0.94799999999999995</v>
      </c>
      <c r="L119" s="34">
        <v>0.68200000000000005</v>
      </c>
    </row>
    <row r="120" spans="1:14" ht="25.5" x14ac:dyDescent="0.2">
      <c r="J120" s="28" t="s">
        <v>169</v>
      </c>
      <c r="K120" s="34">
        <v>1.4999999999999999E-2</v>
      </c>
      <c r="L120" s="34">
        <v>0.28499999999999998</v>
      </c>
    </row>
    <row r="121" spans="1:14" ht="25.5" x14ac:dyDescent="0.2">
      <c r="J121" s="28" t="s">
        <v>170</v>
      </c>
      <c r="K121" s="34">
        <v>3.6999999999999998E-2</v>
      </c>
      <c r="L121" s="34">
        <v>3.3000000000000002E-2</v>
      </c>
    </row>
    <row r="122" spans="1:14" x14ac:dyDescent="0.2">
      <c r="J122" s="27" t="s">
        <v>112</v>
      </c>
      <c r="K122" s="34">
        <v>1</v>
      </c>
      <c r="L122" s="34">
        <v>1</v>
      </c>
    </row>
    <row r="123" spans="1:14" x14ac:dyDescent="0.2">
      <c r="J123" s="27" t="s">
        <v>171</v>
      </c>
    </row>
    <row r="124" spans="1:14" x14ac:dyDescent="0.2">
      <c r="J124" s="17" t="s">
        <v>172</v>
      </c>
    </row>
    <row r="126" spans="1:14" ht="42" customHeight="1" x14ac:dyDescent="0.2"/>
    <row r="127" spans="1:14" ht="30" customHeight="1" x14ac:dyDescent="0.25">
      <c r="A127" s="23" t="s">
        <v>173</v>
      </c>
      <c r="B127" s="24"/>
      <c r="C127" s="24"/>
      <c r="D127" s="24"/>
      <c r="E127" s="24"/>
      <c r="F127" s="24"/>
      <c r="G127" s="24"/>
      <c r="H127" s="24"/>
      <c r="I127" s="24"/>
      <c r="J127" s="17" t="s">
        <v>135</v>
      </c>
      <c r="K127" s="18">
        <v>3.1</v>
      </c>
    </row>
    <row r="128" spans="1:14" x14ac:dyDescent="0.2">
      <c r="J128" s="17" t="s">
        <v>136</v>
      </c>
      <c r="K128" s="18" t="s">
        <v>63</v>
      </c>
    </row>
    <row r="129" spans="10:14" x14ac:dyDescent="0.2">
      <c r="J129" s="17" t="s">
        <v>137</v>
      </c>
      <c r="K129" s="27" t="s">
        <v>174</v>
      </c>
    </row>
    <row r="130" spans="10:14" x14ac:dyDescent="0.2">
      <c r="J130" s="17" t="s">
        <v>139</v>
      </c>
      <c r="K130" s="27" t="s">
        <v>145</v>
      </c>
    </row>
    <row r="131" spans="10:14" x14ac:dyDescent="0.2">
      <c r="J131" s="17" t="s">
        <v>141</v>
      </c>
      <c r="K131" s="27" t="s">
        <v>106</v>
      </c>
      <c r="L131" s="27" t="s">
        <v>107</v>
      </c>
      <c r="M131" s="27" t="s">
        <v>108</v>
      </c>
      <c r="N131" s="27" t="s">
        <v>175</v>
      </c>
    </row>
    <row r="132" spans="10:14" x14ac:dyDescent="0.2">
      <c r="J132" s="1" t="s">
        <v>176</v>
      </c>
      <c r="K132" s="36">
        <v>8750</v>
      </c>
      <c r="L132" s="36">
        <v>2370</v>
      </c>
      <c r="M132" s="36">
        <v>1680</v>
      </c>
      <c r="N132" s="36">
        <v>450</v>
      </c>
    </row>
    <row r="133" spans="10:14" x14ac:dyDescent="0.2">
      <c r="J133" s="1" t="s">
        <v>177</v>
      </c>
      <c r="K133" s="36">
        <v>9210</v>
      </c>
      <c r="L133" s="36">
        <v>2800</v>
      </c>
      <c r="M133" s="36">
        <v>2170</v>
      </c>
      <c r="N133" s="36">
        <v>680</v>
      </c>
    </row>
    <row r="134" spans="10:14" x14ac:dyDescent="0.2">
      <c r="J134" s="1" t="s">
        <v>178</v>
      </c>
      <c r="K134" s="36">
        <v>9850</v>
      </c>
      <c r="L134" s="36">
        <v>2960</v>
      </c>
      <c r="M134" s="36">
        <v>2280</v>
      </c>
      <c r="N134" s="36">
        <v>680</v>
      </c>
    </row>
    <row r="135" spans="10:14" x14ac:dyDescent="0.2">
      <c r="J135" s="1" t="s">
        <v>179</v>
      </c>
      <c r="K135" s="36">
        <v>7790</v>
      </c>
      <c r="L135" s="36">
        <v>2050</v>
      </c>
      <c r="M135" s="36">
        <v>1570</v>
      </c>
      <c r="N135" s="36">
        <v>460</v>
      </c>
    </row>
    <row r="136" spans="10:14" x14ac:dyDescent="0.2">
      <c r="J136" s="1" t="s">
        <v>180</v>
      </c>
      <c r="K136" s="36">
        <v>8350</v>
      </c>
      <c r="L136" s="36">
        <v>2440</v>
      </c>
      <c r="M136" s="36">
        <v>1950</v>
      </c>
      <c r="N136" s="36">
        <v>500</v>
      </c>
    </row>
    <row r="137" spans="10:14" x14ac:dyDescent="0.2">
      <c r="J137" s="1" t="s">
        <v>181</v>
      </c>
      <c r="K137" s="36">
        <v>9170</v>
      </c>
      <c r="L137" s="36">
        <v>2900</v>
      </c>
      <c r="M137" s="36">
        <v>2190</v>
      </c>
      <c r="N137" s="36">
        <v>680</v>
      </c>
    </row>
    <row r="138" spans="10:14" x14ac:dyDescent="0.2">
      <c r="J138" s="1" t="s">
        <v>182</v>
      </c>
      <c r="K138" s="36">
        <v>9080</v>
      </c>
      <c r="L138" s="36">
        <v>2980</v>
      </c>
      <c r="M138" s="36">
        <v>2430</v>
      </c>
      <c r="N138" s="36">
        <v>700</v>
      </c>
    </row>
    <row r="139" spans="10:14" x14ac:dyDescent="0.2">
      <c r="J139" s="1" t="s">
        <v>183</v>
      </c>
      <c r="K139" s="36">
        <v>7420</v>
      </c>
      <c r="L139" s="36">
        <v>2170</v>
      </c>
      <c r="M139" s="36">
        <v>1720</v>
      </c>
      <c r="N139" s="36">
        <v>580</v>
      </c>
    </row>
    <row r="140" spans="10:14" x14ac:dyDescent="0.2">
      <c r="J140" s="1" t="s">
        <v>184</v>
      </c>
      <c r="K140" s="36">
        <v>4020</v>
      </c>
      <c r="L140" s="36">
        <v>1210</v>
      </c>
      <c r="M140" s="36">
        <v>790</v>
      </c>
      <c r="N140" s="36">
        <v>260</v>
      </c>
    </row>
    <row r="141" spans="10:14" x14ac:dyDescent="0.2">
      <c r="J141" s="1" t="s">
        <v>185</v>
      </c>
      <c r="K141" s="36">
        <v>5690</v>
      </c>
      <c r="L141" s="36">
        <v>1940</v>
      </c>
      <c r="M141" s="36">
        <v>1660</v>
      </c>
      <c r="N141" s="36">
        <v>530</v>
      </c>
    </row>
    <row r="142" spans="10:14" x14ac:dyDescent="0.2">
      <c r="J142" s="17" t="s">
        <v>172</v>
      </c>
    </row>
    <row r="143" spans="10:14" x14ac:dyDescent="0.2">
      <c r="J143" s="17" t="s">
        <v>186</v>
      </c>
    </row>
    <row r="144" spans="10:14" ht="51.75" customHeight="1" x14ac:dyDescent="0.2"/>
    <row r="145" spans="1:14" ht="30" customHeight="1" x14ac:dyDescent="0.25">
      <c r="A145" s="23" t="s">
        <v>187</v>
      </c>
      <c r="B145" s="24"/>
      <c r="C145" s="24"/>
      <c r="D145" s="24"/>
      <c r="E145" s="24"/>
      <c r="F145" s="24"/>
      <c r="G145" s="24"/>
      <c r="H145" s="24"/>
      <c r="I145" s="24"/>
      <c r="J145" s="17" t="s">
        <v>135</v>
      </c>
      <c r="K145" s="18">
        <v>3.2</v>
      </c>
    </row>
    <row r="146" spans="1:14" x14ac:dyDescent="0.2">
      <c r="J146" s="17" t="s">
        <v>136</v>
      </c>
      <c r="K146" s="18" t="s">
        <v>188</v>
      </c>
    </row>
    <row r="147" spans="1:14" x14ac:dyDescent="0.2">
      <c r="J147" s="17" t="s">
        <v>137</v>
      </c>
      <c r="K147" s="27" t="s">
        <v>174</v>
      </c>
    </row>
    <row r="148" spans="1:14" x14ac:dyDescent="0.2">
      <c r="J148" s="17" t="s">
        <v>139</v>
      </c>
      <c r="K148" s="27" t="s">
        <v>156</v>
      </c>
    </row>
    <row r="149" spans="1:14" x14ac:dyDescent="0.2">
      <c r="J149" s="17" t="s">
        <v>141</v>
      </c>
      <c r="K149" s="27" t="s">
        <v>106</v>
      </c>
      <c r="L149" s="27" t="s">
        <v>107</v>
      </c>
      <c r="M149" s="27" t="s">
        <v>108</v>
      </c>
      <c r="N149" s="27" t="s">
        <v>175</v>
      </c>
    </row>
    <row r="150" spans="1:14" x14ac:dyDescent="0.2">
      <c r="J150" s="1" t="s">
        <v>189</v>
      </c>
      <c r="K150" s="37">
        <v>7</v>
      </c>
      <c r="L150" s="37">
        <v>4.9000000000000004</v>
      </c>
      <c r="M150" s="37">
        <v>10.9</v>
      </c>
      <c r="N150" s="37">
        <v>8.9</v>
      </c>
    </row>
    <row r="151" spans="1:14" x14ac:dyDescent="0.2">
      <c r="J151" s="1" t="s">
        <v>190</v>
      </c>
      <c r="K151" s="37">
        <v>6.9</v>
      </c>
      <c r="L151" s="37">
        <v>5.9</v>
      </c>
      <c r="M151" s="37">
        <v>14.4</v>
      </c>
      <c r="N151" s="37">
        <v>14.2</v>
      </c>
    </row>
    <row r="152" spans="1:14" x14ac:dyDescent="0.2">
      <c r="J152" s="1" t="s">
        <v>191</v>
      </c>
      <c r="K152" s="37">
        <v>7.4</v>
      </c>
      <c r="L152" s="37">
        <v>6.1</v>
      </c>
      <c r="M152" s="37">
        <v>15.3</v>
      </c>
      <c r="N152" s="37">
        <v>15.3</v>
      </c>
    </row>
    <row r="153" spans="1:14" x14ac:dyDescent="0.2">
      <c r="J153" s="1" t="s">
        <v>192</v>
      </c>
      <c r="K153" s="37">
        <v>6.4</v>
      </c>
      <c r="L153" s="37">
        <v>4.5</v>
      </c>
      <c r="M153" s="37">
        <v>10.7</v>
      </c>
      <c r="N153" s="37">
        <v>9.6999999999999993</v>
      </c>
    </row>
    <row r="154" spans="1:14" x14ac:dyDescent="0.2">
      <c r="J154" s="1" t="s">
        <v>193</v>
      </c>
      <c r="K154" s="37">
        <v>6.8</v>
      </c>
      <c r="L154" s="37">
        <v>5.3</v>
      </c>
      <c r="M154" s="37">
        <v>12.8</v>
      </c>
      <c r="N154" s="37">
        <v>10.5</v>
      </c>
    </row>
    <row r="155" spans="1:14" x14ac:dyDescent="0.2">
      <c r="J155" s="1" t="s">
        <v>194</v>
      </c>
      <c r="K155" s="37">
        <v>7.4</v>
      </c>
      <c r="L155" s="37">
        <v>6.5</v>
      </c>
      <c r="M155" s="37">
        <v>15</v>
      </c>
      <c r="N155" s="37">
        <v>15.7</v>
      </c>
    </row>
    <row r="156" spans="1:14" x14ac:dyDescent="0.2">
      <c r="J156" s="1" t="s">
        <v>195</v>
      </c>
      <c r="K156" s="37">
        <v>7.4</v>
      </c>
      <c r="L156" s="37">
        <v>6.7</v>
      </c>
      <c r="M156" s="37">
        <v>16.5</v>
      </c>
      <c r="N156" s="37">
        <v>15.8</v>
      </c>
    </row>
    <row r="157" spans="1:14" x14ac:dyDescent="0.2">
      <c r="J157" s="1" t="s">
        <v>196</v>
      </c>
      <c r="K157" s="37">
        <v>6.7</v>
      </c>
      <c r="L157" s="37">
        <v>5.2</v>
      </c>
      <c r="M157" s="37">
        <v>11.9</v>
      </c>
      <c r="N157" s="37">
        <v>13.7</v>
      </c>
    </row>
    <row r="158" spans="1:14" x14ac:dyDescent="0.2">
      <c r="J158" s="1" t="s">
        <v>184</v>
      </c>
      <c r="K158" s="37">
        <v>3.2</v>
      </c>
      <c r="L158" s="37">
        <v>2.7</v>
      </c>
      <c r="M158" s="37">
        <v>5.4</v>
      </c>
      <c r="N158" s="37">
        <v>6.7</v>
      </c>
    </row>
    <row r="159" spans="1:14" x14ac:dyDescent="0.2">
      <c r="J159" s="1" t="s">
        <v>185</v>
      </c>
      <c r="K159" s="37">
        <v>5.4</v>
      </c>
      <c r="L159" s="37">
        <v>3</v>
      </c>
      <c r="M159" s="37">
        <v>9.1999999999999993</v>
      </c>
      <c r="N159" s="37">
        <v>12.7</v>
      </c>
    </row>
    <row r="160" spans="1:14" x14ac:dyDescent="0.2">
      <c r="J160" s="17" t="s">
        <v>172</v>
      </c>
    </row>
    <row r="161" spans="1:12" x14ac:dyDescent="0.2">
      <c r="J161" s="17" t="s">
        <v>186</v>
      </c>
    </row>
    <row r="162" spans="1:12" x14ac:dyDescent="0.2">
      <c r="J162" s="27" t="s">
        <v>160</v>
      </c>
    </row>
    <row r="163" spans="1:12" ht="44.25" customHeight="1" x14ac:dyDescent="0.2"/>
    <row r="164" spans="1:12" ht="30" customHeight="1" x14ac:dyDescent="0.25">
      <c r="A164" s="23" t="s">
        <v>197</v>
      </c>
      <c r="B164" s="24"/>
      <c r="C164" s="24"/>
      <c r="D164" s="24"/>
      <c r="E164" s="24"/>
      <c r="F164" s="24"/>
      <c r="G164" s="24"/>
      <c r="H164" s="24"/>
      <c r="I164" s="24"/>
      <c r="J164" s="17" t="s">
        <v>135</v>
      </c>
      <c r="K164" s="18">
        <v>3.3</v>
      </c>
    </row>
    <row r="165" spans="1:12" x14ac:dyDescent="0.2">
      <c r="J165" s="17" t="s">
        <v>136</v>
      </c>
      <c r="K165" s="18" t="s">
        <v>67</v>
      </c>
    </row>
    <row r="166" spans="1:12" x14ac:dyDescent="0.2">
      <c r="J166" s="17" t="s">
        <v>137</v>
      </c>
      <c r="K166" s="27" t="s">
        <v>198</v>
      </c>
    </row>
    <row r="167" spans="1:12" x14ac:dyDescent="0.2">
      <c r="J167" s="17" t="s">
        <v>139</v>
      </c>
      <c r="K167" s="27" t="s">
        <v>199</v>
      </c>
    </row>
    <row r="168" spans="1:12" x14ac:dyDescent="0.2">
      <c r="J168" s="17" t="s">
        <v>141</v>
      </c>
      <c r="K168" s="18" t="s">
        <v>200</v>
      </c>
      <c r="L168" s="18" t="s">
        <v>201</v>
      </c>
    </row>
    <row r="169" spans="1:12" ht="25.5" x14ac:dyDescent="0.2">
      <c r="J169" s="25" t="s">
        <v>106</v>
      </c>
      <c r="K169" s="34">
        <v>0.57899999999999996</v>
      </c>
      <c r="L169" s="34">
        <v>0.17899999999999999</v>
      </c>
    </row>
    <row r="170" spans="1:12" ht="25.5" x14ac:dyDescent="0.2">
      <c r="J170" s="25" t="s">
        <v>107</v>
      </c>
      <c r="K170" s="34">
        <v>0.19700000000000001</v>
      </c>
      <c r="L170" s="34">
        <v>0.1</v>
      </c>
    </row>
    <row r="171" spans="1:12" x14ac:dyDescent="0.2">
      <c r="J171" s="25" t="s">
        <v>108</v>
      </c>
      <c r="K171" s="34">
        <v>0.16900000000000001</v>
      </c>
      <c r="L171" s="34">
        <v>0.30299999999999999</v>
      </c>
    </row>
    <row r="172" spans="1:12" x14ac:dyDescent="0.2">
      <c r="J172" s="17" t="s">
        <v>109</v>
      </c>
      <c r="K172" s="34">
        <v>4.9000000000000002E-2</v>
      </c>
      <c r="L172" s="34">
        <v>0.32600000000000001</v>
      </c>
    </row>
    <row r="173" spans="1:12" x14ac:dyDescent="0.2">
      <c r="J173" s="17" t="s">
        <v>110</v>
      </c>
      <c r="K173" s="38">
        <v>4.0000000000000001E-3</v>
      </c>
      <c r="L173" s="34">
        <v>8.4000000000000005E-2</v>
      </c>
    </row>
    <row r="174" spans="1:12" x14ac:dyDescent="0.2">
      <c r="J174" s="17" t="s">
        <v>111</v>
      </c>
      <c r="K174" s="38">
        <v>2.9999999999999997E-4</v>
      </c>
      <c r="L174" s="34">
        <v>8.9999999999999993E-3</v>
      </c>
    </row>
    <row r="175" spans="1:12" x14ac:dyDescent="0.2">
      <c r="J175" s="17" t="s">
        <v>112</v>
      </c>
      <c r="K175" s="38">
        <v>1</v>
      </c>
      <c r="L175" s="34">
        <v>1</v>
      </c>
    </row>
    <row r="176" spans="1:12" x14ac:dyDescent="0.2">
      <c r="J176" s="17" t="s">
        <v>172</v>
      </c>
    </row>
    <row r="177" spans="1:14" ht="69.75" customHeight="1" x14ac:dyDescent="0.2"/>
    <row r="178" spans="1:14" ht="30" customHeight="1" x14ac:dyDescent="0.25">
      <c r="A178" s="23" t="s">
        <v>202</v>
      </c>
      <c r="B178" s="24"/>
      <c r="C178" s="24"/>
      <c r="D178" s="24"/>
      <c r="E178" s="24"/>
      <c r="F178" s="24"/>
      <c r="G178" s="24"/>
      <c r="H178" s="24"/>
      <c r="I178" s="24"/>
      <c r="J178" s="17" t="s">
        <v>135</v>
      </c>
      <c r="K178" s="18">
        <v>4.0999999999999996</v>
      </c>
    </row>
    <row r="179" spans="1:14" x14ac:dyDescent="0.2">
      <c r="J179" s="17" t="s">
        <v>136</v>
      </c>
      <c r="K179" s="18" t="s">
        <v>203</v>
      </c>
    </row>
    <row r="180" spans="1:14" x14ac:dyDescent="0.2">
      <c r="J180" s="17" t="s">
        <v>137</v>
      </c>
      <c r="K180" s="27" t="s">
        <v>174</v>
      </c>
    </row>
    <row r="181" spans="1:14" x14ac:dyDescent="0.2">
      <c r="J181" s="17" t="s">
        <v>139</v>
      </c>
      <c r="K181" s="27" t="s">
        <v>145</v>
      </c>
    </row>
    <row r="182" spans="1:14" x14ac:dyDescent="0.2">
      <c r="J182" s="17" t="s">
        <v>141</v>
      </c>
      <c r="K182" s="27" t="s">
        <v>204</v>
      </c>
      <c r="L182" s="27" t="s">
        <v>205</v>
      </c>
      <c r="M182" s="27" t="s">
        <v>206</v>
      </c>
      <c r="N182" s="27" t="s">
        <v>207</v>
      </c>
    </row>
    <row r="183" spans="1:14" x14ac:dyDescent="0.2">
      <c r="J183" s="1" t="s">
        <v>176</v>
      </c>
      <c r="K183" s="36">
        <v>760</v>
      </c>
      <c r="L183" s="36">
        <v>240</v>
      </c>
      <c r="M183" s="36">
        <v>80</v>
      </c>
      <c r="N183" s="36">
        <v>390</v>
      </c>
    </row>
    <row r="184" spans="1:14" x14ac:dyDescent="0.2">
      <c r="J184" s="1" t="s">
        <v>177</v>
      </c>
      <c r="K184" s="36">
        <v>770</v>
      </c>
      <c r="L184" s="36">
        <v>280</v>
      </c>
      <c r="M184" s="36">
        <v>80</v>
      </c>
      <c r="N184" s="36">
        <v>410</v>
      </c>
    </row>
    <row r="185" spans="1:14" x14ac:dyDescent="0.2">
      <c r="J185" s="1" t="s">
        <v>178</v>
      </c>
      <c r="K185" s="36">
        <v>860</v>
      </c>
      <c r="L185" s="36">
        <v>340</v>
      </c>
      <c r="M185" s="36">
        <v>100</v>
      </c>
      <c r="N185" s="36">
        <v>450</v>
      </c>
    </row>
    <row r="186" spans="1:14" x14ac:dyDescent="0.2">
      <c r="J186" s="1" t="s">
        <v>179</v>
      </c>
      <c r="K186" s="36">
        <v>760</v>
      </c>
      <c r="L186" s="36">
        <v>290</v>
      </c>
      <c r="M186" s="36">
        <v>110</v>
      </c>
      <c r="N186" s="36">
        <v>430</v>
      </c>
    </row>
    <row r="187" spans="1:14" x14ac:dyDescent="0.2">
      <c r="J187" s="1" t="s">
        <v>180</v>
      </c>
      <c r="K187" s="36">
        <v>850</v>
      </c>
      <c r="L187" s="36">
        <v>260</v>
      </c>
      <c r="M187" s="36">
        <v>60</v>
      </c>
      <c r="N187" s="36">
        <v>390</v>
      </c>
    </row>
    <row r="188" spans="1:14" x14ac:dyDescent="0.2">
      <c r="J188" s="1" t="s">
        <v>181</v>
      </c>
      <c r="K188" s="36">
        <v>720</v>
      </c>
      <c r="L188" s="36">
        <v>300</v>
      </c>
      <c r="M188" s="36">
        <v>100</v>
      </c>
      <c r="N188" s="36">
        <v>490</v>
      </c>
    </row>
    <row r="189" spans="1:14" x14ac:dyDescent="0.2">
      <c r="J189" s="1" t="s">
        <v>182</v>
      </c>
      <c r="K189" s="36">
        <v>780</v>
      </c>
      <c r="L189" s="36">
        <v>290</v>
      </c>
      <c r="M189" s="36">
        <v>100</v>
      </c>
      <c r="N189" s="36">
        <v>380</v>
      </c>
    </row>
    <row r="190" spans="1:14" x14ac:dyDescent="0.2">
      <c r="J190" s="1" t="s">
        <v>183</v>
      </c>
      <c r="K190" s="36">
        <v>770</v>
      </c>
      <c r="L190" s="36">
        <v>290</v>
      </c>
      <c r="M190" s="36">
        <v>60</v>
      </c>
      <c r="N190" s="36">
        <v>470</v>
      </c>
    </row>
    <row r="191" spans="1:14" x14ac:dyDescent="0.2">
      <c r="J191" s="1" t="s">
        <v>184</v>
      </c>
      <c r="K191" s="36">
        <v>600</v>
      </c>
      <c r="L191" s="36">
        <v>140</v>
      </c>
      <c r="M191" s="36">
        <v>40</v>
      </c>
      <c r="N191" s="36">
        <v>220</v>
      </c>
    </row>
    <row r="192" spans="1:14" x14ac:dyDescent="0.2">
      <c r="J192" s="1" t="s">
        <v>185</v>
      </c>
      <c r="K192" s="36">
        <v>630</v>
      </c>
      <c r="L192" s="36">
        <v>190</v>
      </c>
      <c r="M192" s="36">
        <v>60</v>
      </c>
      <c r="N192" s="36">
        <v>300</v>
      </c>
    </row>
    <row r="193" spans="1:14" x14ac:dyDescent="0.2">
      <c r="J193" s="17" t="s">
        <v>172</v>
      </c>
    </row>
    <row r="194" spans="1:14" x14ac:dyDescent="0.2">
      <c r="J194" s="17" t="s">
        <v>186</v>
      </c>
    </row>
    <row r="195" spans="1:14" x14ac:dyDescent="0.2">
      <c r="J195" s="17" t="s">
        <v>208</v>
      </c>
    </row>
    <row r="196" spans="1:14" ht="54.75" customHeight="1" x14ac:dyDescent="0.2"/>
    <row r="197" spans="1:14" ht="30" customHeight="1" x14ac:dyDescent="0.25">
      <c r="A197" s="23" t="s">
        <v>209</v>
      </c>
      <c r="B197" s="24"/>
      <c r="C197" s="24"/>
      <c r="D197" s="24"/>
      <c r="E197" s="24"/>
      <c r="F197" s="24"/>
      <c r="G197" s="24"/>
      <c r="H197" s="24"/>
      <c r="I197" s="24"/>
      <c r="J197" s="17" t="s">
        <v>135</v>
      </c>
      <c r="K197" s="18">
        <v>4.2</v>
      </c>
    </row>
    <row r="198" spans="1:14" x14ac:dyDescent="0.2">
      <c r="J198" s="17" t="s">
        <v>136</v>
      </c>
      <c r="K198" s="18" t="s">
        <v>210</v>
      </c>
    </row>
    <row r="199" spans="1:14" x14ac:dyDescent="0.2">
      <c r="J199" s="17" t="s">
        <v>137</v>
      </c>
      <c r="K199" s="27" t="s">
        <v>174</v>
      </c>
    </row>
    <row r="200" spans="1:14" x14ac:dyDescent="0.2">
      <c r="J200" s="17" t="s">
        <v>139</v>
      </c>
      <c r="K200" s="27" t="s">
        <v>156</v>
      </c>
    </row>
    <row r="201" spans="1:14" x14ac:dyDescent="0.2">
      <c r="J201" s="17" t="s">
        <v>141</v>
      </c>
      <c r="K201" s="27" t="s">
        <v>204</v>
      </c>
      <c r="L201" s="27" t="s">
        <v>205</v>
      </c>
      <c r="M201" s="27" t="s">
        <v>206</v>
      </c>
      <c r="N201" s="27" t="s">
        <v>207</v>
      </c>
    </row>
    <row r="202" spans="1:14" x14ac:dyDescent="0.2">
      <c r="J202" s="1" t="s">
        <v>176</v>
      </c>
      <c r="K202" s="37">
        <v>0.1</v>
      </c>
      <c r="L202" s="37">
        <v>2.8</v>
      </c>
      <c r="M202" s="37">
        <v>10</v>
      </c>
      <c r="N202" s="37">
        <v>2.6</v>
      </c>
    </row>
    <row r="203" spans="1:14" x14ac:dyDescent="0.2">
      <c r="J203" s="1" t="s">
        <v>177</v>
      </c>
      <c r="K203" s="37">
        <v>0.1</v>
      </c>
      <c r="L203" s="37">
        <v>3.1</v>
      </c>
      <c r="M203" s="37">
        <v>11.5</v>
      </c>
      <c r="N203" s="37">
        <v>3</v>
      </c>
    </row>
    <row r="204" spans="1:14" x14ac:dyDescent="0.2">
      <c r="J204" s="1" t="s">
        <v>178</v>
      </c>
      <c r="K204" s="37">
        <v>0.1</v>
      </c>
      <c r="L204" s="37">
        <v>3.7</v>
      </c>
      <c r="M204" s="37">
        <v>13.7</v>
      </c>
      <c r="N204" s="37">
        <v>2.1</v>
      </c>
    </row>
    <row r="205" spans="1:14" x14ac:dyDescent="0.2">
      <c r="J205" s="1" t="s">
        <v>179</v>
      </c>
      <c r="K205" s="37">
        <v>0.1</v>
      </c>
      <c r="L205" s="37">
        <v>3</v>
      </c>
      <c r="M205" s="37">
        <v>14.4</v>
      </c>
      <c r="N205" s="37">
        <v>2.8</v>
      </c>
    </row>
    <row r="206" spans="1:14" x14ac:dyDescent="0.2">
      <c r="J206" s="1" t="s">
        <v>180</v>
      </c>
      <c r="K206" s="37">
        <v>0.1</v>
      </c>
      <c r="L206" s="37">
        <v>2.8</v>
      </c>
      <c r="M206" s="37">
        <v>6.7</v>
      </c>
      <c r="N206" s="37">
        <v>4.5999999999999996</v>
      </c>
    </row>
    <row r="207" spans="1:14" x14ac:dyDescent="0.2">
      <c r="J207" s="1" t="s">
        <v>181</v>
      </c>
      <c r="K207" s="37">
        <v>0.1</v>
      </c>
      <c r="L207" s="37">
        <v>3.2</v>
      </c>
      <c r="M207" s="37">
        <v>11.6</v>
      </c>
      <c r="N207" s="37">
        <v>2.1</v>
      </c>
    </row>
    <row r="208" spans="1:14" x14ac:dyDescent="0.2">
      <c r="J208" s="1" t="s">
        <v>182</v>
      </c>
      <c r="K208" s="37">
        <v>0.1</v>
      </c>
      <c r="L208" s="37">
        <v>3.6</v>
      </c>
      <c r="M208" s="37">
        <v>13.7</v>
      </c>
      <c r="N208" s="37">
        <v>2.9</v>
      </c>
    </row>
    <row r="209" spans="1:15" x14ac:dyDescent="0.2">
      <c r="J209" s="1" t="s">
        <v>183</v>
      </c>
      <c r="K209" s="37">
        <v>0.2</v>
      </c>
      <c r="L209" s="37">
        <v>2.9</v>
      </c>
      <c r="M209" s="37">
        <v>11.1</v>
      </c>
      <c r="N209" s="37">
        <v>2.8</v>
      </c>
    </row>
    <row r="210" spans="1:15" x14ac:dyDescent="0.2">
      <c r="J210" s="1" t="s">
        <v>184</v>
      </c>
      <c r="K210" s="37">
        <v>0.1</v>
      </c>
      <c r="L210" s="37">
        <v>1.4</v>
      </c>
      <c r="M210" s="37">
        <v>6.4</v>
      </c>
      <c r="N210" s="37">
        <v>0.7</v>
      </c>
    </row>
    <row r="211" spans="1:15" x14ac:dyDescent="0.2">
      <c r="J211" s="1" t="s">
        <v>211</v>
      </c>
      <c r="K211" s="37">
        <v>0.1</v>
      </c>
      <c r="L211" s="37">
        <v>2.1</v>
      </c>
      <c r="M211" s="37">
        <v>6.4</v>
      </c>
      <c r="N211" s="37">
        <v>1.3</v>
      </c>
    </row>
    <row r="212" spans="1:15" x14ac:dyDescent="0.2">
      <c r="J212" s="17" t="s">
        <v>172</v>
      </c>
    </row>
    <row r="213" spans="1:15" x14ac:dyDescent="0.2">
      <c r="J213" s="17" t="s">
        <v>186</v>
      </c>
    </row>
    <row r="214" spans="1:15" x14ac:dyDescent="0.2">
      <c r="J214" s="27" t="s">
        <v>160</v>
      </c>
    </row>
    <row r="215" spans="1:15" ht="44.25" customHeight="1" x14ac:dyDescent="0.2"/>
    <row r="216" spans="1:15" ht="30" customHeight="1" x14ac:dyDescent="0.25">
      <c r="A216" s="23" t="s">
        <v>212</v>
      </c>
      <c r="B216" s="24"/>
      <c r="C216" s="24"/>
      <c r="D216" s="24"/>
      <c r="E216" s="24"/>
      <c r="F216" s="24"/>
      <c r="G216" s="24"/>
      <c r="H216" s="24"/>
      <c r="I216" s="24"/>
      <c r="J216" s="17" t="s">
        <v>135</v>
      </c>
      <c r="K216" s="18">
        <v>4.3</v>
      </c>
    </row>
    <row r="217" spans="1:15" x14ac:dyDescent="0.2">
      <c r="J217" s="17" t="s">
        <v>136</v>
      </c>
      <c r="K217" s="18" t="s">
        <v>213</v>
      </c>
    </row>
    <row r="218" spans="1:15" x14ac:dyDescent="0.2">
      <c r="J218" s="17" t="s">
        <v>137</v>
      </c>
      <c r="K218" s="27" t="s">
        <v>214</v>
      </c>
    </row>
    <row r="219" spans="1:15" x14ac:dyDescent="0.2">
      <c r="J219" s="17" t="s">
        <v>139</v>
      </c>
      <c r="K219" s="27" t="s">
        <v>165</v>
      </c>
    </row>
    <row r="220" spans="1:15" ht="25.5" x14ac:dyDescent="0.2">
      <c r="J220" s="17" t="s">
        <v>141</v>
      </c>
      <c r="L220" s="35" t="s">
        <v>145</v>
      </c>
      <c r="M220" s="18"/>
    </row>
    <row r="221" spans="1:15" ht="25.5" x14ac:dyDescent="0.2">
      <c r="J221" s="40" t="s">
        <v>215</v>
      </c>
      <c r="K221" s="25" t="s">
        <v>114</v>
      </c>
      <c r="L221" s="34">
        <v>0.433</v>
      </c>
      <c r="M221" s="34"/>
      <c r="N221" s="34"/>
      <c r="O221" s="34"/>
    </row>
    <row r="222" spans="1:15" ht="25.5" x14ac:dyDescent="0.2">
      <c r="J222" s="40"/>
      <c r="K222" s="25" t="s">
        <v>115</v>
      </c>
      <c r="L222" s="34">
        <v>0.115</v>
      </c>
      <c r="M222" s="34"/>
      <c r="N222" s="34"/>
      <c r="O222" s="34"/>
    </row>
    <row r="223" spans="1:15" x14ac:dyDescent="0.2">
      <c r="J223" s="40"/>
      <c r="K223" s="25" t="s">
        <v>116</v>
      </c>
      <c r="L223" s="34">
        <v>0.16600000000000001</v>
      </c>
      <c r="M223" s="34"/>
      <c r="N223" s="34"/>
      <c r="O223" s="34"/>
    </row>
    <row r="224" spans="1:15" x14ac:dyDescent="0.2">
      <c r="J224" s="40"/>
      <c r="K224" s="17" t="s">
        <v>117</v>
      </c>
      <c r="L224" s="34">
        <v>4.9000000000000002E-2</v>
      </c>
      <c r="M224" s="34"/>
      <c r="N224" s="34"/>
      <c r="O224" s="34"/>
    </row>
    <row r="225" spans="1:16" x14ac:dyDescent="0.2">
      <c r="J225" s="41"/>
      <c r="L225" s="34"/>
      <c r="M225" s="34"/>
      <c r="N225" s="34"/>
      <c r="O225" s="34"/>
    </row>
    <row r="226" spans="1:16" x14ac:dyDescent="0.2">
      <c r="J226" s="39" t="s">
        <v>207</v>
      </c>
      <c r="K226" s="17" t="s">
        <v>118</v>
      </c>
      <c r="L226" s="34">
        <v>0.23799999999999999</v>
      </c>
      <c r="M226" s="34"/>
      <c r="N226" s="34"/>
      <c r="O226" s="34"/>
    </row>
    <row r="227" spans="1:16" x14ac:dyDescent="0.2">
      <c r="J227" s="39"/>
      <c r="K227" s="17" t="s">
        <v>119</v>
      </c>
      <c r="L227" s="34">
        <v>1.9E-2</v>
      </c>
      <c r="M227" s="34"/>
      <c r="N227" s="34"/>
      <c r="O227" s="34"/>
    </row>
    <row r="229" spans="1:16" x14ac:dyDescent="0.2">
      <c r="J229" s="17" t="s">
        <v>216</v>
      </c>
      <c r="L229" s="34">
        <v>0.25700000000000001</v>
      </c>
      <c r="M229" s="34"/>
      <c r="N229" s="34"/>
      <c r="O229" s="34"/>
    </row>
    <row r="230" spans="1:16" ht="39" customHeight="1" x14ac:dyDescent="0.2">
      <c r="J230" s="42" t="s">
        <v>217</v>
      </c>
      <c r="K230" s="42"/>
      <c r="L230" s="42"/>
      <c r="M230" s="42"/>
      <c r="N230" s="42"/>
      <c r="O230" s="42"/>
      <c r="P230" s="42"/>
    </row>
    <row r="231" spans="1:16" ht="39.75" customHeight="1" x14ac:dyDescent="0.2">
      <c r="J231" s="42" t="s">
        <v>218</v>
      </c>
      <c r="K231" s="42"/>
      <c r="L231" s="42"/>
      <c r="M231" s="42"/>
      <c r="N231" s="42"/>
      <c r="O231" s="42"/>
      <c r="P231" s="42"/>
    </row>
    <row r="232" spans="1:16" x14ac:dyDescent="0.2">
      <c r="J232" s="17" t="s">
        <v>172</v>
      </c>
      <c r="K232" s="35"/>
      <c r="L232" s="35"/>
      <c r="M232" s="35"/>
      <c r="N232" s="35"/>
      <c r="O232" s="35"/>
      <c r="P232" s="35"/>
    </row>
    <row r="233" spans="1:16" ht="27.75" customHeight="1" x14ac:dyDescent="0.2">
      <c r="K233" s="35"/>
      <c r="L233" s="35"/>
      <c r="M233" s="35"/>
      <c r="N233" s="35"/>
      <c r="O233" s="35"/>
      <c r="P233" s="35"/>
    </row>
    <row r="234" spans="1:16" ht="30" customHeight="1" x14ac:dyDescent="0.25">
      <c r="A234" s="23" t="s">
        <v>219</v>
      </c>
      <c r="B234" s="24"/>
      <c r="C234" s="24"/>
      <c r="D234" s="24"/>
      <c r="E234" s="24"/>
      <c r="F234" s="24"/>
      <c r="G234" s="24"/>
      <c r="H234" s="24"/>
      <c r="I234" s="24"/>
      <c r="J234" s="17" t="s">
        <v>135</v>
      </c>
      <c r="K234" s="18">
        <v>4.4000000000000004</v>
      </c>
    </row>
    <row r="235" spans="1:16" x14ac:dyDescent="0.2">
      <c r="J235" s="17" t="s">
        <v>136</v>
      </c>
      <c r="K235" s="18" t="s">
        <v>220</v>
      </c>
    </row>
    <row r="236" spans="1:16" x14ac:dyDescent="0.2">
      <c r="J236" s="17" t="s">
        <v>137</v>
      </c>
      <c r="K236" s="27" t="s">
        <v>214</v>
      </c>
    </row>
    <row r="237" spans="1:16" x14ac:dyDescent="0.2">
      <c r="J237" s="17" t="s">
        <v>139</v>
      </c>
      <c r="K237" s="27" t="s">
        <v>221</v>
      </c>
    </row>
    <row r="238" spans="1:16" ht="11.85" customHeight="1" x14ac:dyDescent="0.2">
      <c r="J238" s="17" t="s">
        <v>141</v>
      </c>
      <c r="L238" s="18" t="s">
        <v>222</v>
      </c>
      <c r="M238" s="18"/>
      <c r="N238" s="18"/>
    </row>
    <row r="239" spans="1:16" ht="25.5" x14ac:dyDescent="0.2">
      <c r="J239" s="40" t="s">
        <v>215</v>
      </c>
      <c r="K239" s="25" t="s">
        <v>114</v>
      </c>
      <c r="L239" s="34">
        <v>3.0000000000000001E-3</v>
      </c>
      <c r="M239" s="34"/>
      <c r="N239" s="34"/>
    </row>
    <row r="240" spans="1:16" ht="25.5" x14ac:dyDescent="0.2">
      <c r="J240" s="40"/>
      <c r="K240" s="25" t="s">
        <v>115</v>
      </c>
      <c r="L240" s="34">
        <v>6.0000000000000001E-3</v>
      </c>
      <c r="M240" s="34"/>
      <c r="N240" s="34"/>
    </row>
    <row r="241" spans="1:16" x14ac:dyDescent="0.2">
      <c r="J241" s="40"/>
      <c r="K241" s="25" t="s">
        <v>116</v>
      </c>
      <c r="L241" s="34">
        <v>0.215</v>
      </c>
      <c r="M241" s="34"/>
      <c r="N241" s="34"/>
    </row>
    <row r="242" spans="1:16" x14ac:dyDescent="0.2">
      <c r="J242" s="40"/>
      <c r="K242" s="17" t="s">
        <v>117</v>
      </c>
      <c r="L242" s="34">
        <v>0.64600000000000002</v>
      </c>
      <c r="M242" s="34"/>
      <c r="N242" s="34"/>
    </row>
    <row r="243" spans="1:16" x14ac:dyDescent="0.2">
      <c r="J243" s="41"/>
      <c r="L243" s="34"/>
      <c r="M243" s="34"/>
      <c r="N243" s="34"/>
    </row>
    <row r="244" spans="1:16" x14ac:dyDescent="0.2">
      <c r="J244" s="39" t="s">
        <v>207</v>
      </c>
      <c r="K244" s="17" t="s">
        <v>118</v>
      </c>
      <c r="L244" s="34">
        <v>0.128</v>
      </c>
      <c r="M244" s="34"/>
      <c r="N244" s="34"/>
    </row>
    <row r="245" spans="1:16" x14ac:dyDescent="0.2">
      <c r="J245" s="39"/>
      <c r="K245" s="17" t="s">
        <v>119</v>
      </c>
      <c r="L245" s="34">
        <v>2E-3</v>
      </c>
      <c r="M245" s="34"/>
      <c r="N245" s="34"/>
    </row>
    <row r="246" spans="1:16" x14ac:dyDescent="0.2">
      <c r="L246" s="34"/>
      <c r="M246" s="34"/>
      <c r="N246" s="34"/>
    </row>
    <row r="247" spans="1:16" x14ac:dyDescent="0.2">
      <c r="J247" s="17" t="s">
        <v>216</v>
      </c>
      <c r="L247" s="34">
        <v>0.13</v>
      </c>
      <c r="M247" s="34"/>
      <c r="N247" s="34"/>
    </row>
    <row r="248" spans="1:16" ht="39" customHeight="1" x14ac:dyDescent="0.2">
      <c r="J248" s="42" t="s">
        <v>217</v>
      </c>
      <c r="K248" s="42"/>
      <c r="L248" s="42"/>
      <c r="M248" s="42"/>
      <c r="N248" s="42"/>
      <c r="O248" s="42"/>
      <c r="P248" s="42"/>
    </row>
    <row r="249" spans="1:16" ht="39.75" customHeight="1" x14ac:dyDescent="0.2">
      <c r="J249" s="42" t="s">
        <v>218</v>
      </c>
      <c r="K249" s="42"/>
      <c r="L249" s="42"/>
      <c r="M249" s="42"/>
      <c r="N249" s="42"/>
      <c r="O249" s="42"/>
      <c r="P249" s="42"/>
    </row>
    <row r="250" spans="1:16" x14ac:dyDescent="0.2">
      <c r="J250" s="17" t="s">
        <v>172</v>
      </c>
    </row>
    <row r="251" spans="1:16" ht="36.75" customHeight="1" x14ac:dyDescent="0.2"/>
    <row r="252" spans="1:16" ht="30" customHeight="1" x14ac:dyDescent="0.25">
      <c r="A252" s="23" t="s">
        <v>223</v>
      </c>
      <c r="B252" s="24"/>
      <c r="C252" s="24"/>
      <c r="D252" s="24"/>
      <c r="E252" s="24"/>
      <c r="F252" s="24"/>
      <c r="G252" s="24"/>
      <c r="H252" s="24"/>
      <c r="I252" s="24"/>
      <c r="J252" s="17" t="s">
        <v>135</v>
      </c>
      <c r="K252" s="18">
        <v>5.0999999999999996</v>
      </c>
    </row>
    <row r="253" spans="1:16" x14ac:dyDescent="0.2">
      <c r="J253" s="17" t="s">
        <v>136</v>
      </c>
      <c r="K253" s="17" t="s">
        <v>224</v>
      </c>
    </row>
    <row r="254" spans="1:16" x14ac:dyDescent="0.2">
      <c r="J254" s="17" t="s">
        <v>137</v>
      </c>
      <c r="K254" s="17" t="s">
        <v>174</v>
      </c>
    </row>
    <row r="255" spans="1:16" x14ac:dyDescent="0.2">
      <c r="J255" s="17" t="s">
        <v>139</v>
      </c>
      <c r="K255" s="17" t="s">
        <v>225</v>
      </c>
    </row>
    <row r="256" spans="1:16" x14ac:dyDescent="0.2">
      <c r="J256" s="17" t="s">
        <v>141</v>
      </c>
      <c r="K256" s="17" t="s">
        <v>166</v>
      </c>
      <c r="L256" s="17" t="s">
        <v>167</v>
      </c>
    </row>
    <row r="257" spans="1:16" x14ac:dyDescent="0.2">
      <c r="J257" s="25" t="s">
        <v>189</v>
      </c>
      <c r="K257" s="36">
        <v>220</v>
      </c>
      <c r="L257" s="36">
        <v>80</v>
      </c>
      <c r="M257" s="36"/>
      <c r="N257" s="36"/>
    </row>
    <row r="258" spans="1:16" x14ac:dyDescent="0.2">
      <c r="J258" s="25" t="s">
        <v>190</v>
      </c>
      <c r="K258" s="36">
        <v>220</v>
      </c>
      <c r="L258" s="36">
        <v>80</v>
      </c>
      <c r="M258" s="36"/>
      <c r="N258" s="36"/>
    </row>
    <row r="259" spans="1:16" x14ac:dyDescent="0.2">
      <c r="J259" s="25" t="s">
        <v>191</v>
      </c>
      <c r="K259" s="36">
        <v>270</v>
      </c>
      <c r="L259" s="36">
        <v>120</v>
      </c>
      <c r="M259" s="36"/>
      <c r="N259" s="36"/>
    </row>
    <row r="260" spans="1:16" x14ac:dyDescent="0.2">
      <c r="J260" s="25" t="s">
        <v>192</v>
      </c>
      <c r="K260" s="36">
        <v>260</v>
      </c>
      <c r="L260" s="36">
        <v>140</v>
      </c>
      <c r="M260" s="36"/>
      <c r="N260" s="36"/>
    </row>
    <row r="261" spans="1:16" x14ac:dyDescent="0.2">
      <c r="J261" s="25" t="s">
        <v>193</v>
      </c>
      <c r="K261" s="36">
        <v>280</v>
      </c>
      <c r="L261" s="36">
        <v>70</v>
      </c>
      <c r="M261" s="36"/>
      <c r="N261" s="36"/>
    </row>
    <row r="262" spans="1:16" x14ac:dyDescent="0.2">
      <c r="J262" s="25" t="s">
        <v>194</v>
      </c>
      <c r="K262" s="36">
        <v>310</v>
      </c>
      <c r="L262" s="36">
        <v>100</v>
      </c>
      <c r="M262" s="36"/>
      <c r="N262" s="36"/>
    </row>
    <row r="263" spans="1:16" x14ac:dyDescent="0.2">
      <c r="J263" s="25" t="s">
        <v>195</v>
      </c>
      <c r="K263" s="36">
        <v>340</v>
      </c>
      <c r="L263" s="36">
        <v>90</v>
      </c>
      <c r="M263" s="36"/>
      <c r="N263" s="36"/>
    </row>
    <row r="264" spans="1:16" x14ac:dyDescent="0.2">
      <c r="J264" s="25" t="s">
        <v>196</v>
      </c>
      <c r="K264" s="36">
        <v>270</v>
      </c>
      <c r="L264" s="36">
        <v>110</v>
      </c>
      <c r="M264" s="36"/>
      <c r="N264" s="36"/>
    </row>
    <row r="265" spans="1:16" x14ac:dyDescent="0.2">
      <c r="J265" s="25" t="s">
        <v>184</v>
      </c>
      <c r="K265" s="36">
        <v>120</v>
      </c>
      <c r="L265" s="36">
        <v>40</v>
      </c>
      <c r="M265" s="36"/>
      <c r="N265" s="36"/>
    </row>
    <row r="266" spans="1:16" x14ac:dyDescent="0.2">
      <c r="J266" s="25" t="s">
        <v>185</v>
      </c>
      <c r="K266" s="36">
        <v>210</v>
      </c>
      <c r="L266" s="36">
        <v>50</v>
      </c>
      <c r="M266" s="36"/>
      <c r="N266" s="36"/>
    </row>
    <row r="267" spans="1:16" x14ac:dyDescent="0.2">
      <c r="J267" s="17" t="s">
        <v>172</v>
      </c>
      <c r="K267" s="25"/>
      <c r="L267" s="25"/>
      <c r="M267" s="25"/>
      <c r="N267" s="25"/>
      <c r="O267" s="25"/>
      <c r="P267" s="25"/>
    </row>
    <row r="268" spans="1:16" x14ac:dyDescent="0.2">
      <c r="J268" s="17" t="s">
        <v>186</v>
      </c>
      <c r="K268" s="35"/>
      <c r="L268" s="35"/>
      <c r="M268" s="35"/>
      <c r="N268" s="35"/>
      <c r="O268" s="35"/>
      <c r="P268" s="35"/>
    </row>
    <row r="269" spans="1:16" ht="39.75" customHeight="1" x14ac:dyDescent="0.2">
      <c r="J269" s="35"/>
      <c r="K269" s="35"/>
      <c r="L269" s="35"/>
      <c r="M269" s="35"/>
      <c r="N269" s="35"/>
      <c r="O269" s="35"/>
      <c r="P269" s="35"/>
    </row>
    <row r="270" spans="1:16" ht="30" customHeight="1" x14ac:dyDescent="0.25">
      <c r="A270" s="23" t="s">
        <v>226</v>
      </c>
      <c r="B270" s="24"/>
      <c r="C270" s="24"/>
      <c r="D270" s="24"/>
      <c r="E270" s="24"/>
      <c r="F270" s="24"/>
      <c r="G270" s="24"/>
      <c r="H270" s="24"/>
      <c r="I270" s="24"/>
      <c r="J270" s="25" t="s">
        <v>135</v>
      </c>
      <c r="K270" s="18">
        <v>5.2</v>
      </c>
    </row>
    <row r="271" spans="1:16" x14ac:dyDescent="0.2">
      <c r="J271" s="25" t="s">
        <v>136</v>
      </c>
      <c r="K271" s="17" t="s">
        <v>227</v>
      </c>
    </row>
    <row r="272" spans="1:16" x14ac:dyDescent="0.2">
      <c r="J272" s="25" t="s">
        <v>137</v>
      </c>
      <c r="K272" s="17" t="s">
        <v>174</v>
      </c>
    </row>
    <row r="273" spans="10:16" x14ac:dyDescent="0.2">
      <c r="J273" s="25" t="s">
        <v>139</v>
      </c>
      <c r="K273" s="17" t="s">
        <v>228</v>
      </c>
    </row>
    <row r="274" spans="10:16" x14ac:dyDescent="0.2">
      <c r="J274" s="17" t="s">
        <v>141</v>
      </c>
      <c r="K274" s="17" t="s">
        <v>166</v>
      </c>
      <c r="L274" s="17" t="s">
        <v>167</v>
      </c>
    </row>
    <row r="275" spans="10:16" x14ac:dyDescent="0.2">
      <c r="J275" s="25" t="s">
        <v>189</v>
      </c>
      <c r="K275" s="37">
        <v>3.7</v>
      </c>
      <c r="L275" s="37">
        <v>8.8000000000000007</v>
      </c>
      <c r="M275" s="37"/>
      <c r="N275" s="37"/>
      <c r="P275" s="37"/>
    </row>
    <row r="276" spans="10:16" x14ac:dyDescent="0.2">
      <c r="J276" s="25" t="s">
        <v>190</v>
      </c>
      <c r="K276" s="37">
        <v>2.4</v>
      </c>
      <c r="L276" s="37">
        <v>18.7</v>
      </c>
      <c r="M276" s="37"/>
      <c r="N276" s="37"/>
      <c r="P276" s="37"/>
    </row>
    <row r="277" spans="10:16" x14ac:dyDescent="0.2">
      <c r="J277" s="28" t="s">
        <v>191</v>
      </c>
      <c r="K277" s="37">
        <v>3.1</v>
      </c>
      <c r="L277" s="37">
        <v>11.2</v>
      </c>
      <c r="M277" s="37"/>
      <c r="N277" s="37"/>
      <c r="P277" s="37"/>
    </row>
    <row r="278" spans="10:16" x14ac:dyDescent="0.2">
      <c r="J278" s="25" t="s">
        <v>192</v>
      </c>
      <c r="K278" s="37">
        <v>4.3</v>
      </c>
      <c r="L278" s="37">
        <v>17.7</v>
      </c>
      <c r="M278" s="37"/>
      <c r="N278" s="37"/>
      <c r="P278" s="37"/>
    </row>
    <row r="279" spans="10:16" x14ac:dyDescent="0.2">
      <c r="J279" s="25" t="s">
        <v>193</v>
      </c>
      <c r="K279" s="37">
        <v>8.8000000000000007</v>
      </c>
      <c r="L279" s="37">
        <v>3.5</v>
      </c>
      <c r="M279" s="37"/>
      <c r="N279" s="37"/>
      <c r="P279" s="37"/>
    </row>
    <row r="280" spans="10:16" x14ac:dyDescent="0.2">
      <c r="J280" s="25" t="s">
        <v>194</v>
      </c>
      <c r="K280" s="37">
        <v>2.6</v>
      </c>
      <c r="L280" s="37">
        <v>15.5</v>
      </c>
      <c r="M280" s="37"/>
      <c r="N280" s="37"/>
      <c r="P280" s="37"/>
    </row>
    <row r="281" spans="10:16" x14ac:dyDescent="0.2">
      <c r="J281" s="25" t="s">
        <v>195</v>
      </c>
      <c r="K281" s="37">
        <v>3.4</v>
      </c>
      <c r="L281" s="37">
        <v>10.7</v>
      </c>
      <c r="M281" s="37"/>
      <c r="N281" s="37"/>
      <c r="P281" s="37"/>
    </row>
    <row r="282" spans="10:16" x14ac:dyDescent="0.2">
      <c r="J282" s="25" t="s">
        <v>196</v>
      </c>
      <c r="K282" s="37">
        <v>3.3</v>
      </c>
      <c r="L282" s="37">
        <v>3.2</v>
      </c>
      <c r="M282" s="37"/>
      <c r="N282" s="37"/>
      <c r="P282" s="37"/>
    </row>
    <row r="283" spans="10:16" x14ac:dyDescent="0.2">
      <c r="J283" s="25" t="s">
        <v>184</v>
      </c>
      <c r="K283" s="37">
        <v>1.2</v>
      </c>
      <c r="L283" s="37">
        <v>1.3</v>
      </c>
      <c r="M283" s="37"/>
      <c r="N283" s="37"/>
      <c r="P283" s="37"/>
    </row>
    <row r="284" spans="10:16" x14ac:dyDescent="0.2">
      <c r="J284" s="25" t="s">
        <v>185</v>
      </c>
      <c r="K284" s="37">
        <v>3.2</v>
      </c>
      <c r="L284" s="37">
        <v>5</v>
      </c>
      <c r="M284" s="37"/>
      <c r="N284" s="37"/>
      <c r="P284" s="37"/>
    </row>
    <row r="285" spans="10:16" x14ac:dyDescent="0.2">
      <c r="J285" s="17" t="s">
        <v>172</v>
      </c>
      <c r="L285" s="35"/>
      <c r="M285" s="35"/>
      <c r="N285" s="35"/>
      <c r="O285" s="35"/>
      <c r="P285" s="35"/>
    </row>
    <row r="286" spans="10:16" x14ac:dyDescent="0.2">
      <c r="J286" s="17" t="s">
        <v>186</v>
      </c>
      <c r="K286" s="35"/>
      <c r="L286" s="35"/>
      <c r="M286" s="35"/>
      <c r="N286" s="35"/>
      <c r="O286" s="35"/>
    </row>
    <row r="287" spans="10:16" x14ac:dyDescent="0.2">
      <c r="J287" s="27" t="s">
        <v>160</v>
      </c>
      <c r="K287" s="35"/>
      <c r="L287" s="35"/>
      <c r="M287" s="35"/>
      <c r="N287" s="35"/>
      <c r="O287" s="35"/>
    </row>
    <row r="288" spans="10:16" ht="39.75" customHeight="1" x14ac:dyDescent="0.2"/>
    <row r="289" spans="1:14" ht="41.25" customHeight="1" x14ac:dyDescent="0.25">
      <c r="A289" s="23" t="s">
        <v>229</v>
      </c>
      <c r="B289" s="24"/>
      <c r="C289" s="24"/>
      <c r="D289" s="24"/>
      <c r="E289" s="24"/>
      <c r="F289" s="24"/>
      <c r="G289" s="24"/>
      <c r="H289" s="24"/>
      <c r="I289" s="24"/>
      <c r="J289" s="17" t="s">
        <v>135</v>
      </c>
      <c r="K289" s="18">
        <v>6.1</v>
      </c>
      <c r="L289" s="18"/>
      <c r="M289" s="18"/>
      <c r="N289" s="18"/>
    </row>
    <row r="290" spans="1:14" x14ac:dyDescent="0.2">
      <c r="J290" s="17" t="s">
        <v>136</v>
      </c>
      <c r="K290" s="17" t="s">
        <v>87</v>
      </c>
      <c r="L290" s="18"/>
      <c r="M290" s="18"/>
      <c r="N290" s="18"/>
    </row>
    <row r="291" spans="1:14" x14ac:dyDescent="0.2">
      <c r="J291" s="17" t="s">
        <v>137</v>
      </c>
      <c r="K291" s="17" t="s">
        <v>174</v>
      </c>
      <c r="L291" s="18"/>
      <c r="M291" s="18"/>
      <c r="N291" s="18"/>
    </row>
    <row r="292" spans="1:14" x14ac:dyDescent="0.2">
      <c r="J292" s="17" t="s">
        <v>230</v>
      </c>
      <c r="K292" s="17" t="s">
        <v>231</v>
      </c>
      <c r="L292" s="18"/>
      <c r="M292" s="18"/>
      <c r="N292" s="18"/>
    </row>
    <row r="293" spans="1:14" x14ac:dyDescent="0.2">
      <c r="J293" s="17" t="s">
        <v>232</v>
      </c>
      <c r="K293" s="17" t="s">
        <v>233</v>
      </c>
      <c r="L293" s="18"/>
      <c r="M293" s="18"/>
      <c r="N293" s="18"/>
    </row>
    <row r="294" spans="1:14" x14ac:dyDescent="0.2">
      <c r="J294" s="17" t="s">
        <v>141</v>
      </c>
      <c r="K294" s="17" t="s">
        <v>231</v>
      </c>
      <c r="L294" s="17" t="s">
        <v>233</v>
      </c>
    </row>
    <row r="295" spans="1:14" x14ac:dyDescent="0.2">
      <c r="J295" s="25" t="s">
        <v>189</v>
      </c>
      <c r="K295" s="43">
        <v>420</v>
      </c>
      <c r="L295" s="18">
        <v>3</v>
      </c>
      <c r="M295" s="26"/>
      <c r="N295" s="26"/>
    </row>
    <row r="296" spans="1:14" x14ac:dyDescent="0.2">
      <c r="J296" s="25" t="s">
        <v>190</v>
      </c>
      <c r="K296" s="43">
        <v>500</v>
      </c>
      <c r="L296" s="18">
        <v>3.8</v>
      </c>
      <c r="M296" s="26"/>
      <c r="N296" s="26"/>
    </row>
    <row r="297" spans="1:14" x14ac:dyDescent="0.2">
      <c r="J297" s="25" t="s">
        <v>191</v>
      </c>
      <c r="K297" s="43">
        <v>430</v>
      </c>
      <c r="L297" s="18">
        <v>3.4</v>
      </c>
      <c r="M297" s="26"/>
      <c r="N297" s="26"/>
    </row>
    <row r="298" spans="1:14" x14ac:dyDescent="0.2">
      <c r="J298" s="25" t="s">
        <v>192</v>
      </c>
      <c r="K298" s="43">
        <v>290</v>
      </c>
      <c r="L298" s="18">
        <v>2.1</v>
      </c>
      <c r="M298" s="26"/>
      <c r="N298" s="26"/>
    </row>
    <row r="299" spans="1:14" x14ac:dyDescent="0.2">
      <c r="J299" s="25" t="s">
        <v>193</v>
      </c>
      <c r="K299" s="43">
        <v>340</v>
      </c>
      <c r="L299" s="18">
        <v>2.7</v>
      </c>
      <c r="M299" s="26"/>
      <c r="N299" s="26"/>
    </row>
    <row r="300" spans="1:14" x14ac:dyDescent="0.2">
      <c r="J300" s="25" t="s">
        <v>194</v>
      </c>
      <c r="K300" s="43">
        <v>300</v>
      </c>
      <c r="L300" s="18">
        <v>2.4</v>
      </c>
      <c r="M300" s="44"/>
      <c r="N300" s="44"/>
    </row>
    <row r="301" spans="1:14" x14ac:dyDescent="0.2">
      <c r="J301" s="25" t="s">
        <v>195</v>
      </c>
      <c r="K301" s="43">
        <v>240</v>
      </c>
      <c r="L301" s="18">
        <v>2.1</v>
      </c>
      <c r="M301" s="44"/>
      <c r="N301" s="44"/>
    </row>
    <row r="302" spans="1:14" x14ac:dyDescent="0.2">
      <c r="J302" s="25" t="s">
        <v>196</v>
      </c>
      <c r="K302" s="43">
        <v>150</v>
      </c>
      <c r="L302" s="18">
        <v>1.2</v>
      </c>
      <c r="M302" s="44"/>
      <c r="N302" s="44"/>
    </row>
    <row r="303" spans="1:14" x14ac:dyDescent="0.2">
      <c r="J303" s="25" t="s">
        <v>184</v>
      </c>
      <c r="K303" s="43">
        <v>50</v>
      </c>
      <c r="L303" s="18">
        <v>0.4</v>
      </c>
      <c r="M303" s="44"/>
      <c r="N303" s="44"/>
    </row>
    <row r="304" spans="1:14" x14ac:dyDescent="0.2">
      <c r="J304" s="25" t="s">
        <v>185</v>
      </c>
      <c r="K304" s="43">
        <v>40</v>
      </c>
      <c r="L304" s="18">
        <v>0.4</v>
      </c>
      <c r="M304" s="44"/>
      <c r="N304" s="44"/>
    </row>
    <row r="305" spans="1:14" x14ac:dyDescent="0.2">
      <c r="J305" s="17" t="s">
        <v>172</v>
      </c>
      <c r="K305" s="43"/>
      <c r="L305" s="18"/>
      <c r="M305" s="44"/>
      <c r="N305" s="44"/>
    </row>
    <row r="306" spans="1:14" x14ac:dyDescent="0.2">
      <c r="J306" s="17" t="s">
        <v>186</v>
      </c>
      <c r="K306" s="43"/>
      <c r="L306" s="18"/>
      <c r="M306" s="44"/>
      <c r="N306" s="44"/>
    </row>
    <row r="307" spans="1:14" ht="36" customHeight="1" x14ac:dyDescent="0.2">
      <c r="K307" s="44"/>
      <c r="L307" s="18"/>
      <c r="M307" s="44"/>
      <c r="N307" s="44"/>
    </row>
    <row r="308" spans="1:14" ht="30" customHeight="1" x14ac:dyDescent="0.25">
      <c r="A308" s="23" t="s">
        <v>234</v>
      </c>
      <c r="B308" s="23"/>
      <c r="C308" s="23"/>
      <c r="D308" s="23"/>
      <c r="E308" s="23"/>
      <c r="F308" s="23"/>
      <c r="G308" s="23"/>
      <c r="H308" s="23"/>
      <c r="I308" s="23"/>
      <c r="J308" s="17" t="s">
        <v>135</v>
      </c>
      <c r="K308" s="18">
        <v>7.1</v>
      </c>
    </row>
    <row r="309" spans="1:14" x14ac:dyDescent="0.2">
      <c r="J309" s="17" t="s">
        <v>136</v>
      </c>
      <c r="K309" s="17" t="s">
        <v>235</v>
      </c>
    </row>
    <row r="310" spans="1:14" x14ac:dyDescent="0.2">
      <c r="J310" s="17" t="s">
        <v>137</v>
      </c>
      <c r="K310" s="17" t="s">
        <v>236</v>
      </c>
    </row>
    <row r="311" spans="1:14" x14ac:dyDescent="0.2">
      <c r="J311" s="17" t="s">
        <v>139</v>
      </c>
      <c r="K311" s="17" t="s">
        <v>237</v>
      </c>
    </row>
    <row r="312" spans="1:14" x14ac:dyDescent="0.2">
      <c r="J312" s="17" t="s">
        <v>141</v>
      </c>
      <c r="K312" s="17" t="s">
        <v>237</v>
      </c>
    </row>
    <row r="313" spans="1:14" x14ac:dyDescent="0.2">
      <c r="K313" s="17" t="s">
        <v>120</v>
      </c>
      <c r="L313" s="17" t="s">
        <v>102</v>
      </c>
      <c r="M313" s="17" t="s">
        <v>103</v>
      </c>
    </row>
    <row r="314" spans="1:14" x14ac:dyDescent="0.2">
      <c r="J314" s="17" t="s">
        <v>121</v>
      </c>
      <c r="K314" s="45">
        <v>6.1</v>
      </c>
      <c r="L314" s="45">
        <v>16.899999999999999</v>
      </c>
      <c r="M314" s="45">
        <v>9.5</v>
      </c>
      <c r="N314" s="45"/>
    </row>
    <row r="315" spans="1:14" x14ac:dyDescent="0.2">
      <c r="J315" s="17" t="s">
        <v>122</v>
      </c>
      <c r="K315" s="45">
        <v>17</v>
      </c>
      <c r="L315" s="45">
        <v>16</v>
      </c>
      <c r="M315" s="45">
        <v>9.1</v>
      </c>
      <c r="N315" s="45"/>
    </row>
    <row r="316" spans="1:14" x14ac:dyDescent="0.2">
      <c r="J316" s="17" t="s">
        <v>123</v>
      </c>
      <c r="K316" s="45">
        <v>15.5</v>
      </c>
      <c r="L316" s="45">
        <v>14.9</v>
      </c>
      <c r="M316" s="45">
        <v>8.5</v>
      </c>
      <c r="N316" s="45"/>
    </row>
    <row r="317" spans="1:14" x14ac:dyDescent="0.2">
      <c r="J317" s="17" t="s">
        <v>124</v>
      </c>
      <c r="K317" s="45">
        <v>20.5</v>
      </c>
      <c r="L317" s="45">
        <v>20.100000000000001</v>
      </c>
      <c r="M317" s="45">
        <v>10.9</v>
      </c>
      <c r="N317" s="45"/>
    </row>
    <row r="318" spans="1:14" x14ac:dyDescent="0.2">
      <c r="J318" s="17" t="s">
        <v>125</v>
      </c>
      <c r="K318" s="45">
        <v>23.6</v>
      </c>
      <c r="L318" s="45">
        <v>21.5</v>
      </c>
      <c r="M318" s="45">
        <v>12.1</v>
      </c>
      <c r="N318" s="45"/>
    </row>
    <row r="319" spans="1:14" x14ac:dyDescent="0.2">
      <c r="J319" s="17" t="s">
        <v>126</v>
      </c>
      <c r="K319" s="45">
        <v>18.600000000000001</v>
      </c>
      <c r="L319" s="45">
        <v>18.8</v>
      </c>
      <c r="M319" s="45">
        <v>14.3</v>
      </c>
      <c r="N319" s="45"/>
    </row>
    <row r="320" spans="1:14" x14ac:dyDescent="0.2">
      <c r="J320" s="17" t="s">
        <v>127</v>
      </c>
      <c r="K320" s="45">
        <v>21.7</v>
      </c>
      <c r="L320" s="45">
        <v>23.6</v>
      </c>
      <c r="M320" s="45" t="s">
        <v>152</v>
      </c>
      <c r="N320" s="45"/>
    </row>
    <row r="321" spans="1:16" x14ac:dyDescent="0.2">
      <c r="J321" s="17" t="s">
        <v>128</v>
      </c>
      <c r="K321" s="45">
        <v>22</v>
      </c>
      <c r="L321" s="45">
        <v>18</v>
      </c>
      <c r="M321" s="45" t="s">
        <v>152</v>
      </c>
      <c r="N321" s="45"/>
    </row>
    <row r="322" spans="1:16" x14ac:dyDescent="0.2">
      <c r="J322" s="17" t="s">
        <v>129</v>
      </c>
      <c r="K322" s="45">
        <v>22</v>
      </c>
      <c r="L322" s="45">
        <v>30.5</v>
      </c>
      <c r="M322" s="45" t="s">
        <v>152</v>
      </c>
      <c r="N322" s="45"/>
    </row>
    <row r="323" spans="1:16" x14ac:dyDescent="0.2">
      <c r="J323" s="17" t="s">
        <v>130</v>
      </c>
      <c r="K323" s="45">
        <v>20.6</v>
      </c>
      <c r="L323" s="45">
        <v>15</v>
      </c>
      <c r="M323" s="45" t="s">
        <v>152</v>
      </c>
      <c r="N323" s="45"/>
    </row>
    <row r="324" spans="1:16" x14ac:dyDescent="0.2">
      <c r="J324" s="17" t="s">
        <v>131</v>
      </c>
      <c r="K324" s="45">
        <v>14.4</v>
      </c>
      <c r="L324" s="45">
        <v>19.399999999999999</v>
      </c>
      <c r="M324" s="45" t="s">
        <v>152</v>
      </c>
      <c r="N324" s="45"/>
    </row>
    <row r="325" spans="1:16" x14ac:dyDescent="0.2">
      <c r="J325" s="17" t="s">
        <v>132</v>
      </c>
      <c r="K325" s="45">
        <v>17.5</v>
      </c>
      <c r="L325" s="45">
        <v>18.100000000000001</v>
      </c>
      <c r="M325" s="45" t="s">
        <v>152</v>
      </c>
      <c r="N325" s="45"/>
    </row>
    <row r="326" spans="1:16" ht="25.5" customHeight="1" x14ac:dyDescent="0.2">
      <c r="J326" s="46" t="s">
        <v>238</v>
      </c>
      <c r="K326" s="46"/>
      <c r="L326" s="46"/>
      <c r="M326" s="46"/>
      <c r="N326" s="46"/>
      <c r="O326" s="46"/>
      <c r="P326" s="46"/>
    </row>
    <row r="327" spans="1:16" ht="27" customHeight="1" x14ac:dyDescent="0.2"/>
    <row r="328" spans="1:16" ht="30" customHeight="1" x14ac:dyDescent="0.25">
      <c r="A328" s="23" t="s">
        <v>239</v>
      </c>
      <c r="B328" s="23"/>
      <c r="C328" s="23"/>
      <c r="D328" s="23"/>
      <c r="E328" s="23"/>
      <c r="F328" s="23"/>
      <c r="G328" s="23"/>
      <c r="H328" s="23"/>
      <c r="I328" s="23"/>
      <c r="J328" s="17" t="s">
        <v>135</v>
      </c>
      <c r="K328" s="18" t="s">
        <v>2</v>
      </c>
    </row>
    <row r="329" spans="1:16" x14ac:dyDescent="0.2">
      <c r="J329" s="17" t="s">
        <v>136</v>
      </c>
      <c r="K329" s="17" t="s">
        <v>93</v>
      </c>
    </row>
    <row r="330" spans="1:16" x14ac:dyDescent="0.2">
      <c r="J330" s="17" t="s">
        <v>137</v>
      </c>
      <c r="K330" s="17" t="s">
        <v>236</v>
      </c>
    </row>
    <row r="331" spans="1:16" x14ac:dyDescent="0.2">
      <c r="J331" s="17" t="s">
        <v>139</v>
      </c>
      <c r="K331" s="17" t="s">
        <v>240</v>
      </c>
    </row>
    <row r="332" spans="1:16" x14ac:dyDescent="0.2">
      <c r="J332" s="17" t="s">
        <v>141</v>
      </c>
      <c r="K332" s="17" t="s">
        <v>145</v>
      </c>
      <c r="L332" s="17" t="s">
        <v>222</v>
      </c>
    </row>
    <row r="333" spans="1:16" x14ac:dyDescent="0.2">
      <c r="J333" s="17" t="s">
        <v>241</v>
      </c>
      <c r="K333" s="34">
        <v>0.105</v>
      </c>
      <c r="L333" s="34">
        <v>0.29799999999999999</v>
      </c>
      <c r="M333" s="34"/>
      <c r="N333" s="34"/>
    </row>
    <row r="334" spans="1:16" x14ac:dyDescent="0.2">
      <c r="J334" s="17" t="s">
        <v>242</v>
      </c>
      <c r="K334" s="34">
        <v>7.1999999999999995E-2</v>
      </c>
      <c r="L334" s="34">
        <v>6.0999999999999999E-2</v>
      </c>
      <c r="M334" s="34"/>
      <c r="N334" s="34"/>
    </row>
    <row r="335" spans="1:16" x14ac:dyDescent="0.2">
      <c r="J335" s="17" t="s">
        <v>243</v>
      </c>
      <c r="K335" s="34">
        <v>5.8000000000000003E-2</v>
      </c>
      <c r="L335" s="34">
        <v>9.0999999999999998E-2</v>
      </c>
      <c r="M335" s="34"/>
      <c r="N335" s="34"/>
    </row>
    <row r="336" spans="1:16" x14ac:dyDescent="0.2">
      <c r="J336" s="17" t="s">
        <v>244</v>
      </c>
      <c r="K336" s="34">
        <v>7.4999999999999997E-2</v>
      </c>
      <c r="L336" s="34">
        <v>0.122</v>
      </c>
      <c r="M336" s="34"/>
      <c r="N336" s="34"/>
    </row>
    <row r="337" spans="10:14" x14ac:dyDescent="0.2">
      <c r="J337" s="17" t="s">
        <v>245</v>
      </c>
      <c r="K337" s="34">
        <v>0.05</v>
      </c>
      <c r="L337" s="34">
        <v>5.0999999999999997E-2</v>
      </c>
      <c r="M337" s="34"/>
      <c r="N337" s="34"/>
    </row>
    <row r="338" spans="10:14" x14ac:dyDescent="0.2">
      <c r="J338" s="17" t="s">
        <v>246</v>
      </c>
      <c r="K338" s="34">
        <v>0.04</v>
      </c>
      <c r="L338" s="34">
        <v>2.7E-2</v>
      </c>
      <c r="M338" s="34"/>
      <c r="N338" s="34"/>
    </row>
    <row r="339" spans="10:14" x14ac:dyDescent="0.2">
      <c r="J339" s="17" t="s">
        <v>247</v>
      </c>
      <c r="K339" s="34">
        <v>2.8000000000000001E-2</v>
      </c>
      <c r="L339" s="34">
        <v>2.4E-2</v>
      </c>
      <c r="M339" s="34"/>
      <c r="N339" s="34"/>
    </row>
    <row r="340" spans="10:14" x14ac:dyDescent="0.2">
      <c r="J340" s="17" t="s">
        <v>248</v>
      </c>
      <c r="K340" s="34">
        <v>3.5000000000000003E-2</v>
      </c>
      <c r="L340" s="34">
        <v>2.7E-2</v>
      </c>
      <c r="M340" s="34"/>
      <c r="N340" s="34"/>
    </row>
    <row r="341" spans="10:14" x14ac:dyDescent="0.2">
      <c r="J341" s="17" t="s">
        <v>249</v>
      </c>
      <c r="K341" s="34">
        <v>1.2999999999999999E-2</v>
      </c>
      <c r="L341" s="34">
        <v>5.0000000000000001E-3</v>
      </c>
      <c r="M341" s="34"/>
      <c r="N341" s="34"/>
    </row>
    <row r="342" spans="10:14" x14ac:dyDescent="0.2">
      <c r="J342" s="17" t="s">
        <v>250</v>
      </c>
      <c r="K342" s="34">
        <v>2.5999999999999999E-2</v>
      </c>
      <c r="L342" s="34">
        <v>2.5000000000000001E-2</v>
      </c>
      <c r="M342" s="34"/>
      <c r="N342" s="34"/>
    </row>
    <row r="343" spans="10:14" x14ac:dyDescent="0.2">
      <c r="J343" s="17" t="s">
        <v>251</v>
      </c>
      <c r="K343" s="34">
        <v>1.2999999999999999E-2</v>
      </c>
      <c r="L343" s="34">
        <v>3.5999999999999997E-2</v>
      </c>
      <c r="M343" s="34"/>
      <c r="N343" s="34"/>
    </row>
    <row r="344" spans="10:14" x14ac:dyDescent="0.2">
      <c r="J344" s="17" t="s">
        <v>252</v>
      </c>
      <c r="K344" s="34">
        <v>2.8000000000000001E-2</v>
      </c>
      <c r="L344" s="34">
        <v>1.7999999999999999E-2</v>
      </c>
      <c r="M344" s="34"/>
      <c r="N344" s="34"/>
    </row>
    <row r="345" spans="10:14" x14ac:dyDescent="0.2">
      <c r="J345" s="17" t="s">
        <v>253</v>
      </c>
      <c r="K345" s="34">
        <v>1.4999999999999999E-2</v>
      </c>
      <c r="L345" s="34">
        <v>-3.1E-2</v>
      </c>
      <c r="M345" s="34"/>
      <c r="N345" s="34"/>
    </row>
    <row r="346" spans="10:14" x14ac:dyDescent="0.2">
      <c r="J346" s="17" t="s">
        <v>254</v>
      </c>
      <c r="K346" s="34">
        <v>1.7999999999999999E-2</v>
      </c>
      <c r="L346" s="34">
        <v>1.4999999999999999E-2</v>
      </c>
      <c r="M346" s="34"/>
      <c r="N346" s="34"/>
    </row>
    <row r="347" spans="10:14" x14ac:dyDescent="0.2">
      <c r="J347" s="17" t="s">
        <v>255</v>
      </c>
      <c r="K347" s="34">
        <v>3.3000000000000002E-2</v>
      </c>
      <c r="L347" s="34">
        <v>8.8999999999999996E-2</v>
      </c>
      <c r="M347" s="34"/>
      <c r="N347" s="34"/>
    </row>
    <row r="348" spans="10:14" x14ac:dyDescent="0.2">
      <c r="J348" s="17" t="s">
        <v>256</v>
      </c>
      <c r="K348" s="34">
        <v>1.2E-2</v>
      </c>
      <c r="L348" s="34">
        <v>1.0999999999999999E-2</v>
      </c>
      <c r="M348" s="34"/>
      <c r="N348" s="34"/>
    </row>
    <row r="349" spans="10:14" x14ac:dyDescent="0.2">
      <c r="J349" s="17" t="s">
        <v>257</v>
      </c>
      <c r="K349" s="34">
        <v>2.7E-2</v>
      </c>
      <c r="L349" s="34">
        <v>3.1E-2</v>
      </c>
      <c r="M349" s="34"/>
      <c r="N349" s="34"/>
    </row>
    <row r="350" spans="10:14" x14ac:dyDescent="0.2">
      <c r="J350" s="17" t="s">
        <v>258</v>
      </c>
      <c r="K350" s="34">
        <v>1.2E-2</v>
      </c>
      <c r="L350" s="34">
        <v>0.158</v>
      </c>
      <c r="M350" s="34"/>
      <c r="N350" s="34"/>
    </row>
    <row r="351" spans="10:14" x14ac:dyDescent="0.2">
      <c r="J351" s="17" t="s">
        <v>259</v>
      </c>
      <c r="K351" s="34">
        <v>1.4999999999999999E-2</v>
      </c>
      <c r="L351" s="34">
        <v>1.9E-2</v>
      </c>
      <c r="M351" s="34"/>
      <c r="N351" s="34"/>
    </row>
    <row r="352" spans="10:14" x14ac:dyDescent="0.2">
      <c r="J352" s="17" t="s">
        <v>260</v>
      </c>
      <c r="K352" s="34">
        <v>2.5000000000000001E-2</v>
      </c>
      <c r="L352" s="34">
        <v>1.2999999999999999E-2</v>
      </c>
      <c r="M352" s="34"/>
      <c r="N352" s="34"/>
    </row>
    <row r="353" spans="10:16" x14ac:dyDescent="0.2">
      <c r="J353" s="17" t="s">
        <v>261</v>
      </c>
      <c r="K353" s="34">
        <v>4.0000000000000001E-3</v>
      </c>
      <c r="L353" s="34">
        <v>-2E-3</v>
      </c>
      <c r="M353" s="34"/>
      <c r="N353" s="34"/>
    </row>
    <row r="354" spans="10:16" x14ac:dyDescent="0.2">
      <c r="J354" s="17" t="s">
        <v>262</v>
      </c>
      <c r="K354" s="34">
        <v>3.4000000000000002E-2</v>
      </c>
      <c r="L354" s="34">
        <v>0.26600000000000001</v>
      </c>
      <c r="M354" s="34"/>
      <c r="N354" s="34"/>
    </row>
    <row r="355" spans="10:16" x14ac:dyDescent="0.2">
      <c r="J355" s="17" t="s">
        <v>263</v>
      </c>
      <c r="K355" s="34">
        <v>2.5000000000000001E-2</v>
      </c>
      <c r="L355" s="34">
        <v>8.9999999999999993E-3</v>
      </c>
      <c r="M355" s="34"/>
      <c r="N355" s="34"/>
    </row>
    <row r="356" spans="10:16" x14ac:dyDescent="0.2">
      <c r="J356" s="17" t="s">
        <v>264</v>
      </c>
      <c r="K356" s="34">
        <v>1.0999999999999999E-2</v>
      </c>
      <c r="L356" s="34">
        <v>5.5E-2</v>
      </c>
      <c r="M356" s="34"/>
      <c r="N356" s="34"/>
    </row>
    <row r="357" spans="10:16" x14ac:dyDescent="0.2">
      <c r="J357" s="17" t="s">
        <v>265</v>
      </c>
      <c r="K357" s="34">
        <v>0.02</v>
      </c>
      <c r="L357" s="34">
        <v>2.1999999999999999E-2</v>
      </c>
      <c r="M357" s="34"/>
      <c r="N357" s="34"/>
    </row>
    <row r="358" spans="10:16" x14ac:dyDescent="0.2">
      <c r="J358" s="17" t="s">
        <v>266</v>
      </c>
      <c r="K358" s="34">
        <v>1.7000000000000001E-2</v>
      </c>
      <c r="L358" s="34">
        <v>1.7000000000000001E-2</v>
      </c>
      <c r="M358" s="34"/>
      <c r="N358" s="34"/>
    </row>
    <row r="359" spans="10:16" x14ac:dyDescent="0.2">
      <c r="J359" s="17" t="s">
        <v>267</v>
      </c>
      <c r="K359" s="34">
        <v>1.4E-2</v>
      </c>
      <c r="L359" s="34">
        <v>1.6E-2</v>
      </c>
      <c r="M359" s="34"/>
      <c r="N359" s="34"/>
    </row>
    <row r="360" spans="10:16" x14ac:dyDescent="0.2">
      <c r="J360" s="17" t="s">
        <v>268</v>
      </c>
      <c r="K360" s="34">
        <v>4.2999999999999997E-2</v>
      </c>
      <c r="L360" s="34">
        <v>3.7999999999999999E-2</v>
      </c>
      <c r="M360" s="34"/>
      <c r="N360" s="34"/>
    </row>
    <row r="361" spans="10:16" x14ac:dyDescent="0.2">
      <c r="J361" s="17" t="s">
        <v>269</v>
      </c>
      <c r="K361" s="34">
        <v>1.47E-2</v>
      </c>
      <c r="L361" s="34">
        <v>4.0000000000000001E-3</v>
      </c>
      <c r="M361" s="34"/>
      <c r="N361" s="34"/>
    </row>
    <row r="362" spans="10:16" ht="27.75" customHeight="1" x14ac:dyDescent="0.2">
      <c r="J362" s="42" t="s">
        <v>270</v>
      </c>
      <c r="K362" s="42"/>
      <c r="L362" s="42"/>
      <c r="M362" s="42"/>
      <c r="N362" s="42"/>
      <c r="O362" s="42"/>
      <c r="P362" s="42"/>
    </row>
    <row r="365" spans="10:16" x14ac:dyDescent="0.2">
      <c r="K365" s="45"/>
    </row>
  </sheetData>
  <mergeCells count="28">
    <mergeCell ref="A328:I328"/>
    <mergeCell ref="J362:P362"/>
    <mergeCell ref="J249:P249"/>
    <mergeCell ref="A252:I252"/>
    <mergeCell ref="A270:I270"/>
    <mergeCell ref="A289:I289"/>
    <mergeCell ref="A308:I308"/>
    <mergeCell ref="J326:P326"/>
    <mergeCell ref="A234:I234"/>
    <mergeCell ref="J239:J242"/>
    <mergeCell ref="J244:J245"/>
    <mergeCell ref="J248:P248"/>
    <mergeCell ref="J221:J224"/>
    <mergeCell ref="J226:J227"/>
    <mergeCell ref="J230:P230"/>
    <mergeCell ref="J231:P231"/>
    <mergeCell ref="A127:I127"/>
    <mergeCell ref="A145:I145"/>
    <mergeCell ref="A164:I164"/>
    <mergeCell ref="A178:I178"/>
    <mergeCell ref="A197:I197"/>
    <mergeCell ref="A216:I216"/>
    <mergeCell ref="A1:B1"/>
    <mergeCell ref="A3:I3"/>
    <mergeCell ref="A52:I52"/>
    <mergeCell ref="A72:I72"/>
    <mergeCell ref="A93:I93"/>
    <mergeCell ref="A114:I114"/>
  </mergeCells>
  <hyperlinks>
    <hyperlink ref="A1:B1" location="ContentsHead" display="ContentsHead" xr:uid="{7A6085BE-BD33-45E8-B13D-659C3778A2FD}"/>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474DD-025D-4C42-BCF2-7D0AAAB11A45}">
  <sheetPr codeName="Sheet32">
    <pageSetUpPr fitToPage="1"/>
  </sheetPr>
  <dimension ref="A1:BX72"/>
  <sheetViews>
    <sheetView showGridLines="0" zoomScaleNormal="100" workbookViewId="0">
      <pane xSplit="2" ySplit="6" topLeftCell="C7" activePane="bottomRight" state="frozen"/>
      <selection sqref="A1:B1048576"/>
      <selection pane="topRight" sqref="A1:B1048576"/>
      <selection pane="bottomLeft" sqref="A1:B1048576"/>
      <selection pane="bottomRight" sqref="A1:B1"/>
    </sheetView>
  </sheetViews>
  <sheetFormatPr defaultColWidth="0" defaultRowHeight="12.75" x14ac:dyDescent="0.2"/>
  <cols>
    <col min="1" max="1" width="2.5703125" style="1" customWidth="1"/>
    <col min="2" max="2" width="23" style="1" customWidth="1"/>
    <col min="3" max="3" width="1" style="1" customWidth="1"/>
    <col min="4" max="4" width="12" style="1" bestFit="1" customWidth="1"/>
    <col min="5" max="5" width="9.5703125" style="1" customWidth="1"/>
    <col min="6" max="6" width="17.42578125" style="1" customWidth="1"/>
    <col min="7" max="7" width="15.5703125" style="1" bestFit="1" customWidth="1"/>
    <col min="8" max="8" width="2.5703125" style="1" customWidth="1"/>
    <col min="9" max="9" width="13.5703125" style="1" customWidth="1"/>
    <col min="10" max="10" width="21.5703125" style="1" customWidth="1"/>
    <col min="11" max="11" width="16.28515625" style="1" bestFit="1" customWidth="1"/>
    <col min="12" max="12" width="17.28515625" style="1" customWidth="1"/>
    <col min="13" max="13" width="2.5703125" style="1" customWidth="1"/>
    <col min="14" max="14" width="13.5703125" style="1" bestFit="1" customWidth="1"/>
    <col min="15" max="15" width="10.5703125" style="1" bestFit="1" customWidth="1"/>
    <col min="16" max="16" width="18.28515625" style="1" customWidth="1"/>
    <col min="17" max="17" width="17.5703125" style="1" customWidth="1"/>
    <col min="18" max="18" width="2.5703125" style="1" customWidth="1"/>
    <col min="19" max="19" width="28" style="1" customWidth="1"/>
    <col min="20" max="20" width="4" style="1" customWidth="1"/>
    <col min="21" max="21" width="5.28515625" style="1" customWidth="1"/>
    <col min="22" max="24" width="13.28515625" style="1" customWidth="1"/>
    <col min="25" max="36" width="0" style="1" hidden="1" customWidth="1"/>
    <col min="37" max="76" width="0" style="1" hidden="1"/>
    <col min="77" max="16384" width="13.28515625" style="1" hidden="1"/>
  </cols>
  <sheetData>
    <row r="1" spans="1:21" s="47" customFormat="1" x14ac:dyDescent="0.25">
      <c r="A1" s="48" t="s">
        <v>133</v>
      </c>
      <c r="B1" s="48"/>
      <c r="C1" s="49"/>
    </row>
    <row r="2" spans="1:21" x14ac:dyDescent="0.2">
      <c r="A2" s="51" t="s">
        <v>274</v>
      </c>
      <c r="B2" s="51"/>
      <c r="C2" s="51"/>
      <c r="D2" s="51"/>
      <c r="E2" s="51"/>
      <c r="F2" s="51"/>
      <c r="G2" s="51"/>
      <c r="H2" s="51"/>
      <c r="I2" s="51"/>
      <c r="J2" s="51"/>
      <c r="K2" s="51"/>
      <c r="L2" s="51"/>
      <c r="M2" s="51"/>
      <c r="N2" s="51"/>
      <c r="O2" s="51"/>
      <c r="P2" s="51"/>
      <c r="Q2" s="51"/>
      <c r="R2" s="51"/>
      <c r="S2" s="51"/>
      <c r="T2" s="15"/>
      <c r="U2" s="15"/>
    </row>
    <row r="4" spans="1:21" ht="17.45" customHeight="1" x14ac:dyDescent="0.35">
      <c r="A4" s="52" t="s">
        <v>275</v>
      </c>
      <c r="B4" s="52"/>
      <c r="C4" s="53"/>
      <c r="D4" s="54" t="s">
        <v>276</v>
      </c>
      <c r="E4" s="54"/>
      <c r="F4" s="54"/>
      <c r="G4" s="54"/>
      <c r="H4" s="55"/>
      <c r="I4" s="54" t="s">
        <v>277</v>
      </c>
      <c r="J4" s="54"/>
      <c r="K4" s="54"/>
      <c r="L4" s="54"/>
      <c r="M4" s="55"/>
      <c r="N4" s="54" t="s">
        <v>278</v>
      </c>
      <c r="O4" s="54"/>
      <c r="P4" s="54"/>
      <c r="Q4" s="54"/>
      <c r="R4" s="54"/>
      <c r="S4" s="54"/>
      <c r="T4" s="56"/>
      <c r="U4" s="56"/>
    </row>
    <row r="5" spans="1:21" ht="18" customHeight="1" x14ac:dyDescent="0.35">
      <c r="A5" s="57"/>
      <c r="B5" s="57"/>
      <c r="C5" s="58"/>
      <c r="D5" s="57" t="s">
        <v>279</v>
      </c>
      <c r="E5" s="59" t="s">
        <v>280</v>
      </c>
      <c r="F5" s="57" t="s">
        <v>281</v>
      </c>
      <c r="G5" s="60" t="s">
        <v>282</v>
      </c>
      <c r="H5" s="58"/>
      <c r="I5" s="57" t="s">
        <v>283</v>
      </c>
      <c r="J5" s="59" t="s">
        <v>280</v>
      </c>
      <c r="K5" s="57" t="s">
        <v>281</v>
      </c>
      <c r="L5" s="60" t="s">
        <v>284</v>
      </c>
      <c r="M5" s="58"/>
      <c r="N5" s="57" t="s">
        <v>279</v>
      </c>
      <c r="O5" s="59" t="s">
        <v>280</v>
      </c>
      <c r="P5" s="57" t="s">
        <v>285</v>
      </c>
      <c r="Q5" s="60" t="s">
        <v>286</v>
      </c>
      <c r="R5" s="58"/>
      <c r="S5" s="57" t="s">
        <v>287</v>
      </c>
      <c r="T5" s="58"/>
      <c r="U5" s="58"/>
    </row>
    <row r="6" spans="1:21" ht="30.75" customHeight="1" x14ac:dyDescent="0.35">
      <c r="A6" s="57"/>
      <c r="B6" s="57"/>
      <c r="C6" s="58"/>
      <c r="D6" s="57"/>
      <c r="E6" s="59" t="s">
        <v>288</v>
      </c>
      <c r="F6" s="57"/>
      <c r="G6" s="60"/>
      <c r="H6" s="58"/>
      <c r="I6" s="57"/>
      <c r="J6" s="59" t="s">
        <v>289</v>
      </c>
      <c r="K6" s="57"/>
      <c r="L6" s="60"/>
      <c r="M6" s="58"/>
      <c r="N6" s="57"/>
      <c r="O6" s="59" t="s">
        <v>288</v>
      </c>
      <c r="P6" s="57"/>
      <c r="Q6" s="60"/>
      <c r="R6" s="58"/>
      <c r="S6" s="57"/>
      <c r="T6" s="58"/>
      <c r="U6" s="58"/>
    </row>
    <row r="7" spans="1:21" x14ac:dyDescent="0.2">
      <c r="A7" s="13" t="s">
        <v>290</v>
      </c>
      <c r="B7" s="13"/>
      <c r="C7" s="13"/>
      <c r="E7" s="62"/>
      <c r="G7" s="63"/>
      <c r="H7" s="64"/>
      <c r="I7" s="65"/>
      <c r="J7" s="66"/>
      <c r="K7" s="65"/>
      <c r="L7" s="67"/>
      <c r="M7" s="64"/>
      <c r="N7" s="64"/>
      <c r="O7" s="68"/>
      <c r="P7" s="64"/>
      <c r="Q7" s="63"/>
      <c r="R7" s="64"/>
    </row>
    <row r="8" spans="1:21" x14ac:dyDescent="0.2">
      <c r="B8" s="72" t="s">
        <v>120</v>
      </c>
      <c r="C8" s="73"/>
      <c r="D8" s="64">
        <v>55720</v>
      </c>
      <c r="E8" s="68">
        <v>12260</v>
      </c>
      <c r="F8" s="64">
        <v>6170</v>
      </c>
      <c r="G8" s="63">
        <v>61890</v>
      </c>
      <c r="H8" s="64"/>
      <c r="I8" s="65">
        <v>148.69999999999999</v>
      </c>
      <c r="J8" s="66">
        <v>54.2</v>
      </c>
      <c r="K8" s="65">
        <v>73.099999999999994</v>
      </c>
      <c r="L8" s="67">
        <v>221.8</v>
      </c>
      <c r="M8" s="64"/>
      <c r="N8" s="64">
        <v>9848</v>
      </c>
      <c r="O8" s="68">
        <v>1856</v>
      </c>
      <c r="P8" s="64">
        <v>2635</v>
      </c>
      <c r="Q8" s="63">
        <v>12483</v>
      </c>
      <c r="R8" s="64"/>
      <c r="S8" s="64">
        <v>1291</v>
      </c>
      <c r="T8" s="64"/>
      <c r="U8" s="64"/>
    </row>
    <row r="9" spans="1:21" x14ac:dyDescent="0.2">
      <c r="B9" s="72" t="s">
        <v>102</v>
      </c>
      <c r="C9" s="73"/>
      <c r="D9" s="64">
        <v>55250</v>
      </c>
      <c r="E9" s="68">
        <v>13380</v>
      </c>
      <c r="F9" s="64">
        <v>6120</v>
      </c>
      <c r="G9" s="63">
        <v>61370</v>
      </c>
      <c r="H9" s="77"/>
      <c r="I9" s="65">
        <v>163.9</v>
      </c>
      <c r="J9" s="66">
        <v>62</v>
      </c>
      <c r="K9" s="65">
        <v>68.400000000000006</v>
      </c>
      <c r="L9" s="67">
        <v>232.3</v>
      </c>
      <c r="M9" s="64"/>
      <c r="N9" s="64">
        <v>10083</v>
      </c>
      <c r="O9" s="68">
        <v>2176</v>
      </c>
      <c r="P9" s="64">
        <v>2107</v>
      </c>
      <c r="Q9" s="63">
        <v>12190</v>
      </c>
      <c r="R9" s="64"/>
      <c r="S9" s="64">
        <v>1432</v>
      </c>
      <c r="T9" s="64"/>
      <c r="U9" s="64"/>
    </row>
    <row r="10" spans="1:21" x14ac:dyDescent="0.2">
      <c r="B10" s="72" t="s">
        <v>291</v>
      </c>
      <c r="C10" s="73"/>
      <c r="D10" s="64">
        <v>16080</v>
      </c>
      <c r="E10" s="68">
        <v>4280</v>
      </c>
      <c r="F10" s="64">
        <v>2130</v>
      </c>
      <c r="G10" s="63">
        <v>18210</v>
      </c>
      <c r="H10" s="77"/>
      <c r="I10" s="65">
        <v>48.3</v>
      </c>
      <c r="J10" s="66">
        <v>21.7</v>
      </c>
      <c r="K10" s="65">
        <v>18.5</v>
      </c>
      <c r="L10" s="67">
        <v>66.8</v>
      </c>
      <c r="M10" s="64"/>
      <c r="N10" s="64">
        <v>2982</v>
      </c>
      <c r="O10" s="68">
        <v>738</v>
      </c>
      <c r="P10" s="64">
        <v>627</v>
      </c>
      <c r="Q10" s="63">
        <v>3609</v>
      </c>
      <c r="R10" s="64"/>
      <c r="S10" s="64">
        <v>356</v>
      </c>
      <c r="T10" s="64"/>
      <c r="U10" s="64"/>
    </row>
    <row r="11" spans="1:21" ht="26.45" customHeight="1" x14ac:dyDescent="0.2">
      <c r="A11" s="13" t="s">
        <v>292</v>
      </c>
      <c r="B11" s="13"/>
      <c r="C11" s="13"/>
      <c r="E11" s="62"/>
      <c r="G11" s="63"/>
      <c r="H11" s="64"/>
      <c r="I11" s="65"/>
      <c r="J11" s="66"/>
      <c r="K11" s="65"/>
      <c r="L11" s="67"/>
      <c r="M11" s="64"/>
      <c r="N11" s="64"/>
      <c r="O11" s="68"/>
      <c r="P11" s="64"/>
      <c r="Q11" s="63"/>
      <c r="R11" s="64"/>
    </row>
    <row r="12" spans="1:21" x14ac:dyDescent="0.2">
      <c r="B12" s="72" t="s">
        <v>293</v>
      </c>
      <c r="C12" s="73"/>
      <c r="D12" s="64">
        <v>13240</v>
      </c>
      <c r="E12" s="68">
        <v>2960</v>
      </c>
      <c r="F12" s="64">
        <v>1420</v>
      </c>
      <c r="G12" s="63">
        <v>14660</v>
      </c>
      <c r="H12" s="64"/>
      <c r="I12" s="65">
        <v>31.7</v>
      </c>
      <c r="J12" s="66">
        <v>12.4</v>
      </c>
      <c r="K12" s="65">
        <v>15.5</v>
      </c>
      <c r="L12" s="67">
        <v>47.2</v>
      </c>
      <c r="M12" s="64"/>
      <c r="N12" s="64">
        <v>2259</v>
      </c>
      <c r="O12" s="68">
        <v>423</v>
      </c>
      <c r="P12" s="64">
        <v>522</v>
      </c>
      <c r="Q12" s="63">
        <v>2781</v>
      </c>
      <c r="R12" s="64"/>
      <c r="S12" s="64">
        <v>255</v>
      </c>
      <c r="T12" s="64"/>
      <c r="U12" s="64"/>
    </row>
    <row r="13" spans="1:21" x14ac:dyDescent="0.2">
      <c r="B13" s="72" t="s">
        <v>294</v>
      </c>
      <c r="C13" s="73"/>
      <c r="D13" s="64">
        <v>14850</v>
      </c>
      <c r="E13" s="68">
        <v>3120</v>
      </c>
      <c r="F13" s="64">
        <v>1490</v>
      </c>
      <c r="G13" s="63">
        <v>16340</v>
      </c>
      <c r="H13" s="64"/>
      <c r="I13" s="65">
        <v>41.5</v>
      </c>
      <c r="J13" s="66">
        <v>14.1</v>
      </c>
      <c r="K13" s="65">
        <v>17.7</v>
      </c>
      <c r="L13" s="67">
        <v>59.1</v>
      </c>
      <c r="M13" s="64"/>
      <c r="N13" s="64">
        <v>2689</v>
      </c>
      <c r="O13" s="68">
        <v>482</v>
      </c>
      <c r="P13" s="64">
        <v>692</v>
      </c>
      <c r="Q13" s="63">
        <v>3381</v>
      </c>
      <c r="R13" s="64"/>
      <c r="S13" s="64">
        <v>388</v>
      </c>
      <c r="T13" s="64"/>
      <c r="U13" s="64"/>
    </row>
    <row r="14" spans="1:21" x14ac:dyDescent="0.2">
      <c r="B14" s="72" t="s">
        <v>295</v>
      </c>
      <c r="C14" s="73"/>
      <c r="D14" s="64">
        <v>15770</v>
      </c>
      <c r="E14" s="68">
        <v>3310</v>
      </c>
      <c r="F14" s="64">
        <v>1690</v>
      </c>
      <c r="G14" s="63">
        <v>17460</v>
      </c>
      <c r="H14" s="64"/>
      <c r="I14" s="65">
        <v>44.2</v>
      </c>
      <c r="J14" s="66">
        <v>15.4</v>
      </c>
      <c r="K14" s="65">
        <v>19.600000000000001</v>
      </c>
      <c r="L14" s="67">
        <v>63.8</v>
      </c>
      <c r="M14" s="64"/>
      <c r="N14" s="64">
        <v>2850</v>
      </c>
      <c r="O14" s="68">
        <v>525</v>
      </c>
      <c r="P14" s="64">
        <v>660</v>
      </c>
      <c r="Q14" s="63">
        <v>3509</v>
      </c>
      <c r="R14" s="64"/>
      <c r="S14" s="64">
        <v>319</v>
      </c>
      <c r="T14" s="64"/>
      <c r="U14" s="64"/>
    </row>
    <row r="15" spans="1:21" ht="13.35" customHeight="1" x14ac:dyDescent="0.2">
      <c r="B15" s="72" t="s">
        <v>296</v>
      </c>
      <c r="C15" s="73"/>
      <c r="D15" s="64">
        <v>11860</v>
      </c>
      <c r="E15" s="68">
        <v>2870</v>
      </c>
      <c r="F15" s="64">
        <v>1560</v>
      </c>
      <c r="G15" s="63">
        <v>13430</v>
      </c>
      <c r="H15" s="64"/>
      <c r="I15" s="65">
        <v>31.3</v>
      </c>
      <c r="J15" s="66">
        <v>12.2</v>
      </c>
      <c r="K15" s="65">
        <v>20.3</v>
      </c>
      <c r="L15" s="67">
        <v>51.7</v>
      </c>
      <c r="M15" s="64"/>
      <c r="N15" s="64">
        <v>2050</v>
      </c>
      <c r="O15" s="68">
        <v>427</v>
      </c>
      <c r="P15" s="64">
        <v>761</v>
      </c>
      <c r="Q15" s="63">
        <v>2812</v>
      </c>
      <c r="R15" s="64"/>
      <c r="S15" s="64">
        <v>328</v>
      </c>
      <c r="T15" s="64"/>
      <c r="U15" s="64"/>
    </row>
    <row r="16" spans="1:21" ht="25.5" customHeight="1" x14ac:dyDescent="0.2">
      <c r="B16" s="72" t="s">
        <v>297</v>
      </c>
      <c r="C16" s="73"/>
      <c r="D16" s="64">
        <v>13250</v>
      </c>
      <c r="E16" s="68">
        <v>3080</v>
      </c>
      <c r="F16" s="64">
        <v>1520</v>
      </c>
      <c r="G16" s="63">
        <v>14770</v>
      </c>
      <c r="H16" s="64"/>
      <c r="I16" s="65">
        <v>35.299999999999997</v>
      </c>
      <c r="J16" s="66">
        <v>13.6</v>
      </c>
      <c r="K16" s="65">
        <v>14.1</v>
      </c>
      <c r="L16" s="67">
        <v>49.5</v>
      </c>
      <c r="M16" s="64"/>
      <c r="N16" s="64">
        <v>2385</v>
      </c>
      <c r="O16" s="68">
        <v>476</v>
      </c>
      <c r="P16" s="64">
        <v>382</v>
      </c>
      <c r="Q16" s="63">
        <v>2767</v>
      </c>
      <c r="R16" s="64"/>
      <c r="S16" s="64">
        <v>375</v>
      </c>
      <c r="T16" s="64"/>
      <c r="U16" s="64"/>
    </row>
    <row r="17" spans="1:21" x14ac:dyDescent="0.2">
      <c r="B17" s="72" t="s">
        <v>298</v>
      </c>
      <c r="C17" s="73"/>
      <c r="D17" s="64">
        <v>14930</v>
      </c>
      <c r="E17" s="68">
        <v>3480</v>
      </c>
      <c r="F17" s="64">
        <v>1560</v>
      </c>
      <c r="G17" s="63">
        <v>16490</v>
      </c>
      <c r="H17" s="64"/>
      <c r="I17" s="65">
        <v>44.6</v>
      </c>
      <c r="J17" s="66">
        <v>16.600000000000001</v>
      </c>
      <c r="K17" s="65">
        <v>17</v>
      </c>
      <c r="L17" s="67">
        <v>61.5</v>
      </c>
      <c r="M17" s="64"/>
      <c r="N17" s="64">
        <v>2730</v>
      </c>
      <c r="O17" s="68">
        <v>573</v>
      </c>
      <c r="P17" s="64">
        <v>634</v>
      </c>
      <c r="Q17" s="63">
        <v>3364</v>
      </c>
      <c r="R17" s="64"/>
      <c r="S17" s="64">
        <v>420</v>
      </c>
      <c r="T17" s="64"/>
      <c r="U17" s="64"/>
    </row>
    <row r="18" spans="1:21" x14ac:dyDescent="0.2">
      <c r="B18" s="72" t="s">
        <v>299</v>
      </c>
      <c r="C18" s="73"/>
      <c r="D18" s="64">
        <v>15190</v>
      </c>
      <c r="E18" s="68">
        <v>3570</v>
      </c>
      <c r="F18" s="64">
        <v>1520</v>
      </c>
      <c r="G18" s="63">
        <v>16710</v>
      </c>
      <c r="H18" s="64"/>
      <c r="I18" s="65">
        <v>46.4</v>
      </c>
      <c r="J18" s="66">
        <v>16.899999999999999</v>
      </c>
      <c r="K18" s="65">
        <v>20.3</v>
      </c>
      <c r="L18" s="67">
        <v>66.7</v>
      </c>
      <c r="M18" s="64"/>
      <c r="N18" s="64">
        <v>2817</v>
      </c>
      <c r="O18" s="68">
        <v>590</v>
      </c>
      <c r="P18" s="64">
        <v>631</v>
      </c>
      <c r="Q18" s="63">
        <v>3448</v>
      </c>
      <c r="R18" s="64"/>
      <c r="S18" s="64">
        <v>345</v>
      </c>
      <c r="T18" s="64"/>
      <c r="U18" s="64"/>
    </row>
    <row r="19" spans="1:21" x14ac:dyDescent="0.2">
      <c r="B19" s="72" t="s">
        <v>300</v>
      </c>
      <c r="C19" s="73"/>
      <c r="D19" s="64">
        <v>11890</v>
      </c>
      <c r="E19" s="68">
        <v>3260</v>
      </c>
      <c r="F19" s="64">
        <v>1520</v>
      </c>
      <c r="G19" s="63">
        <v>13400</v>
      </c>
      <c r="H19" s="64"/>
      <c r="I19" s="65">
        <v>37.6</v>
      </c>
      <c r="J19" s="66">
        <v>14.9</v>
      </c>
      <c r="K19" s="65">
        <v>17</v>
      </c>
      <c r="L19" s="67">
        <v>54.6</v>
      </c>
      <c r="M19" s="64"/>
      <c r="N19" s="64">
        <v>2150</v>
      </c>
      <c r="O19" s="68">
        <v>537</v>
      </c>
      <c r="P19" s="64">
        <v>461</v>
      </c>
      <c r="Q19" s="63">
        <v>2611</v>
      </c>
      <c r="R19" s="64"/>
      <c r="S19" s="64">
        <v>293</v>
      </c>
      <c r="T19" s="64"/>
      <c r="U19" s="64"/>
    </row>
    <row r="20" spans="1:21" ht="25.5" customHeight="1" x14ac:dyDescent="0.2">
      <c r="B20" s="72" t="s">
        <v>301</v>
      </c>
      <c r="C20" s="73"/>
      <c r="D20" s="64">
        <v>6270</v>
      </c>
      <c r="E20" s="68">
        <v>1550</v>
      </c>
      <c r="F20" s="64">
        <v>980</v>
      </c>
      <c r="G20" s="63">
        <v>7250</v>
      </c>
      <c r="H20" s="64"/>
      <c r="I20" s="65">
        <v>18</v>
      </c>
      <c r="J20" s="66">
        <v>7.1</v>
      </c>
      <c r="K20" s="65">
        <v>8.6</v>
      </c>
      <c r="L20" s="67">
        <v>26.6</v>
      </c>
      <c r="M20" s="64"/>
      <c r="N20" s="64">
        <v>1088</v>
      </c>
      <c r="O20" s="68">
        <v>253</v>
      </c>
      <c r="P20" s="64">
        <v>263</v>
      </c>
      <c r="Q20" s="63">
        <v>1351</v>
      </c>
      <c r="R20" s="64"/>
      <c r="S20" s="64">
        <v>122</v>
      </c>
      <c r="T20" s="64"/>
      <c r="U20" s="64"/>
    </row>
    <row r="21" spans="1:21" ht="12.6" customHeight="1" x14ac:dyDescent="0.2">
      <c r="B21" s="72" t="s">
        <v>302</v>
      </c>
      <c r="C21" s="73"/>
      <c r="D21" s="64">
        <v>9820</v>
      </c>
      <c r="E21" s="68">
        <v>2730</v>
      </c>
      <c r="F21" s="64">
        <v>1150</v>
      </c>
      <c r="G21" s="63">
        <v>10970</v>
      </c>
      <c r="H21" s="64"/>
      <c r="I21" s="65">
        <v>30.3</v>
      </c>
      <c r="J21" s="66">
        <v>14.6</v>
      </c>
      <c r="K21" s="65">
        <v>10</v>
      </c>
      <c r="L21" s="67">
        <v>40.200000000000003</v>
      </c>
      <c r="M21" s="64"/>
      <c r="N21" s="64">
        <v>1894</v>
      </c>
      <c r="O21" s="68">
        <v>485</v>
      </c>
      <c r="P21" s="64">
        <v>364</v>
      </c>
      <c r="Q21" s="63">
        <v>2258</v>
      </c>
      <c r="R21" s="64"/>
      <c r="S21" s="64">
        <v>235</v>
      </c>
      <c r="T21" s="64"/>
      <c r="U21" s="64"/>
    </row>
    <row r="22" spans="1:21" ht="26.45" customHeight="1" x14ac:dyDescent="0.2">
      <c r="A22" s="13" t="s">
        <v>303</v>
      </c>
      <c r="B22" s="13"/>
      <c r="C22" s="13"/>
      <c r="D22" s="64"/>
      <c r="E22" s="68"/>
      <c r="F22" s="64"/>
      <c r="G22" s="63"/>
      <c r="H22" s="64"/>
      <c r="I22" s="76"/>
      <c r="J22" s="76"/>
      <c r="K22" s="65"/>
      <c r="L22" s="67"/>
      <c r="M22" s="64"/>
      <c r="N22" s="64"/>
      <c r="O22" s="68"/>
      <c r="P22" s="64"/>
      <c r="Q22" s="63"/>
      <c r="R22" s="64"/>
    </row>
    <row r="23" spans="1:21" x14ac:dyDescent="0.2">
      <c r="B23" s="79" t="s">
        <v>304</v>
      </c>
      <c r="C23" s="73"/>
      <c r="D23" s="64">
        <v>3900</v>
      </c>
      <c r="E23" s="68">
        <v>920</v>
      </c>
      <c r="F23" s="64">
        <v>490</v>
      </c>
      <c r="G23" s="63">
        <v>4390</v>
      </c>
      <c r="H23" s="64"/>
      <c r="I23" s="65">
        <v>8.9</v>
      </c>
      <c r="J23" s="66">
        <v>3.9</v>
      </c>
      <c r="K23" s="65">
        <v>6</v>
      </c>
      <c r="L23" s="67">
        <v>14.9</v>
      </c>
      <c r="M23" s="64"/>
      <c r="N23" s="64">
        <v>639</v>
      </c>
      <c r="O23" s="68">
        <v>132</v>
      </c>
      <c r="P23" s="64">
        <v>217</v>
      </c>
      <c r="Q23" s="63">
        <v>855</v>
      </c>
      <c r="R23" s="64"/>
      <c r="S23" s="64">
        <v>123</v>
      </c>
      <c r="T23" s="64"/>
      <c r="U23" s="64"/>
    </row>
    <row r="24" spans="1:21" x14ac:dyDescent="0.2">
      <c r="B24" s="79" t="s">
        <v>305</v>
      </c>
      <c r="C24" s="73"/>
      <c r="D24" s="64">
        <v>4360</v>
      </c>
      <c r="E24" s="68">
        <v>970</v>
      </c>
      <c r="F24" s="64">
        <v>450</v>
      </c>
      <c r="G24" s="63">
        <v>4810</v>
      </c>
      <c r="H24" s="64"/>
      <c r="I24" s="65">
        <v>10</v>
      </c>
      <c r="J24" s="66">
        <v>4.0999999999999996</v>
      </c>
      <c r="K24" s="65">
        <v>3.6</v>
      </c>
      <c r="L24" s="67">
        <v>13.6</v>
      </c>
      <c r="M24" s="64"/>
      <c r="N24" s="64">
        <v>722</v>
      </c>
      <c r="O24" s="68">
        <v>139</v>
      </c>
      <c r="P24" s="64">
        <v>125</v>
      </c>
      <c r="Q24" s="63">
        <v>847</v>
      </c>
      <c r="R24" s="64"/>
      <c r="S24" s="64">
        <v>66</v>
      </c>
      <c r="T24" s="64"/>
      <c r="U24" s="64"/>
    </row>
    <row r="25" spans="1:21" x14ac:dyDescent="0.2">
      <c r="B25" s="79" t="s">
        <v>306</v>
      </c>
      <c r="C25" s="73"/>
      <c r="D25" s="64">
        <v>4990</v>
      </c>
      <c r="E25" s="68">
        <v>1070</v>
      </c>
      <c r="F25" s="64">
        <v>480</v>
      </c>
      <c r="G25" s="63">
        <v>5460</v>
      </c>
      <c r="H25" s="64"/>
      <c r="I25" s="65">
        <v>12.9</v>
      </c>
      <c r="J25" s="66">
        <v>4.4000000000000004</v>
      </c>
      <c r="K25" s="65">
        <v>5.8</v>
      </c>
      <c r="L25" s="67">
        <v>18.7</v>
      </c>
      <c r="M25" s="64"/>
      <c r="N25" s="64">
        <v>899</v>
      </c>
      <c r="O25" s="68">
        <v>152</v>
      </c>
      <c r="P25" s="64">
        <v>180</v>
      </c>
      <c r="Q25" s="63">
        <v>1079</v>
      </c>
      <c r="R25" s="64"/>
      <c r="S25" s="64">
        <v>66</v>
      </c>
      <c r="T25" s="64"/>
      <c r="U25" s="64"/>
    </row>
    <row r="26" spans="1:21" x14ac:dyDescent="0.2">
      <c r="B26" s="79" t="s">
        <v>307</v>
      </c>
      <c r="C26" s="73"/>
      <c r="D26" s="64">
        <v>4860</v>
      </c>
      <c r="E26" s="68">
        <v>1080</v>
      </c>
      <c r="F26" s="64">
        <v>490</v>
      </c>
      <c r="G26" s="63">
        <v>5350</v>
      </c>
      <c r="H26" s="64"/>
      <c r="I26" s="65">
        <v>13.2</v>
      </c>
      <c r="J26" s="66">
        <v>4.9000000000000004</v>
      </c>
      <c r="K26" s="65">
        <v>8</v>
      </c>
      <c r="L26" s="67">
        <v>21.2</v>
      </c>
      <c r="M26" s="64"/>
      <c r="N26" s="64">
        <v>863</v>
      </c>
      <c r="O26" s="68">
        <v>167</v>
      </c>
      <c r="P26" s="64">
        <v>332</v>
      </c>
      <c r="Q26" s="63">
        <v>1195</v>
      </c>
      <c r="R26" s="64"/>
      <c r="S26" s="64">
        <v>98</v>
      </c>
      <c r="T26" s="64"/>
      <c r="U26" s="64"/>
    </row>
    <row r="27" spans="1:21" x14ac:dyDescent="0.2">
      <c r="B27" s="79" t="s">
        <v>308</v>
      </c>
      <c r="C27" s="73"/>
      <c r="D27" s="64">
        <v>5460</v>
      </c>
      <c r="E27" s="68">
        <v>1130</v>
      </c>
      <c r="F27" s="64">
        <v>530</v>
      </c>
      <c r="G27" s="63">
        <v>5990</v>
      </c>
      <c r="H27" s="64"/>
      <c r="I27" s="65">
        <v>15</v>
      </c>
      <c r="J27" s="66">
        <v>5</v>
      </c>
      <c r="K27" s="65">
        <v>3.8</v>
      </c>
      <c r="L27" s="67">
        <v>18.8</v>
      </c>
      <c r="M27" s="64"/>
      <c r="N27" s="64">
        <v>992</v>
      </c>
      <c r="O27" s="68">
        <v>168</v>
      </c>
      <c r="P27" s="64">
        <v>191</v>
      </c>
      <c r="Q27" s="63">
        <v>1182</v>
      </c>
      <c r="R27" s="64"/>
      <c r="S27" s="64">
        <v>59</v>
      </c>
      <c r="T27" s="64"/>
      <c r="U27" s="64"/>
    </row>
    <row r="28" spans="1:21" x14ac:dyDescent="0.2">
      <c r="B28" s="79" t="s">
        <v>309</v>
      </c>
      <c r="C28" s="73"/>
      <c r="D28" s="64">
        <v>4540</v>
      </c>
      <c r="E28" s="68">
        <v>920</v>
      </c>
      <c r="F28" s="64">
        <v>470</v>
      </c>
      <c r="G28" s="63">
        <v>5010</v>
      </c>
      <c r="H28" s="64"/>
      <c r="I28" s="65">
        <v>13.3</v>
      </c>
      <c r="J28" s="66">
        <v>4.3</v>
      </c>
      <c r="K28" s="65">
        <v>5.9</v>
      </c>
      <c r="L28" s="67">
        <v>19.2</v>
      </c>
      <c r="M28" s="64"/>
      <c r="N28" s="64">
        <v>834</v>
      </c>
      <c r="O28" s="68">
        <v>147</v>
      </c>
      <c r="P28" s="64">
        <v>170</v>
      </c>
      <c r="Q28" s="63">
        <v>1004</v>
      </c>
      <c r="R28" s="64"/>
      <c r="S28" s="64">
        <v>231</v>
      </c>
      <c r="T28" s="64"/>
      <c r="U28" s="64"/>
    </row>
    <row r="29" spans="1:21" x14ac:dyDescent="0.2">
      <c r="B29" s="79" t="s">
        <v>310</v>
      </c>
      <c r="C29" s="73"/>
      <c r="D29" s="64">
        <v>5050</v>
      </c>
      <c r="E29" s="68">
        <v>1110</v>
      </c>
      <c r="F29" s="64">
        <v>600</v>
      </c>
      <c r="G29" s="63">
        <v>5650</v>
      </c>
      <c r="H29" s="64"/>
      <c r="I29" s="65">
        <v>14.4</v>
      </c>
      <c r="J29" s="66">
        <v>5.0999999999999996</v>
      </c>
      <c r="K29" s="65">
        <v>6.6</v>
      </c>
      <c r="L29" s="67">
        <v>21</v>
      </c>
      <c r="M29" s="64"/>
      <c r="N29" s="64">
        <v>908</v>
      </c>
      <c r="O29" s="68">
        <v>172</v>
      </c>
      <c r="P29" s="64">
        <v>221</v>
      </c>
      <c r="Q29" s="63">
        <v>1129</v>
      </c>
      <c r="R29" s="64"/>
      <c r="S29" s="64">
        <v>112</v>
      </c>
      <c r="T29" s="64"/>
      <c r="U29" s="64"/>
    </row>
    <row r="30" spans="1:21" x14ac:dyDescent="0.2">
      <c r="B30" s="79" t="s">
        <v>311</v>
      </c>
      <c r="C30" s="73"/>
      <c r="D30" s="64">
        <v>5790</v>
      </c>
      <c r="E30" s="68">
        <v>1210</v>
      </c>
      <c r="F30" s="64">
        <v>550</v>
      </c>
      <c r="G30" s="63">
        <v>6340</v>
      </c>
      <c r="H30" s="64"/>
      <c r="I30" s="65">
        <v>16.5</v>
      </c>
      <c r="J30" s="66">
        <v>5.8</v>
      </c>
      <c r="K30" s="65">
        <v>5.6</v>
      </c>
      <c r="L30" s="67">
        <v>22.1</v>
      </c>
      <c r="M30" s="64"/>
      <c r="N30" s="64">
        <v>1051</v>
      </c>
      <c r="O30" s="68">
        <v>195</v>
      </c>
      <c r="P30" s="64">
        <v>177</v>
      </c>
      <c r="Q30" s="63">
        <v>1229</v>
      </c>
      <c r="R30" s="64"/>
      <c r="S30" s="64">
        <v>113</v>
      </c>
      <c r="T30" s="64"/>
      <c r="U30" s="64"/>
    </row>
    <row r="31" spans="1:21" x14ac:dyDescent="0.2">
      <c r="B31" s="79" t="s">
        <v>312</v>
      </c>
      <c r="C31" s="73"/>
      <c r="D31" s="64">
        <v>4930</v>
      </c>
      <c r="E31" s="68">
        <v>1000</v>
      </c>
      <c r="F31" s="64">
        <v>530</v>
      </c>
      <c r="G31" s="63">
        <v>5460</v>
      </c>
      <c r="H31" s="64"/>
      <c r="I31" s="65">
        <v>13.3</v>
      </c>
      <c r="J31" s="66">
        <v>4.5999999999999996</v>
      </c>
      <c r="K31" s="65">
        <v>7.5</v>
      </c>
      <c r="L31" s="67">
        <v>20.7</v>
      </c>
      <c r="M31" s="64"/>
      <c r="N31" s="64">
        <v>890</v>
      </c>
      <c r="O31" s="68">
        <v>157</v>
      </c>
      <c r="P31" s="64">
        <v>261</v>
      </c>
      <c r="Q31" s="63">
        <v>1152</v>
      </c>
      <c r="R31" s="64"/>
      <c r="S31" s="64">
        <v>94</v>
      </c>
      <c r="T31" s="64"/>
      <c r="U31" s="64"/>
    </row>
    <row r="32" spans="1:21" x14ac:dyDescent="0.2">
      <c r="B32" s="79" t="s">
        <v>313</v>
      </c>
      <c r="C32" s="73"/>
      <c r="D32" s="64">
        <v>3590</v>
      </c>
      <c r="E32" s="68">
        <v>870</v>
      </c>
      <c r="F32" s="64">
        <v>440</v>
      </c>
      <c r="G32" s="63">
        <v>4030</v>
      </c>
      <c r="H32" s="64"/>
      <c r="I32" s="65">
        <v>10.199999999999999</v>
      </c>
      <c r="J32" s="66">
        <v>3.8</v>
      </c>
      <c r="K32" s="65">
        <v>6.9</v>
      </c>
      <c r="L32" s="67">
        <v>17</v>
      </c>
      <c r="M32" s="64"/>
      <c r="N32" s="64">
        <v>637</v>
      </c>
      <c r="O32" s="68">
        <v>132</v>
      </c>
      <c r="P32" s="64">
        <v>209</v>
      </c>
      <c r="Q32" s="63">
        <v>846</v>
      </c>
      <c r="R32" s="64"/>
      <c r="S32" s="64">
        <v>50</v>
      </c>
      <c r="T32" s="64"/>
      <c r="U32" s="64"/>
    </row>
    <row r="33" spans="2:21" x14ac:dyDescent="0.2">
      <c r="B33" s="79" t="s">
        <v>314</v>
      </c>
      <c r="C33" s="73"/>
      <c r="D33" s="64">
        <v>3860</v>
      </c>
      <c r="E33" s="68">
        <v>920</v>
      </c>
      <c r="F33" s="64">
        <v>460</v>
      </c>
      <c r="G33" s="63">
        <v>4320</v>
      </c>
      <c r="H33" s="64"/>
      <c r="I33" s="65">
        <v>9.8000000000000007</v>
      </c>
      <c r="J33" s="66">
        <v>3.8</v>
      </c>
      <c r="K33" s="65">
        <v>5.4</v>
      </c>
      <c r="L33" s="67">
        <v>15.2</v>
      </c>
      <c r="M33" s="64"/>
      <c r="N33" s="64">
        <v>659</v>
      </c>
      <c r="O33" s="68">
        <v>133</v>
      </c>
      <c r="P33" s="64">
        <v>161</v>
      </c>
      <c r="Q33" s="63">
        <v>820</v>
      </c>
      <c r="R33" s="64"/>
      <c r="S33" s="64">
        <v>127</v>
      </c>
      <c r="T33" s="64"/>
      <c r="U33" s="64"/>
    </row>
    <row r="34" spans="2:21" x14ac:dyDescent="0.2">
      <c r="B34" s="79" t="s">
        <v>315</v>
      </c>
      <c r="C34" s="73"/>
      <c r="D34" s="64">
        <v>4410</v>
      </c>
      <c r="E34" s="68">
        <v>1080</v>
      </c>
      <c r="F34" s="64">
        <v>670</v>
      </c>
      <c r="G34" s="63">
        <v>5080</v>
      </c>
      <c r="H34" s="64"/>
      <c r="I34" s="65">
        <v>11.4</v>
      </c>
      <c r="J34" s="66">
        <v>4.5999999999999996</v>
      </c>
      <c r="K34" s="65">
        <v>8.1</v>
      </c>
      <c r="L34" s="67">
        <v>19.399999999999999</v>
      </c>
      <c r="M34" s="64"/>
      <c r="N34" s="64">
        <v>755</v>
      </c>
      <c r="O34" s="68">
        <v>161</v>
      </c>
      <c r="P34" s="64">
        <v>391</v>
      </c>
      <c r="Q34" s="63">
        <v>1146</v>
      </c>
      <c r="R34" s="64"/>
      <c r="S34" s="64">
        <v>151</v>
      </c>
      <c r="T34" s="64"/>
      <c r="U34" s="64"/>
    </row>
    <row r="35" spans="2:21" ht="26.45" customHeight="1" x14ac:dyDescent="0.2">
      <c r="B35" s="79" t="s">
        <v>316</v>
      </c>
      <c r="C35" s="73"/>
      <c r="D35" s="64">
        <v>4020</v>
      </c>
      <c r="E35" s="68">
        <v>960</v>
      </c>
      <c r="F35" s="64">
        <v>530</v>
      </c>
      <c r="G35" s="63">
        <v>4550</v>
      </c>
      <c r="H35" s="64"/>
      <c r="I35" s="65">
        <v>10.4</v>
      </c>
      <c r="J35" s="66">
        <v>4</v>
      </c>
      <c r="K35" s="65">
        <v>2.9</v>
      </c>
      <c r="L35" s="67">
        <v>13.2</v>
      </c>
      <c r="M35" s="64"/>
      <c r="N35" s="64">
        <v>739</v>
      </c>
      <c r="O35" s="68">
        <v>140</v>
      </c>
      <c r="P35" s="64">
        <v>133</v>
      </c>
      <c r="Q35" s="63">
        <v>872</v>
      </c>
      <c r="R35" s="64"/>
      <c r="S35" s="64">
        <v>63</v>
      </c>
      <c r="T35" s="64"/>
      <c r="U35" s="77"/>
    </row>
    <row r="36" spans="2:21" x14ac:dyDescent="0.2">
      <c r="B36" s="79" t="s">
        <v>317</v>
      </c>
      <c r="C36" s="73"/>
      <c r="D36" s="64">
        <v>4560</v>
      </c>
      <c r="E36" s="68">
        <v>1070</v>
      </c>
      <c r="F36" s="64">
        <v>530</v>
      </c>
      <c r="G36" s="63">
        <v>5090</v>
      </c>
      <c r="H36" s="64"/>
      <c r="I36" s="65">
        <v>12</v>
      </c>
      <c r="J36" s="66">
        <v>4.7</v>
      </c>
      <c r="K36" s="65">
        <v>7.8</v>
      </c>
      <c r="L36" s="67">
        <v>19.7</v>
      </c>
      <c r="M36" s="64"/>
      <c r="N36" s="64">
        <v>795</v>
      </c>
      <c r="O36" s="68">
        <v>164</v>
      </c>
      <c r="P36" s="64">
        <v>128</v>
      </c>
      <c r="Q36" s="63">
        <v>922</v>
      </c>
      <c r="R36" s="64"/>
      <c r="S36" s="64">
        <v>269</v>
      </c>
      <c r="T36" s="64"/>
      <c r="U36" s="64"/>
    </row>
    <row r="37" spans="2:21" x14ac:dyDescent="0.2">
      <c r="B37" s="79" t="s">
        <v>318</v>
      </c>
      <c r="C37" s="73"/>
      <c r="D37" s="64">
        <v>4670</v>
      </c>
      <c r="E37" s="68">
        <v>1050</v>
      </c>
      <c r="F37" s="64">
        <v>460</v>
      </c>
      <c r="G37" s="63">
        <v>5130</v>
      </c>
      <c r="H37" s="64"/>
      <c r="I37" s="65">
        <v>13</v>
      </c>
      <c r="J37" s="66">
        <v>4.9000000000000004</v>
      </c>
      <c r="K37" s="65">
        <v>3.5</v>
      </c>
      <c r="L37" s="67">
        <v>16.5</v>
      </c>
      <c r="M37" s="64"/>
      <c r="N37" s="64">
        <v>851</v>
      </c>
      <c r="O37" s="68">
        <v>172</v>
      </c>
      <c r="P37" s="64">
        <v>121</v>
      </c>
      <c r="Q37" s="63">
        <v>973</v>
      </c>
      <c r="R37" s="64"/>
      <c r="S37" s="64">
        <v>43</v>
      </c>
      <c r="T37" s="64"/>
      <c r="U37" s="76"/>
    </row>
    <row r="38" spans="2:21" x14ac:dyDescent="0.2">
      <c r="B38" s="79" t="s">
        <v>319</v>
      </c>
      <c r="C38" s="73"/>
      <c r="D38" s="64">
        <v>5020</v>
      </c>
      <c r="E38" s="68">
        <v>1190</v>
      </c>
      <c r="F38" s="64">
        <v>590</v>
      </c>
      <c r="G38" s="63">
        <v>5610</v>
      </c>
      <c r="H38" s="64"/>
      <c r="I38" s="65">
        <v>14.2</v>
      </c>
      <c r="J38" s="66">
        <v>5.5</v>
      </c>
      <c r="K38" s="65">
        <v>5</v>
      </c>
      <c r="L38" s="67">
        <v>19.2</v>
      </c>
      <c r="M38" s="64"/>
      <c r="N38" s="64">
        <v>904</v>
      </c>
      <c r="O38" s="68">
        <v>190</v>
      </c>
      <c r="P38" s="64">
        <v>194</v>
      </c>
      <c r="Q38" s="63">
        <v>1098</v>
      </c>
      <c r="R38" s="64"/>
      <c r="S38" s="64">
        <v>139</v>
      </c>
      <c r="T38" s="64"/>
      <c r="U38" s="64"/>
    </row>
    <row r="39" spans="2:21" x14ac:dyDescent="0.2">
      <c r="B39" s="79" t="s">
        <v>320</v>
      </c>
      <c r="C39" s="73"/>
      <c r="D39" s="64">
        <v>5270</v>
      </c>
      <c r="E39" s="68">
        <v>1190</v>
      </c>
      <c r="F39" s="64">
        <v>470</v>
      </c>
      <c r="G39" s="63">
        <v>5740</v>
      </c>
      <c r="H39" s="64"/>
      <c r="I39" s="65">
        <v>16.899999999999999</v>
      </c>
      <c r="J39" s="66">
        <v>6</v>
      </c>
      <c r="K39" s="65">
        <v>3.7</v>
      </c>
      <c r="L39" s="67">
        <v>20.6</v>
      </c>
      <c r="M39" s="64"/>
      <c r="N39" s="64">
        <v>991</v>
      </c>
      <c r="O39" s="68">
        <v>204</v>
      </c>
      <c r="P39" s="64">
        <v>177</v>
      </c>
      <c r="Q39" s="63">
        <v>1169</v>
      </c>
      <c r="R39" s="64"/>
      <c r="S39" s="64">
        <v>77</v>
      </c>
      <c r="T39" s="64"/>
      <c r="U39" s="64"/>
    </row>
    <row r="40" spans="2:21" x14ac:dyDescent="0.2">
      <c r="B40" s="79" t="s">
        <v>321</v>
      </c>
      <c r="C40" s="73"/>
      <c r="D40" s="64">
        <v>4640</v>
      </c>
      <c r="E40" s="68">
        <v>1100</v>
      </c>
      <c r="F40" s="64">
        <v>500</v>
      </c>
      <c r="G40" s="63">
        <v>5140</v>
      </c>
      <c r="H40" s="64"/>
      <c r="I40" s="65">
        <v>13.4</v>
      </c>
      <c r="J40" s="66">
        <v>5.0999999999999996</v>
      </c>
      <c r="K40" s="65">
        <v>8.3000000000000007</v>
      </c>
      <c r="L40" s="67">
        <v>21.7</v>
      </c>
      <c r="M40" s="64"/>
      <c r="N40" s="64">
        <v>835</v>
      </c>
      <c r="O40" s="68">
        <v>179</v>
      </c>
      <c r="P40" s="64">
        <v>263</v>
      </c>
      <c r="Q40" s="63">
        <v>1097</v>
      </c>
      <c r="R40" s="64"/>
      <c r="S40" s="64">
        <v>203</v>
      </c>
      <c r="T40" s="64"/>
      <c r="U40" s="64"/>
    </row>
    <row r="41" spans="2:21" x14ac:dyDescent="0.2">
      <c r="B41" s="79" t="s">
        <v>322</v>
      </c>
      <c r="C41" s="73"/>
      <c r="D41" s="64">
        <v>5060</v>
      </c>
      <c r="E41" s="68">
        <v>1220</v>
      </c>
      <c r="F41" s="64">
        <v>530</v>
      </c>
      <c r="G41" s="63">
        <v>5590</v>
      </c>
      <c r="H41" s="64"/>
      <c r="I41" s="65">
        <v>15.3</v>
      </c>
      <c r="J41" s="66">
        <v>5.8</v>
      </c>
      <c r="K41" s="65">
        <v>4.5</v>
      </c>
      <c r="L41" s="67">
        <v>19.8</v>
      </c>
      <c r="M41" s="64"/>
      <c r="N41" s="64">
        <v>927</v>
      </c>
      <c r="O41" s="68">
        <v>201</v>
      </c>
      <c r="P41" s="64">
        <v>159</v>
      </c>
      <c r="Q41" s="63">
        <v>1086</v>
      </c>
      <c r="R41" s="64"/>
      <c r="S41" s="64">
        <v>126</v>
      </c>
      <c r="T41" s="64"/>
      <c r="U41" s="64"/>
    </row>
    <row r="42" spans="2:21" x14ac:dyDescent="0.2">
      <c r="B42" s="79" t="s">
        <v>323</v>
      </c>
      <c r="C42" s="73"/>
      <c r="D42" s="64">
        <v>5230</v>
      </c>
      <c r="E42" s="68">
        <v>1150</v>
      </c>
      <c r="F42" s="64">
        <v>470</v>
      </c>
      <c r="G42" s="63">
        <v>5700</v>
      </c>
      <c r="H42" s="64"/>
      <c r="I42" s="65">
        <v>16.5</v>
      </c>
      <c r="J42" s="66">
        <v>5.6</v>
      </c>
      <c r="K42" s="65">
        <v>6.4</v>
      </c>
      <c r="L42" s="67">
        <v>22.8</v>
      </c>
      <c r="M42" s="64"/>
      <c r="N42" s="64">
        <v>987</v>
      </c>
      <c r="O42" s="68">
        <v>193</v>
      </c>
      <c r="P42" s="64">
        <v>234</v>
      </c>
      <c r="Q42" s="63">
        <v>1221</v>
      </c>
      <c r="R42" s="64"/>
      <c r="S42" s="64">
        <v>66</v>
      </c>
      <c r="T42" s="64"/>
      <c r="U42" s="64"/>
    </row>
    <row r="43" spans="2:21" x14ac:dyDescent="0.2">
      <c r="B43" s="79" t="s">
        <v>324</v>
      </c>
      <c r="C43" s="73"/>
      <c r="D43" s="64">
        <v>4890</v>
      </c>
      <c r="E43" s="68">
        <v>1190</v>
      </c>
      <c r="F43" s="64">
        <v>520</v>
      </c>
      <c r="G43" s="63">
        <v>5420</v>
      </c>
      <c r="H43" s="64"/>
      <c r="I43" s="65">
        <v>14.6</v>
      </c>
      <c r="J43" s="66">
        <v>5.6</v>
      </c>
      <c r="K43" s="65">
        <v>9.4</v>
      </c>
      <c r="L43" s="67">
        <v>24.1</v>
      </c>
      <c r="M43" s="64"/>
      <c r="N43" s="64">
        <v>904</v>
      </c>
      <c r="O43" s="68">
        <v>195</v>
      </c>
      <c r="P43" s="64">
        <v>238</v>
      </c>
      <c r="Q43" s="63">
        <v>1141</v>
      </c>
      <c r="R43" s="64"/>
      <c r="S43" s="64">
        <v>153</v>
      </c>
      <c r="T43" s="64"/>
      <c r="U43" s="64"/>
    </row>
    <row r="44" spans="2:21" x14ac:dyDescent="0.2">
      <c r="B44" s="79" t="s">
        <v>325</v>
      </c>
      <c r="C44" s="73"/>
      <c r="D44" s="64">
        <v>3840</v>
      </c>
      <c r="E44" s="68">
        <v>1100</v>
      </c>
      <c r="F44" s="64">
        <v>530</v>
      </c>
      <c r="G44" s="63">
        <v>4370</v>
      </c>
      <c r="H44" s="64"/>
      <c r="I44" s="65">
        <v>12.4</v>
      </c>
      <c r="J44" s="66">
        <v>5.0999999999999996</v>
      </c>
      <c r="K44" s="65">
        <v>7.7</v>
      </c>
      <c r="L44" s="67">
        <v>20.100000000000001</v>
      </c>
      <c r="M44" s="64"/>
      <c r="N44" s="64">
        <v>686</v>
      </c>
      <c r="O44" s="68">
        <v>178</v>
      </c>
      <c r="P44" s="64">
        <v>188</v>
      </c>
      <c r="Q44" s="63">
        <v>873</v>
      </c>
      <c r="R44" s="64"/>
      <c r="S44" s="64">
        <v>106</v>
      </c>
      <c r="T44" s="64"/>
      <c r="U44" s="64"/>
    </row>
    <row r="45" spans="2:21" x14ac:dyDescent="0.2">
      <c r="B45" s="79" t="s">
        <v>326</v>
      </c>
      <c r="C45" s="73"/>
      <c r="D45" s="64">
        <v>3940</v>
      </c>
      <c r="E45" s="68">
        <v>1090</v>
      </c>
      <c r="F45" s="64">
        <v>430</v>
      </c>
      <c r="G45" s="63">
        <v>4370</v>
      </c>
      <c r="H45" s="64"/>
      <c r="I45" s="65">
        <v>12.3</v>
      </c>
      <c r="J45" s="66">
        <v>5</v>
      </c>
      <c r="K45" s="65">
        <v>4</v>
      </c>
      <c r="L45" s="67">
        <v>16.3</v>
      </c>
      <c r="M45" s="64"/>
      <c r="N45" s="64">
        <v>706</v>
      </c>
      <c r="O45" s="68">
        <v>179</v>
      </c>
      <c r="P45" s="64">
        <v>128</v>
      </c>
      <c r="Q45" s="63">
        <v>834</v>
      </c>
      <c r="R45" s="64"/>
      <c r="S45" s="64">
        <v>78</v>
      </c>
      <c r="T45" s="64"/>
      <c r="U45" s="64"/>
    </row>
    <row r="46" spans="2:21" x14ac:dyDescent="0.2">
      <c r="B46" s="79" t="s">
        <v>327</v>
      </c>
      <c r="C46" s="73"/>
      <c r="D46" s="64">
        <v>4110</v>
      </c>
      <c r="E46" s="68">
        <v>1070</v>
      </c>
      <c r="F46" s="64">
        <v>560</v>
      </c>
      <c r="G46" s="63">
        <v>4660</v>
      </c>
      <c r="H46" s="64"/>
      <c r="I46" s="65">
        <v>12.8</v>
      </c>
      <c r="J46" s="66">
        <v>4.8</v>
      </c>
      <c r="K46" s="65">
        <v>5.4</v>
      </c>
      <c r="L46" s="67">
        <v>18.2</v>
      </c>
      <c r="M46" s="64"/>
      <c r="N46" s="64">
        <v>759</v>
      </c>
      <c r="O46" s="68">
        <v>180</v>
      </c>
      <c r="P46" s="64">
        <v>145</v>
      </c>
      <c r="Q46" s="63">
        <v>904</v>
      </c>
      <c r="R46" s="64"/>
      <c r="S46" s="64">
        <v>108</v>
      </c>
      <c r="T46" s="64"/>
      <c r="U46" s="64"/>
    </row>
    <row r="47" spans="2:21" ht="26.25" customHeight="1" x14ac:dyDescent="0.2">
      <c r="B47" s="79" t="s">
        <v>328</v>
      </c>
      <c r="C47" s="73"/>
      <c r="D47" s="64">
        <v>1760</v>
      </c>
      <c r="E47" s="68">
        <v>460</v>
      </c>
      <c r="F47" s="64">
        <v>370</v>
      </c>
      <c r="G47" s="63">
        <v>2130</v>
      </c>
      <c r="H47" s="64"/>
      <c r="I47" s="65">
        <v>4.8</v>
      </c>
      <c r="J47" s="66">
        <v>2.1</v>
      </c>
      <c r="K47" s="65">
        <v>5.2</v>
      </c>
      <c r="L47" s="67">
        <v>10.1</v>
      </c>
      <c r="M47" s="64"/>
      <c r="N47" s="64">
        <v>289</v>
      </c>
      <c r="O47" s="68">
        <v>75</v>
      </c>
      <c r="P47" s="64">
        <v>130</v>
      </c>
      <c r="Q47" s="63">
        <v>419</v>
      </c>
      <c r="R47" s="64"/>
      <c r="S47" s="64">
        <v>34</v>
      </c>
      <c r="T47" s="64"/>
      <c r="U47" s="64"/>
    </row>
    <row r="48" spans="2:21" ht="12.75" customHeight="1" x14ac:dyDescent="0.2">
      <c r="B48" s="79" t="s">
        <v>329</v>
      </c>
      <c r="C48" s="73"/>
      <c r="D48" s="64">
        <v>1940</v>
      </c>
      <c r="E48" s="68">
        <v>460</v>
      </c>
      <c r="F48" s="64">
        <v>260</v>
      </c>
      <c r="G48" s="63">
        <v>2200</v>
      </c>
      <c r="H48" s="64"/>
      <c r="I48" s="65">
        <v>5.4</v>
      </c>
      <c r="J48" s="66">
        <v>2.1</v>
      </c>
      <c r="K48" s="65">
        <v>1.3</v>
      </c>
      <c r="L48" s="67">
        <v>6.7</v>
      </c>
      <c r="M48" s="64"/>
      <c r="N48" s="64">
        <v>330</v>
      </c>
      <c r="O48" s="68">
        <v>76</v>
      </c>
      <c r="P48" s="64">
        <v>59</v>
      </c>
      <c r="Q48" s="63">
        <v>390</v>
      </c>
      <c r="R48" s="64"/>
      <c r="S48" s="64">
        <v>24</v>
      </c>
      <c r="T48" s="64"/>
      <c r="U48" s="64"/>
    </row>
    <row r="49" spans="1:21" ht="12.75" customHeight="1" x14ac:dyDescent="0.2">
      <c r="B49" s="80" t="s">
        <v>330</v>
      </c>
      <c r="C49" s="73"/>
      <c r="D49" s="64">
        <v>2570</v>
      </c>
      <c r="E49" s="68">
        <v>630</v>
      </c>
      <c r="F49" s="64">
        <v>350</v>
      </c>
      <c r="G49" s="63">
        <v>2920</v>
      </c>
      <c r="H49" s="64"/>
      <c r="I49" s="65">
        <v>7.7</v>
      </c>
      <c r="J49" s="66">
        <v>2.9</v>
      </c>
      <c r="K49" s="65">
        <v>2.1</v>
      </c>
      <c r="L49" s="67">
        <v>9.8000000000000007</v>
      </c>
      <c r="M49" s="64"/>
      <c r="N49" s="64">
        <v>469</v>
      </c>
      <c r="O49" s="68">
        <v>102</v>
      </c>
      <c r="P49" s="64">
        <v>73</v>
      </c>
      <c r="Q49" s="63">
        <v>542</v>
      </c>
      <c r="R49" s="64"/>
      <c r="S49" s="64">
        <v>65</v>
      </c>
      <c r="T49" s="64"/>
      <c r="U49" s="64"/>
    </row>
    <row r="50" spans="1:21" ht="12.75" customHeight="1" x14ac:dyDescent="0.2">
      <c r="B50" s="80" t="s">
        <v>331</v>
      </c>
      <c r="C50" s="73"/>
      <c r="D50" s="64">
        <v>3020</v>
      </c>
      <c r="E50" s="68">
        <v>850</v>
      </c>
      <c r="F50" s="64">
        <v>440</v>
      </c>
      <c r="G50" s="63">
        <v>3460</v>
      </c>
      <c r="H50" s="64"/>
      <c r="I50" s="65">
        <v>9.6</v>
      </c>
      <c r="J50" s="66">
        <v>4.0999999999999996</v>
      </c>
      <c r="K50" s="65">
        <v>3.5</v>
      </c>
      <c r="L50" s="67">
        <v>13.1</v>
      </c>
      <c r="M50" s="64"/>
      <c r="N50" s="64">
        <v>580</v>
      </c>
      <c r="O50" s="68">
        <v>149</v>
      </c>
      <c r="P50" s="64">
        <v>153</v>
      </c>
      <c r="Q50" s="63">
        <v>733</v>
      </c>
      <c r="R50" s="64"/>
      <c r="S50" s="64">
        <v>123</v>
      </c>
      <c r="T50" s="64"/>
      <c r="U50" s="81"/>
    </row>
    <row r="51" spans="1:21" ht="12.75" customHeight="1" x14ac:dyDescent="0.2">
      <c r="B51" s="79" t="s">
        <v>332</v>
      </c>
      <c r="C51" s="73"/>
      <c r="D51" s="64">
        <v>3200</v>
      </c>
      <c r="E51" s="68">
        <v>880</v>
      </c>
      <c r="F51" s="64">
        <v>330</v>
      </c>
      <c r="G51" s="63">
        <v>3520</v>
      </c>
      <c r="H51" s="64"/>
      <c r="I51" s="65">
        <v>9.8000000000000007</v>
      </c>
      <c r="J51" s="66">
        <v>4.9000000000000004</v>
      </c>
      <c r="K51" s="65">
        <v>4.3</v>
      </c>
      <c r="L51" s="67">
        <v>14.1</v>
      </c>
      <c r="M51" s="64"/>
      <c r="N51" s="64">
        <v>625</v>
      </c>
      <c r="O51" s="68">
        <v>162</v>
      </c>
      <c r="P51" s="64">
        <v>109</v>
      </c>
      <c r="Q51" s="63">
        <v>734</v>
      </c>
      <c r="R51" s="64"/>
      <c r="S51" s="64">
        <v>71</v>
      </c>
      <c r="T51" s="64"/>
      <c r="U51" s="81"/>
    </row>
    <row r="52" spans="1:21" ht="12.75" customHeight="1" x14ac:dyDescent="0.2">
      <c r="B52" s="79" t="s">
        <v>333</v>
      </c>
      <c r="C52" s="73"/>
      <c r="D52" s="64">
        <v>3600</v>
      </c>
      <c r="E52" s="68">
        <v>1000</v>
      </c>
      <c r="F52" s="64">
        <v>390</v>
      </c>
      <c r="G52" s="63">
        <v>3990</v>
      </c>
      <c r="H52" s="64"/>
      <c r="I52" s="65">
        <v>10.9</v>
      </c>
      <c r="J52" s="66">
        <v>5.6</v>
      </c>
      <c r="K52" s="65">
        <v>2.2000000000000002</v>
      </c>
      <c r="L52" s="67">
        <v>13</v>
      </c>
      <c r="M52" s="64"/>
      <c r="N52" s="64">
        <v>689</v>
      </c>
      <c r="O52" s="68">
        <v>174</v>
      </c>
      <c r="P52" s="64">
        <v>101</v>
      </c>
      <c r="Q52" s="63">
        <v>790</v>
      </c>
      <c r="R52" s="64"/>
      <c r="S52" s="64">
        <v>40</v>
      </c>
      <c r="T52" s="64"/>
      <c r="U52" s="81"/>
    </row>
    <row r="53" spans="1:21" ht="25.5" customHeight="1" x14ac:dyDescent="0.2">
      <c r="A53" s="79" t="s">
        <v>334</v>
      </c>
      <c r="B53" s="79"/>
      <c r="C53" s="73"/>
      <c r="D53" s="82"/>
      <c r="E53" s="68"/>
      <c r="F53" s="82"/>
      <c r="G53" s="83"/>
      <c r="H53" s="64"/>
      <c r="I53" s="76"/>
      <c r="J53" s="76"/>
      <c r="K53" s="82"/>
      <c r="L53" s="67"/>
      <c r="M53" s="64"/>
      <c r="N53" s="64"/>
      <c r="O53" s="68"/>
      <c r="P53" s="64"/>
      <c r="Q53" s="63"/>
      <c r="R53" s="64"/>
      <c r="S53" s="77"/>
      <c r="T53" s="64"/>
      <c r="U53" s="64"/>
    </row>
    <row r="54" spans="1:21" ht="12.75" customHeight="1" x14ac:dyDescent="0.2">
      <c r="B54" s="1" t="s">
        <v>335</v>
      </c>
      <c r="C54" s="73"/>
      <c r="D54" s="64" t="s">
        <v>273</v>
      </c>
      <c r="E54" s="64" t="s">
        <v>273</v>
      </c>
      <c r="F54" s="64" t="s">
        <v>273</v>
      </c>
      <c r="G54" s="63" t="s">
        <v>273</v>
      </c>
      <c r="H54" s="64"/>
      <c r="I54" s="65" t="s">
        <v>101</v>
      </c>
      <c r="J54" s="64" t="s">
        <v>101</v>
      </c>
      <c r="K54" s="65" t="s">
        <v>101</v>
      </c>
      <c r="L54" s="84">
        <v>0</v>
      </c>
      <c r="M54" s="64"/>
      <c r="N54" s="64" t="s">
        <v>273</v>
      </c>
      <c r="O54" s="64" t="s">
        <v>273</v>
      </c>
      <c r="P54" s="64" t="s">
        <v>273</v>
      </c>
      <c r="Q54" s="63" t="s">
        <v>273</v>
      </c>
      <c r="R54" s="64"/>
      <c r="S54" s="64" t="s">
        <v>273</v>
      </c>
      <c r="T54" s="64"/>
      <c r="U54" s="64"/>
    </row>
    <row r="55" spans="1:21" ht="13.5" customHeight="1" x14ac:dyDescent="0.2">
      <c r="B55" s="1" t="s">
        <v>336</v>
      </c>
      <c r="C55" s="73"/>
      <c r="D55" s="64" t="s">
        <v>273</v>
      </c>
      <c r="E55" s="64" t="s">
        <v>273</v>
      </c>
      <c r="F55" s="64" t="s">
        <v>273</v>
      </c>
      <c r="G55" s="63" t="s">
        <v>273</v>
      </c>
      <c r="H55" s="64"/>
      <c r="I55" s="65" t="s">
        <v>101</v>
      </c>
      <c r="J55" s="64" t="s">
        <v>101</v>
      </c>
      <c r="K55" s="65">
        <v>28.2</v>
      </c>
      <c r="L55" s="84">
        <v>28.2</v>
      </c>
      <c r="M55" s="64"/>
      <c r="N55" s="64" t="s">
        <v>273</v>
      </c>
      <c r="O55" s="64" t="s">
        <v>273</v>
      </c>
      <c r="P55" s="64" t="s">
        <v>273</v>
      </c>
      <c r="Q55" s="63" t="s">
        <v>273</v>
      </c>
      <c r="R55" s="64"/>
      <c r="S55" s="64" t="s">
        <v>273</v>
      </c>
      <c r="T55" s="64"/>
      <c r="U55" s="64"/>
    </row>
    <row r="56" spans="1:21" ht="25.5" customHeight="1" x14ac:dyDescent="0.2">
      <c r="A56" s="79" t="s">
        <v>337</v>
      </c>
      <c r="C56" s="73"/>
      <c r="D56" s="64"/>
      <c r="E56" s="68"/>
      <c r="F56" s="64"/>
      <c r="G56" s="63"/>
      <c r="H56" s="64"/>
      <c r="I56" s="65"/>
      <c r="J56" s="66"/>
      <c r="K56" s="65"/>
      <c r="L56" s="67"/>
      <c r="M56" s="64"/>
      <c r="N56" s="64"/>
      <c r="O56" s="68"/>
      <c r="P56" s="64"/>
      <c r="Q56" s="63"/>
      <c r="R56" s="64"/>
      <c r="S56" s="64"/>
      <c r="T56" s="64"/>
      <c r="U56" s="64"/>
    </row>
    <row r="57" spans="1:21" x14ac:dyDescent="0.2">
      <c r="A57" s="79"/>
      <c r="B57" s="1" t="s">
        <v>335</v>
      </c>
      <c r="C57" s="73"/>
      <c r="D57" s="64" t="s">
        <v>273</v>
      </c>
      <c r="E57" s="64" t="s">
        <v>273</v>
      </c>
      <c r="F57" s="64" t="s">
        <v>273</v>
      </c>
      <c r="G57" s="63" t="s">
        <v>273</v>
      </c>
      <c r="H57" s="64"/>
      <c r="I57" s="85" t="s">
        <v>273</v>
      </c>
      <c r="J57" s="85" t="s">
        <v>273</v>
      </c>
      <c r="K57" s="85" t="s">
        <v>273</v>
      </c>
      <c r="L57" s="86">
        <v>0</v>
      </c>
      <c r="M57" s="64"/>
      <c r="N57" s="64" t="s">
        <v>273</v>
      </c>
      <c r="O57" s="64" t="s">
        <v>273</v>
      </c>
      <c r="P57" s="64" t="s">
        <v>273</v>
      </c>
      <c r="Q57" s="63" t="s">
        <v>273</v>
      </c>
      <c r="R57" s="64"/>
      <c r="S57" s="64" t="s">
        <v>273</v>
      </c>
      <c r="T57" s="64"/>
      <c r="U57" s="64"/>
    </row>
    <row r="58" spans="1:21" x14ac:dyDescent="0.2">
      <c r="B58" s="1" t="s">
        <v>336</v>
      </c>
      <c r="C58" s="73"/>
      <c r="D58" s="64" t="s">
        <v>273</v>
      </c>
      <c r="E58" s="64" t="s">
        <v>273</v>
      </c>
      <c r="F58" s="64" t="s">
        <v>273</v>
      </c>
      <c r="G58" s="63" t="s">
        <v>273</v>
      </c>
      <c r="H58" s="64"/>
      <c r="I58" s="85" t="s">
        <v>273</v>
      </c>
      <c r="J58" s="85" t="s">
        <v>273</v>
      </c>
      <c r="K58" s="85" t="s">
        <v>273</v>
      </c>
      <c r="L58" s="86">
        <v>2</v>
      </c>
      <c r="M58" s="64"/>
      <c r="N58" s="64" t="s">
        <v>273</v>
      </c>
      <c r="O58" s="64" t="s">
        <v>273</v>
      </c>
      <c r="P58" s="64" t="s">
        <v>273</v>
      </c>
      <c r="Q58" s="63" t="s">
        <v>273</v>
      </c>
      <c r="R58" s="64"/>
      <c r="S58" s="64" t="s">
        <v>273</v>
      </c>
      <c r="T58" s="64"/>
      <c r="U58" s="64"/>
    </row>
    <row r="59" spans="1:21" ht="2.1" customHeight="1" x14ac:dyDescent="0.2">
      <c r="A59" s="87"/>
      <c r="B59" s="87"/>
      <c r="C59" s="87"/>
      <c r="D59" s="88"/>
      <c r="E59" s="88"/>
      <c r="F59" s="88"/>
      <c r="G59" s="89"/>
      <c r="H59" s="88"/>
      <c r="I59" s="90"/>
      <c r="J59" s="91"/>
      <c r="K59" s="90"/>
      <c r="L59" s="89"/>
      <c r="M59" s="88"/>
      <c r="N59" s="88"/>
      <c r="O59" s="88"/>
      <c r="P59" s="88"/>
      <c r="Q59" s="89"/>
      <c r="R59" s="88"/>
      <c r="S59" s="88"/>
      <c r="T59" s="88"/>
      <c r="U59" s="64"/>
    </row>
    <row r="60" spans="1:21" x14ac:dyDescent="0.2">
      <c r="A60" s="92"/>
      <c r="B60" s="92"/>
      <c r="C60" s="92"/>
      <c r="D60" s="64"/>
      <c r="E60" s="64"/>
      <c r="F60" s="64"/>
      <c r="G60" s="64"/>
      <c r="H60" s="64"/>
      <c r="I60" s="65"/>
      <c r="K60" s="65"/>
      <c r="L60" s="65"/>
      <c r="M60" s="64"/>
      <c r="N60" s="64"/>
      <c r="O60" s="64"/>
      <c r="P60" s="64"/>
      <c r="Q60" s="64"/>
      <c r="R60" s="64"/>
      <c r="S60" s="64"/>
      <c r="T60" s="64"/>
      <c r="U60" s="64"/>
    </row>
    <row r="61" spans="1:21" ht="14.25" x14ac:dyDescent="0.2">
      <c r="A61" s="93">
        <v>1</v>
      </c>
      <c r="B61" s="1" t="s">
        <v>339</v>
      </c>
    </row>
    <row r="62" spans="1:21" ht="14.25" x14ac:dyDescent="0.2">
      <c r="A62" s="93">
        <v>2</v>
      </c>
      <c r="B62" s="1" t="s">
        <v>340</v>
      </c>
      <c r="I62" s="65"/>
    </row>
    <row r="63" spans="1:21" ht="39.6" customHeight="1" x14ac:dyDescent="0.2">
      <c r="A63" s="94">
        <v>3</v>
      </c>
      <c r="B63" s="95" t="s">
        <v>341</v>
      </c>
      <c r="C63" s="95"/>
      <c r="D63" s="95"/>
      <c r="E63" s="95"/>
      <c r="F63" s="95"/>
      <c r="G63" s="95"/>
      <c r="H63" s="95"/>
      <c r="I63" s="95"/>
      <c r="J63" s="95"/>
      <c r="K63" s="95"/>
      <c r="L63" s="95"/>
      <c r="M63" s="95"/>
      <c r="N63" s="95"/>
      <c r="O63" s="95"/>
      <c r="P63" s="95"/>
      <c r="Q63" s="95"/>
      <c r="R63" s="95"/>
      <c r="S63" s="95"/>
      <c r="T63" s="96"/>
      <c r="U63" s="96"/>
    </row>
    <row r="64" spans="1:21" ht="14.25" x14ac:dyDescent="0.2">
      <c r="A64" s="93">
        <v>4</v>
      </c>
      <c r="B64" s="1" t="s">
        <v>342</v>
      </c>
    </row>
    <row r="65" spans="1:19" ht="14.25" x14ac:dyDescent="0.2">
      <c r="A65" s="93">
        <v>5</v>
      </c>
      <c r="B65" s="1" t="s">
        <v>343</v>
      </c>
    </row>
    <row r="66" spans="1:19" ht="14.25" x14ac:dyDescent="0.2">
      <c r="A66" s="93">
        <v>6</v>
      </c>
      <c r="B66" s="1" t="s">
        <v>344</v>
      </c>
    </row>
    <row r="67" spans="1:19" ht="27" customHeight="1" x14ac:dyDescent="0.2">
      <c r="A67" s="97">
        <v>7</v>
      </c>
      <c r="B67" s="95" t="s">
        <v>345</v>
      </c>
      <c r="C67" s="95"/>
      <c r="D67" s="95"/>
      <c r="E67" s="95"/>
      <c r="F67" s="95"/>
      <c r="G67" s="95"/>
      <c r="H67" s="95"/>
      <c r="I67" s="95"/>
      <c r="J67" s="95"/>
      <c r="K67" s="95"/>
      <c r="L67" s="95"/>
      <c r="M67" s="95"/>
      <c r="N67" s="95"/>
      <c r="O67" s="95"/>
      <c r="P67" s="95"/>
      <c r="Q67" s="95"/>
      <c r="R67" s="95"/>
      <c r="S67" s="95"/>
    </row>
    <row r="68" spans="1:19" x14ac:dyDescent="0.2">
      <c r="A68" s="10" t="s">
        <v>104</v>
      </c>
      <c r="B68" s="1" t="s">
        <v>346</v>
      </c>
    </row>
    <row r="69" spans="1:19" x14ac:dyDescent="0.2">
      <c r="A69" s="10" t="s">
        <v>105</v>
      </c>
      <c r="B69" s="1" t="s">
        <v>347</v>
      </c>
    </row>
    <row r="70" spans="1:19" x14ac:dyDescent="0.2">
      <c r="A70" s="1" t="s">
        <v>273</v>
      </c>
      <c r="B70" s="1" t="s">
        <v>348</v>
      </c>
    </row>
    <row r="71" spans="1:19" x14ac:dyDescent="0.2">
      <c r="A71" s="1" t="s">
        <v>101</v>
      </c>
      <c r="B71" s="1" t="s">
        <v>349</v>
      </c>
    </row>
    <row r="72" spans="1:19" x14ac:dyDescent="0.2">
      <c r="B72" s="5"/>
    </row>
  </sheetData>
  <mergeCells count="18">
    <mergeCell ref="B63:S63"/>
    <mergeCell ref="B67:S67"/>
    <mergeCell ref="D5:D6"/>
    <mergeCell ref="F5:F6"/>
    <mergeCell ref="G5:G6"/>
    <mergeCell ref="I5:I6"/>
    <mergeCell ref="K5:K6"/>
    <mergeCell ref="L5:L6"/>
    <mergeCell ref="N5:N6"/>
    <mergeCell ref="P5:P6"/>
    <mergeCell ref="A4:B6"/>
    <mergeCell ref="D4:G4"/>
    <mergeCell ref="I4:L4"/>
    <mergeCell ref="N4:S4"/>
    <mergeCell ref="Q5:Q6"/>
    <mergeCell ref="S5:S6"/>
    <mergeCell ref="A1:B1"/>
    <mergeCell ref="A2:S2"/>
  </mergeCells>
  <hyperlinks>
    <hyperlink ref="A1:B1" location="ContentsHead" display="ContentsHead" xr:uid="{B40ECF5C-7301-452C-B93E-6637EB969031}"/>
  </hyperlinks>
  <pageMargins left="0.7" right="0.7" top="0.75" bottom="0.75" header="0.3" footer="0.3"/>
  <pageSetup scale="1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39114-1AF0-499C-98C3-D8C8490C5E77}">
  <sheetPr codeName="Sheet5">
    <pageSetUpPr fitToPage="1"/>
  </sheetPr>
  <dimension ref="A1:I58"/>
  <sheetViews>
    <sheetView zoomScaleNormal="100" workbookViewId="0">
      <pane xSplit="2" ySplit="5" topLeftCell="C6" activePane="bottomRight" state="frozen"/>
      <selection sqref="A1:B1048576"/>
      <selection pane="topRight" sqref="A1:B1048576"/>
      <selection pane="bottomLeft" sqref="A1:B1048576"/>
      <selection pane="bottomRight" sqref="A1:B1"/>
    </sheetView>
  </sheetViews>
  <sheetFormatPr defaultColWidth="0" defaultRowHeight="12.75" x14ac:dyDescent="0.2"/>
  <cols>
    <col min="1" max="1" width="2.5703125" style="1" customWidth="1"/>
    <col min="2" max="2" width="24" style="1" customWidth="1"/>
    <col min="3" max="3" width="12.5703125" style="1" customWidth="1"/>
    <col min="4" max="4" width="18.28515625" style="1" customWidth="1"/>
    <col min="5" max="5" width="12.42578125" style="1" customWidth="1"/>
    <col min="6" max="6" width="14.28515625" style="1" customWidth="1"/>
    <col min="7" max="7" width="11.28515625" style="1" bestFit="1" customWidth="1"/>
    <col min="8" max="9" width="14.5703125" style="1" customWidth="1"/>
    <col min="10" max="16384" width="14.5703125" style="1" hidden="1"/>
  </cols>
  <sheetData>
    <row r="1" spans="1:7" x14ac:dyDescent="0.2">
      <c r="A1" s="48" t="s">
        <v>133</v>
      </c>
      <c r="B1" s="48"/>
    </row>
    <row r="2" spans="1:7" x14ac:dyDescent="0.2">
      <c r="A2" s="51" t="s">
        <v>352</v>
      </c>
      <c r="B2" s="51"/>
      <c r="C2" s="51"/>
      <c r="D2" s="51"/>
      <c r="E2" s="51"/>
      <c r="F2" s="51"/>
      <c r="G2" s="51"/>
    </row>
    <row r="4" spans="1:7" ht="30" x14ac:dyDescent="0.35">
      <c r="A4" s="52" t="s">
        <v>275</v>
      </c>
      <c r="B4" s="52"/>
      <c r="C4" s="52" t="s">
        <v>353</v>
      </c>
      <c r="D4" s="52"/>
      <c r="E4" s="53" t="s">
        <v>169</v>
      </c>
      <c r="F4" s="53" t="s">
        <v>354</v>
      </c>
      <c r="G4" s="102" t="s">
        <v>355</v>
      </c>
    </row>
    <row r="5" spans="1:7" ht="30" x14ac:dyDescent="0.35">
      <c r="A5" s="57"/>
      <c r="B5" s="57"/>
      <c r="C5" s="58" t="s">
        <v>350</v>
      </c>
      <c r="D5" s="58" t="s">
        <v>356</v>
      </c>
      <c r="E5" s="58" t="s">
        <v>350</v>
      </c>
      <c r="F5" s="58" t="s">
        <v>350</v>
      </c>
      <c r="G5" s="103" t="s">
        <v>350</v>
      </c>
    </row>
    <row r="6" spans="1:7" x14ac:dyDescent="0.2">
      <c r="A6" s="13" t="s">
        <v>290</v>
      </c>
      <c r="B6" s="13"/>
      <c r="C6" s="64"/>
      <c r="D6" s="64"/>
      <c r="E6" s="64"/>
      <c r="F6" s="64"/>
      <c r="G6" s="63"/>
    </row>
    <row r="7" spans="1:7" x14ac:dyDescent="0.2">
      <c r="B7" s="72" t="s">
        <v>120</v>
      </c>
      <c r="C7" s="64">
        <v>56560</v>
      </c>
      <c r="D7" s="64">
        <v>11657</v>
      </c>
      <c r="E7" s="64">
        <v>2630</v>
      </c>
      <c r="F7" s="64">
        <v>2690</v>
      </c>
      <c r="G7" s="63">
        <v>61890</v>
      </c>
    </row>
    <row r="8" spans="1:7" x14ac:dyDescent="0.2">
      <c r="B8" s="72" t="s">
        <v>102</v>
      </c>
      <c r="C8" s="64">
        <v>55940</v>
      </c>
      <c r="D8" s="64">
        <v>11611</v>
      </c>
      <c r="E8" s="64">
        <v>2910</v>
      </c>
      <c r="F8" s="64">
        <v>2520</v>
      </c>
      <c r="G8" s="63">
        <v>61370</v>
      </c>
    </row>
    <row r="9" spans="1:7" x14ac:dyDescent="0.2">
      <c r="B9" s="72" t="s">
        <v>357</v>
      </c>
      <c r="C9" s="64">
        <v>16660</v>
      </c>
      <c r="D9" s="64">
        <v>3444</v>
      </c>
      <c r="E9" s="64">
        <v>860</v>
      </c>
      <c r="F9" s="64">
        <v>690</v>
      </c>
      <c r="G9" s="63">
        <v>18210</v>
      </c>
    </row>
    <row r="10" spans="1:7" ht="26.1" customHeight="1" x14ac:dyDescent="0.2">
      <c r="A10" s="13" t="s">
        <v>292</v>
      </c>
      <c r="B10" s="13"/>
      <c r="C10" s="64"/>
      <c r="D10" s="64"/>
      <c r="E10" s="64"/>
      <c r="F10" s="64"/>
      <c r="G10" s="63"/>
    </row>
    <row r="11" spans="1:7" s="13" customFormat="1" x14ac:dyDescent="0.2">
      <c r="A11" s="1"/>
      <c r="B11" s="72" t="s">
        <v>293</v>
      </c>
      <c r="C11" s="64">
        <v>13320</v>
      </c>
      <c r="D11" s="64">
        <v>2607</v>
      </c>
      <c r="E11" s="64">
        <v>650</v>
      </c>
      <c r="F11" s="64">
        <v>690</v>
      </c>
      <c r="G11" s="63">
        <v>14660</v>
      </c>
    </row>
    <row r="12" spans="1:7" x14ac:dyDescent="0.2">
      <c r="B12" s="72" t="s">
        <v>294</v>
      </c>
      <c r="C12" s="64">
        <v>15030</v>
      </c>
      <c r="D12" s="64">
        <v>3162</v>
      </c>
      <c r="E12" s="64">
        <v>610</v>
      </c>
      <c r="F12" s="64">
        <v>700</v>
      </c>
      <c r="G12" s="63">
        <v>16340</v>
      </c>
    </row>
    <row r="13" spans="1:7" x14ac:dyDescent="0.2">
      <c r="B13" s="72" t="s">
        <v>295</v>
      </c>
      <c r="C13" s="64">
        <v>16040</v>
      </c>
      <c r="D13" s="64">
        <v>3274</v>
      </c>
      <c r="E13" s="64">
        <v>710</v>
      </c>
      <c r="F13" s="64">
        <v>710</v>
      </c>
      <c r="G13" s="63">
        <v>17460</v>
      </c>
    </row>
    <row r="14" spans="1:7" ht="13.35" customHeight="1" x14ac:dyDescent="0.2">
      <c r="B14" s="72" t="s">
        <v>296</v>
      </c>
      <c r="C14" s="64">
        <v>12180</v>
      </c>
      <c r="D14" s="64">
        <v>2614</v>
      </c>
      <c r="E14" s="64">
        <v>660</v>
      </c>
      <c r="F14" s="64">
        <v>590</v>
      </c>
      <c r="G14" s="63">
        <v>13430</v>
      </c>
    </row>
    <row r="15" spans="1:7" ht="26.45" customHeight="1" x14ac:dyDescent="0.2">
      <c r="B15" s="72" t="s">
        <v>297</v>
      </c>
      <c r="C15" s="64">
        <v>13490</v>
      </c>
      <c r="D15" s="64">
        <v>2603</v>
      </c>
      <c r="E15" s="64">
        <v>680</v>
      </c>
      <c r="F15" s="64">
        <v>600</v>
      </c>
      <c r="G15" s="63">
        <v>14770</v>
      </c>
    </row>
    <row r="16" spans="1:7" x14ac:dyDescent="0.2">
      <c r="B16" s="72" t="s">
        <v>298</v>
      </c>
      <c r="C16" s="64">
        <v>15070</v>
      </c>
      <c r="D16" s="64">
        <v>3217</v>
      </c>
      <c r="E16" s="64">
        <v>790</v>
      </c>
      <c r="F16" s="64">
        <v>630</v>
      </c>
      <c r="G16" s="63">
        <v>16490</v>
      </c>
    </row>
    <row r="17" spans="1:7" x14ac:dyDescent="0.2">
      <c r="B17" s="72" t="s">
        <v>299</v>
      </c>
      <c r="C17" s="64">
        <v>15370</v>
      </c>
      <c r="D17" s="64">
        <v>3312</v>
      </c>
      <c r="E17" s="64">
        <v>680</v>
      </c>
      <c r="F17" s="64">
        <v>660</v>
      </c>
      <c r="G17" s="63">
        <v>16710</v>
      </c>
    </row>
    <row r="18" spans="1:7" x14ac:dyDescent="0.2">
      <c r="B18" s="72" t="s">
        <v>300</v>
      </c>
      <c r="C18" s="64">
        <v>12010</v>
      </c>
      <c r="D18" s="64">
        <v>2480</v>
      </c>
      <c r="E18" s="64">
        <v>770</v>
      </c>
      <c r="F18" s="64">
        <v>630</v>
      </c>
      <c r="G18" s="63">
        <v>13400</v>
      </c>
    </row>
    <row r="19" spans="1:7" ht="25.5" customHeight="1" x14ac:dyDescent="0.2">
      <c r="B19" s="72" t="s">
        <v>358</v>
      </c>
      <c r="C19" s="64">
        <v>6570</v>
      </c>
      <c r="D19" s="64">
        <v>1285</v>
      </c>
      <c r="E19" s="64">
        <v>390</v>
      </c>
      <c r="F19" s="64">
        <v>290</v>
      </c>
      <c r="G19" s="63">
        <v>7250</v>
      </c>
    </row>
    <row r="20" spans="1:7" ht="12.6" customHeight="1" x14ac:dyDescent="0.2">
      <c r="B20" s="72" t="s">
        <v>359</v>
      </c>
      <c r="C20" s="64">
        <v>10090</v>
      </c>
      <c r="D20" s="64">
        <v>2159</v>
      </c>
      <c r="E20" s="64">
        <v>480</v>
      </c>
      <c r="F20" s="64">
        <v>400</v>
      </c>
      <c r="G20" s="63">
        <v>10970</v>
      </c>
    </row>
    <row r="21" spans="1:7" ht="26.45" customHeight="1" x14ac:dyDescent="0.2">
      <c r="A21" s="13" t="s">
        <v>303</v>
      </c>
      <c r="B21" s="13"/>
      <c r="C21" s="64"/>
      <c r="D21" s="64"/>
      <c r="E21" s="64"/>
      <c r="F21" s="64"/>
      <c r="G21" s="63"/>
    </row>
    <row r="22" spans="1:7" x14ac:dyDescent="0.2">
      <c r="B22" s="79" t="s">
        <v>304</v>
      </c>
      <c r="C22" s="64">
        <v>3960</v>
      </c>
      <c r="D22" s="64">
        <v>784</v>
      </c>
      <c r="E22" s="64">
        <v>220</v>
      </c>
      <c r="F22" s="64">
        <v>210</v>
      </c>
      <c r="G22" s="63">
        <v>4390</v>
      </c>
    </row>
    <row r="23" spans="1:7" x14ac:dyDescent="0.2">
      <c r="B23" s="79" t="s">
        <v>305</v>
      </c>
      <c r="C23" s="64">
        <v>4380</v>
      </c>
      <c r="D23" s="64">
        <v>804</v>
      </c>
      <c r="E23" s="64">
        <v>200</v>
      </c>
      <c r="F23" s="64">
        <v>230</v>
      </c>
      <c r="G23" s="63">
        <v>4810</v>
      </c>
    </row>
    <row r="24" spans="1:7" x14ac:dyDescent="0.2">
      <c r="B24" s="79" t="s">
        <v>306</v>
      </c>
      <c r="C24" s="64">
        <v>4970</v>
      </c>
      <c r="D24" s="64">
        <v>1019</v>
      </c>
      <c r="E24" s="64">
        <v>240</v>
      </c>
      <c r="F24" s="64">
        <v>260</v>
      </c>
      <c r="G24" s="63">
        <v>5460</v>
      </c>
    </row>
    <row r="25" spans="1:7" x14ac:dyDescent="0.2">
      <c r="B25" s="79" t="s">
        <v>307</v>
      </c>
      <c r="C25" s="64">
        <v>4920</v>
      </c>
      <c r="D25" s="64">
        <v>1122</v>
      </c>
      <c r="E25" s="64">
        <v>190</v>
      </c>
      <c r="F25" s="64">
        <v>240</v>
      </c>
      <c r="G25" s="63">
        <v>5350</v>
      </c>
    </row>
    <row r="26" spans="1:7" s="13" customFormat="1" ht="12.6" customHeight="1" x14ac:dyDescent="0.2">
      <c r="A26" s="1"/>
      <c r="B26" s="79" t="s">
        <v>308</v>
      </c>
      <c r="C26" s="64">
        <v>5510</v>
      </c>
      <c r="D26" s="64">
        <v>1124</v>
      </c>
      <c r="E26" s="64">
        <v>210</v>
      </c>
      <c r="F26" s="64">
        <v>270</v>
      </c>
      <c r="G26" s="63">
        <v>5990</v>
      </c>
    </row>
    <row r="27" spans="1:7" x14ac:dyDescent="0.2">
      <c r="B27" s="79" t="s">
        <v>309</v>
      </c>
      <c r="C27" s="64">
        <v>4600</v>
      </c>
      <c r="D27" s="64">
        <v>916</v>
      </c>
      <c r="E27" s="64">
        <v>220</v>
      </c>
      <c r="F27" s="64">
        <v>190</v>
      </c>
      <c r="G27" s="63">
        <v>5010</v>
      </c>
    </row>
    <row r="28" spans="1:7" x14ac:dyDescent="0.2">
      <c r="B28" s="79" t="s">
        <v>310</v>
      </c>
      <c r="C28" s="64">
        <v>5180</v>
      </c>
      <c r="D28" s="64">
        <v>1073</v>
      </c>
      <c r="E28" s="64">
        <v>240</v>
      </c>
      <c r="F28" s="64">
        <v>230</v>
      </c>
      <c r="G28" s="63">
        <v>5650</v>
      </c>
    </row>
    <row r="29" spans="1:7" x14ac:dyDescent="0.2">
      <c r="B29" s="79" t="s">
        <v>311</v>
      </c>
      <c r="C29" s="64">
        <v>5850</v>
      </c>
      <c r="D29" s="64">
        <v>1167</v>
      </c>
      <c r="E29" s="64">
        <v>240</v>
      </c>
      <c r="F29" s="64">
        <v>250</v>
      </c>
      <c r="G29" s="63">
        <v>6340</v>
      </c>
    </row>
    <row r="30" spans="1:7" x14ac:dyDescent="0.2">
      <c r="B30" s="79" t="s">
        <v>312</v>
      </c>
      <c r="C30" s="64">
        <v>5010</v>
      </c>
      <c r="D30" s="64">
        <v>1035</v>
      </c>
      <c r="E30" s="64">
        <v>230</v>
      </c>
      <c r="F30" s="64">
        <v>230</v>
      </c>
      <c r="G30" s="63">
        <v>5460</v>
      </c>
    </row>
    <row r="31" spans="1:7" x14ac:dyDescent="0.2">
      <c r="B31" s="79" t="s">
        <v>313</v>
      </c>
      <c r="C31" s="64">
        <v>3660</v>
      </c>
      <c r="D31" s="64">
        <v>762</v>
      </c>
      <c r="E31" s="64">
        <v>180</v>
      </c>
      <c r="F31" s="64">
        <v>190</v>
      </c>
      <c r="G31" s="63">
        <v>4030</v>
      </c>
    </row>
    <row r="32" spans="1:7" x14ac:dyDescent="0.2">
      <c r="B32" s="79" t="s">
        <v>314</v>
      </c>
      <c r="C32" s="64">
        <v>3930</v>
      </c>
      <c r="D32" s="64">
        <v>765</v>
      </c>
      <c r="E32" s="64">
        <v>200</v>
      </c>
      <c r="F32" s="64">
        <v>200</v>
      </c>
      <c r="G32" s="63">
        <v>4320</v>
      </c>
    </row>
    <row r="33" spans="2:7" x14ac:dyDescent="0.2">
      <c r="B33" s="79" t="s">
        <v>315</v>
      </c>
      <c r="C33" s="64">
        <v>4590</v>
      </c>
      <c r="D33" s="64">
        <v>1086</v>
      </c>
      <c r="E33" s="64">
        <v>280</v>
      </c>
      <c r="F33" s="64">
        <v>210</v>
      </c>
      <c r="G33" s="63">
        <v>5080</v>
      </c>
    </row>
    <row r="34" spans="2:7" ht="26.45" customHeight="1" x14ac:dyDescent="0.2">
      <c r="B34" s="79" t="s">
        <v>316</v>
      </c>
      <c r="C34" s="64">
        <v>4170</v>
      </c>
      <c r="D34" s="64">
        <v>817</v>
      </c>
      <c r="E34" s="64">
        <v>200</v>
      </c>
      <c r="F34" s="64">
        <v>180</v>
      </c>
      <c r="G34" s="63">
        <v>4550</v>
      </c>
    </row>
    <row r="35" spans="2:7" x14ac:dyDescent="0.2">
      <c r="B35" s="79" t="s">
        <v>317</v>
      </c>
      <c r="C35" s="64">
        <v>4600</v>
      </c>
      <c r="D35" s="64">
        <v>859</v>
      </c>
      <c r="E35" s="64">
        <v>280</v>
      </c>
      <c r="F35" s="64">
        <v>210</v>
      </c>
      <c r="G35" s="63">
        <v>5090</v>
      </c>
    </row>
    <row r="36" spans="2:7" x14ac:dyDescent="0.2">
      <c r="B36" s="79" t="s">
        <v>318</v>
      </c>
      <c r="C36" s="64">
        <v>4720</v>
      </c>
      <c r="D36" s="64">
        <v>927</v>
      </c>
      <c r="E36" s="64">
        <v>210</v>
      </c>
      <c r="F36" s="64">
        <v>200</v>
      </c>
      <c r="G36" s="63">
        <v>5130</v>
      </c>
    </row>
    <row r="37" spans="2:7" x14ac:dyDescent="0.2">
      <c r="B37" s="79" t="s">
        <v>319</v>
      </c>
      <c r="C37" s="64">
        <v>5090</v>
      </c>
      <c r="D37" s="64">
        <v>1047</v>
      </c>
      <c r="E37" s="64">
        <v>290</v>
      </c>
      <c r="F37" s="64">
        <v>230</v>
      </c>
      <c r="G37" s="63">
        <v>5610</v>
      </c>
    </row>
    <row r="38" spans="2:7" x14ac:dyDescent="0.2">
      <c r="B38" s="79" t="s">
        <v>320</v>
      </c>
      <c r="C38" s="64">
        <v>5310</v>
      </c>
      <c r="D38" s="64">
        <v>1128</v>
      </c>
      <c r="E38" s="64">
        <v>230</v>
      </c>
      <c r="F38" s="64">
        <v>200</v>
      </c>
      <c r="G38" s="63">
        <v>5740</v>
      </c>
    </row>
    <row r="39" spans="2:7" x14ac:dyDescent="0.2">
      <c r="B39" s="79" t="s">
        <v>321</v>
      </c>
      <c r="C39" s="64">
        <v>4670</v>
      </c>
      <c r="D39" s="64">
        <v>1042</v>
      </c>
      <c r="E39" s="64">
        <v>270</v>
      </c>
      <c r="F39" s="64">
        <v>210</v>
      </c>
      <c r="G39" s="63">
        <v>5140</v>
      </c>
    </row>
    <row r="40" spans="2:7" x14ac:dyDescent="0.2">
      <c r="B40" s="79" t="s">
        <v>322</v>
      </c>
      <c r="C40" s="64">
        <v>5120</v>
      </c>
      <c r="D40" s="64">
        <v>1032</v>
      </c>
      <c r="E40" s="64">
        <v>240</v>
      </c>
      <c r="F40" s="64">
        <v>240</v>
      </c>
      <c r="G40" s="63">
        <v>5590</v>
      </c>
    </row>
    <row r="41" spans="2:7" x14ac:dyDescent="0.2">
      <c r="B41" s="79" t="s">
        <v>323</v>
      </c>
      <c r="C41" s="64">
        <v>5290</v>
      </c>
      <c r="D41" s="64">
        <v>1181</v>
      </c>
      <c r="E41" s="64">
        <v>190</v>
      </c>
      <c r="F41" s="64">
        <v>220</v>
      </c>
      <c r="G41" s="63">
        <v>5700</v>
      </c>
    </row>
    <row r="42" spans="2:7" x14ac:dyDescent="0.2">
      <c r="B42" s="79" t="s">
        <v>324</v>
      </c>
      <c r="C42" s="64">
        <v>4960</v>
      </c>
      <c r="D42" s="64">
        <v>1099</v>
      </c>
      <c r="E42" s="64">
        <v>250</v>
      </c>
      <c r="F42" s="64">
        <v>210</v>
      </c>
      <c r="G42" s="63">
        <v>5420</v>
      </c>
    </row>
    <row r="43" spans="2:7" x14ac:dyDescent="0.2">
      <c r="B43" s="79" t="s">
        <v>325</v>
      </c>
      <c r="C43" s="64">
        <v>3880</v>
      </c>
      <c r="D43" s="64">
        <v>824</v>
      </c>
      <c r="E43" s="64">
        <v>270</v>
      </c>
      <c r="F43" s="64">
        <v>220</v>
      </c>
      <c r="G43" s="63">
        <v>4370</v>
      </c>
    </row>
    <row r="44" spans="2:7" x14ac:dyDescent="0.2">
      <c r="B44" s="79" t="s">
        <v>326</v>
      </c>
      <c r="C44" s="64">
        <v>3950</v>
      </c>
      <c r="D44" s="64">
        <v>796</v>
      </c>
      <c r="E44" s="64">
        <v>210</v>
      </c>
      <c r="F44" s="64">
        <v>220</v>
      </c>
      <c r="G44" s="63">
        <v>4370</v>
      </c>
    </row>
    <row r="45" spans="2:7" x14ac:dyDescent="0.2">
      <c r="B45" s="79" t="s">
        <v>327</v>
      </c>
      <c r="C45" s="64">
        <v>4190</v>
      </c>
      <c r="D45" s="64">
        <v>859</v>
      </c>
      <c r="E45" s="64">
        <v>290</v>
      </c>
      <c r="F45" s="64">
        <v>190</v>
      </c>
      <c r="G45" s="63">
        <v>4660</v>
      </c>
    </row>
    <row r="46" spans="2:7" ht="26.25" customHeight="1" x14ac:dyDescent="0.2">
      <c r="B46" s="79" t="s">
        <v>360</v>
      </c>
      <c r="C46" s="64">
        <v>1890</v>
      </c>
      <c r="D46" s="64">
        <v>393</v>
      </c>
      <c r="E46" s="64">
        <v>160</v>
      </c>
      <c r="F46" s="64">
        <v>80</v>
      </c>
      <c r="G46" s="63">
        <v>2130</v>
      </c>
    </row>
    <row r="47" spans="2:7" x14ac:dyDescent="0.2">
      <c r="B47" s="79" t="s">
        <v>361</v>
      </c>
      <c r="C47" s="64">
        <v>2030</v>
      </c>
      <c r="D47" s="64">
        <v>375</v>
      </c>
      <c r="E47" s="64">
        <v>90</v>
      </c>
      <c r="F47" s="64">
        <v>90</v>
      </c>
      <c r="G47" s="63">
        <v>2200</v>
      </c>
    </row>
    <row r="48" spans="2:7" x14ac:dyDescent="0.2">
      <c r="B48" s="79" t="s">
        <v>362</v>
      </c>
      <c r="C48" s="64">
        <v>2660</v>
      </c>
      <c r="D48" s="64">
        <v>518</v>
      </c>
      <c r="E48" s="64">
        <v>140</v>
      </c>
      <c r="F48" s="64">
        <v>120</v>
      </c>
      <c r="G48" s="63">
        <v>2920</v>
      </c>
    </row>
    <row r="49" spans="1:9" x14ac:dyDescent="0.2">
      <c r="B49" s="79" t="s">
        <v>363</v>
      </c>
      <c r="C49" s="64">
        <v>3120</v>
      </c>
      <c r="D49" s="64">
        <v>695</v>
      </c>
      <c r="E49" s="64">
        <v>200</v>
      </c>
      <c r="F49" s="64">
        <v>140</v>
      </c>
      <c r="G49" s="63">
        <v>3460</v>
      </c>
    </row>
    <row r="50" spans="1:9" x14ac:dyDescent="0.2">
      <c r="B50" s="79" t="s">
        <v>364</v>
      </c>
      <c r="C50" s="64">
        <v>3260</v>
      </c>
      <c r="D50" s="64">
        <v>698</v>
      </c>
      <c r="E50" s="64">
        <v>120</v>
      </c>
      <c r="F50" s="64">
        <v>140</v>
      </c>
      <c r="G50" s="63">
        <v>3520</v>
      </c>
    </row>
    <row r="51" spans="1:9" x14ac:dyDescent="0.2">
      <c r="B51" s="79" t="s">
        <v>365</v>
      </c>
      <c r="C51" s="64">
        <v>3720</v>
      </c>
      <c r="D51" s="64">
        <v>767</v>
      </c>
      <c r="E51" s="64">
        <v>150</v>
      </c>
      <c r="F51" s="64">
        <v>130</v>
      </c>
      <c r="G51" s="63">
        <v>3990</v>
      </c>
    </row>
    <row r="52" spans="1:9" ht="2.85" customHeight="1" x14ac:dyDescent="0.2">
      <c r="A52" s="87"/>
      <c r="B52" s="87"/>
      <c r="C52" s="87"/>
      <c r="D52" s="88"/>
      <c r="E52" s="88"/>
      <c r="F52" s="88"/>
      <c r="G52" s="89"/>
      <c r="H52" s="64"/>
      <c r="I52" s="65"/>
    </row>
    <row r="53" spans="1:9" x14ac:dyDescent="0.2">
      <c r="A53" s="92"/>
      <c r="B53" s="92"/>
      <c r="C53" s="92"/>
      <c r="D53" s="64"/>
      <c r="E53" s="64"/>
      <c r="F53" s="64"/>
      <c r="G53" s="64"/>
      <c r="H53" s="64"/>
      <c r="I53" s="65"/>
    </row>
    <row r="54" spans="1:9" ht="14.25" x14ac:dyDescent="0.2">
      <c r="A54" s="93">
        <v>1</v>
      </c>
      <c r="B54" s="95" t="s">
        <v>366</v>
      </c>
      <c r="C54" s="95"/>
      <c r="D54" s="95"/>
      <c r="E54" s="95"/>
      <c r="F54" s="95"/>
      <c r="G54" s="95"/>
    </row>
    <row r="55" spans="1:9" ht="26.25" customHeight="1" x14ac:dyDescent="0.2">
      <c r="A55" s="97">
        <v>2</v>
      </c>
      <c r="B55" s="95" t="s">
        <v>367</v>
      </c>
      <c r="C55" s="95"/>
      <c r="D55" s="95"/>
      <c r="E55" s="95"/>
      <c r="F55" s="95"/>
      <c r="G55" s="95"/>
    </row>
    <row r="56" spans="1:9" ht="54.75" customHeight="1" x14ac:dyDescent="0.2">
      <c r="A56" s="97">
        <v>2</v>
      </c>
      <c r="B56" s="95" t="s">
        <v>345</v>
      </c>
      <c r="C56" s="95"/>
      <c r="D56" s="95"/>
      <c r="E56" s="95"/>
      <c r="F56" s="95"/>
      <c r="G56" s="95"/>
    </row>
    <row r="57" spans="1:9" ht="25.35" customHeight="1" x14ac:dyDescent="0.2">
      <c r="A57" s="104" t="s">
        <v>113</v>
      </c>
      <c r="B57" s="95" t="s">
        <v>346</v>
      </c>
      <c r="C57" s="95"/>
      <c r="D57" s="95"/>
      <c r="E57" s="95"/>
      <c r="F57" s="95"/>
      <c r="G57" s="95"/>
    </row>
    <row r="58" spans="1:9" x14ac:dyDescent="0.2">
      <c r="A58" s="1" t="s">
        <v>105</v>
      </c>
      <c r="B58" s="1" t="s">
        <v>347</v>
      </c>
    </row>
  </sheetData>
  <mergeCells count="8">
    <mergeCell ref="B55:G55"/>
    <mergeCell ref="B56:G56"/>
    <mergeCell ref="B57:G57"/>
    <mergeCell ref="A1:B1"/>
    <mergeCell ref="A2:G2"/>
    <mergeCell ref="A4:B5"/>
    <mergeCell ref="C4:D4"/>
    <mergeCell ref="B54:G54"/>
  </mergeCells>
  <hyperlinks>
    <hyperlink ref="A1:B1" location="ContentsHead" display="ContentsHead" xr:uid="{0D67C613-D286-491D-BB07-B01F0B7E6E06}"/>
  </hyperlinks>
  <pageMargins left="0.7" right="0.7" top="0.75" bottom="0.75" header="0.3" footer="0.3"/>
  <pageSetup scale="2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C28FB-C2D9-4D06-A3D4-4EE2B282622C}">
  <sheetPr codeName="Sheet16">
    <pageSetUpPr fitToPage="1"/>
  </sheetPr>
  <dimension ref="A1:X65"/>
  <sheetViews>
    <sheetView zoomScaleNormal="100" workbookViewId="0">
      <pane xSplit="2" ySplit="5" topLeftCell="C6" activePane="bottomRight" state="frozen"/>
      <selection sqref="A1:B1048576"/>
      <selection pane="topRight" sqref="A1:B1048576"/>
      <selection pane="bottomLeft" sqref="A1:B1048576"/>
      <selection pane="bottomRight" sqref="A1:B1"/>
    </sheetView>
  </sheetViews>
  <sheetFormatPr defaultColWidth="10.42578125" defaultRowHeight="12.75" x14ac:dyDescent="0.25"/>
  <cols>
    <col min="1" max="1" width="2.5703125" style="47" customWidth="1"/>
    <col min="2" max="2" width="23" style="47" customWidth="1"/>
    <col min="3" max="3" width="12" style="47" bestFit="1" customWidth="1"/>
    <col min="4" max="7" width="9" style="47" customWidth="1"/>
    <col min="8" max="8" width="6.28515625" style="47" customWidth="1"/>
    <col min="9" max="9" width="11.42578125" style="47" customWidth="1"/>
    <col min="10" max="10" width="12" style="47" bestFit="1" customWidth="1"/>
    <col min="11" max="13" width="10.5703125" style="47" bestFit="1" customWidth="1"/>
    <col min="14" max="14" width="9.28515625" style="47" customWidth="1"/>
    <col min="15" max="15" width="9.5703125" style="47" bestFit="1" customWidth="1"/>
    <col min="16" max="16" width="13" style="47" customWidth="1"/>
    <col min="17" max="17" width="12.5703125" style="47" bestFit="1" customWidth="1"/>
    <col min="18" max="22" width="9.5703125" style="47" customWidth="1"/>
    <col min="23" max="23" width="13.28515625" style="47" customWidth="1"/>
    <col min="24" max="16384" width="10.42578125" style="47"/>
  </cols>
  <sheetData>
    <row r="1" spans="1:24" x14ac:dyDescent="0.25">
      <c r="A1" s="48" t="s">
        <v>133</v>
      </c>
      <c r="B1" s="48"/>
    </row>
    <row r="2" spans="1:24" s="1" customFormat="1" x14ac:dyDescent="0.2">
      <c r="A2" s="51" t="s">
        <v>376</v>
      </c>
      <c r="B2" s="51"/>
      <c r="C2" s="51"/>
      <c r="D2" s="51"/>
      <c r="E2" s="51"/>
      <c r="F2" s="51"/>
      <c r="G2" s="51"/>
      <c r="H2" s="51"/>
      <c r="I2" s="51"/>
      <c r="J2" s="51"/>
      <c r="K2" s="51"/>
      <c r="L2" s="51"/>
      <c r="M2" s="51"/>
      <c r="N2" s="51"/>
      <c r="O2" s="51"/>
      <c r="P2" s="51"/>
      <c r="Q2" s="51"/>
      <c r="R2" s="51"/>
      <c r="S2" s="51"/>
      <c r="T2" s="51"/>
      <c r="U2" s="51"/>
      <c r="V2" s="51"/>
      <c r="W2" s="51"/>
    </row>
    <row r="3" spans="1:24" s="1" customFormat="1" x14ac:dyDescent="0.2">
      <c r="Q3" s="74"/>
      <c r="R3" s="74"/>
      <c r="S3" s="74"/>
      <c r="T3" s="74"/>
      <c r="U3" s="74"/>
      <c r="V3" s="74"/>
    </row>
    <row r="4" spans="1:24" s="1" customFormat="1" ht="15" x14ac:dyDescent="0.35">
      <c r="A4" s="52" t="s">
        <v>275</v>
      </c>
      <c r="B4" s="52"/>
      <c r="C4" s="54" t="s">
        <v>377</v>
      </c>
      <c r="D4" s="54"/>
      <c r="E4" s="54"/>
      <c r="F4" s="54"/>
      <c r="G4" s="54"/>
      <c r="H4" s="54"/>
      <c r="I4" s="54"/>
      <c r="J4" s="54" t="s">
        <v>378</v>
      </c>
      <c r="K4" s="54"/>
      <c r="L4" s="54"/>
      <c r="M4" s="54"/>
      <c r="N4" s="54"/>
      <c r="O4" s="54"/>
      <c r="P4" s="54"/>
      <c r="Q4" s="54" t="s">
        <v>278</v>
      </c>
      <c r="R4" s="54"/>
      <c r="S4" s="54"/>
      <c r="T4" s="54"/>
      <c r="U4" s="54"/>
      <c r="V4" s="54"/>
      <c r="W4" s="54"/>
      <c r="X4" s="56"/>
    </row>
    <row r="5" spans="1:24" s="1" customFormat="1" ht="50.45" customHeight="1" x14ac:dyDescent="0.35">
      <c r="A5" s="57"/>
      <c r="B5" s="57"/>
      <c r="C5" s="106" t="s">
        <v>106</v>
      </c>
      <c r="D5" s="58" t="s">
        <v>107</v>
      </c>
      <c r="E5" s="58" t="s">
        <v>108</v>
      </c>
      <c r="F5" s="58" t="s">
        <v>109</v>
      </c>
      <c r="G5" s="58" t="s">
        <v>110</v>
      </c>
      <c r="H5" s="106" t="s">
        <v>111</v>
      </c>
      <c r="I5" s="103" t="s">
        <v>379</v>
      </c>
      <c r="J5" s="106" t="s">
        <v>106</v>
      </c>
      <c r="K5" s="58" t="s">
        <v>107</v>
      </c>
      <c r="L5" s="58" t="s">
        <v>108</v>
      </c>
      <c r="M5" s="58" t="s">
        <v>109</v>
      </c>
      <c r="N5" s="58" t="s">
        <v>110</v>
      </c>
      <c r="O5" s="106" t="s">
        <v>111</v>
      </c>
      <c r="P5" s="103" t="s">
        <v>379</v>
      </c>
      <c r="Q5" s="106" t="s">
        <v>106</v>
      </c>
      <c r="R5" s="58" t="s">
        <v>107</v>
      </c>
      <c r="S5" s="58" t="s">
        <v>108</v>
      </c>
      <c r="T5" s="58" t="s">
        <v>109</v>
      </c>
      <c r="U5" s="58" t="s">
        <v>110</v>
      </c>
      <c r="V5" s="106" t="s">
        <v>111</v>
      </c>
      <c r="W5" s="103" t="s">
        <v>379</v>
      </c>
    </row>
    <row r="6" spans="1:24" s="107" customFormat="1" ht="14.1" customHeight="1" x14ac:dyDescent="0.2">
      <c r="A6" s="13" t="s">
        <v>290</v>
      </c>
      <c r="B6" s="13"/>
      <c r="C6" s="108"/>
      <c r="D6" s="108"/>
      <c r="E6" s="108"/>
      <c r="F6" s="108"/>
      <c r="G6" s="108"/>
      <c r="H6" s="108"/>
      <c r="I6" s="109"/>
      <c r="J6" s="110"/>
      <c r="K6" s="110"/>
      <c r="L6" s="110"/>
      <c r="M6" s="110"/>
      <c r="N6" s="110"/>
      <c r="O6" s="110"/>
      <c r="P6" s="111"/>
      <c r="W6" s="111"/>
    </row>
    <row r="7" spans="1:24" s="107" customFormat="1" ht="12.6" customHeight="1" x14ac:dyDescent="0.2">
      <c r="A7" s="1"/>
      <c r="B7" s="72" t="s">
        <v>120</v>
      </c>
      <c r="C7" s="74">
        <v>35600</v>
      </c>
      <c r="D7" s="74">
        <v>10170</v>
      </c>
      <c r="E7" s="74">
        <v>7690</v>
      </c>
      <c r="F7" s="74">
        <v>2090</v>
      </c>
      <c r="G7" s="74">
        <v>160</v>
      </c>
      <c r="H7" s="74">
        <v>10</v>
      </c>
      <c r="I7" s="112">
        <v>55720</v>
      </c>
      <c r="J7" s="113">
        <v>27.8</v>
      </c>
      <c r="K7" s="113">
        <v>21.4</v>
      </c>
      <c r="L7" s="113">
        <v>51.4</v>
      </c>
      <c r="M7" s="113">
        <v>39.4</v>
      </c>
      <c r="N7" s="113">
        <v>7.6</v>
      </c>
      <c r="O7" s="113">
        <v>1.1000000000000001</v>
      </c>
      <c r="P7" s="114">
        <v>148.69999999999999</v>
      </c>
      <c r="Q7" s="74">
        <v>4066</v>
      </c>
      <c r="R7" s="74">
        <v>2173</v>
      </c>
      <c r="S7" s="74">
        <v>2377</v>
      </c>
      <c r="T7" s="74">
        <v>1042</v>
      </c>
      <c r="U7" s="74">
        <v>144</v>
      </c>
      <c r="V7" s="74">
        <v>45</v>
      </c>
      <c r="W7" s="112">
        <v>9848</v>
      </c>
    </row>
    <row r="8" spans="1:24" s="107" customFormat="1" ht="12.6" customHeight="1" x14ac:dyDescent="0.2">
      <c r="A8" s="1"/>
      <c r="B8" s="72" t="s">
        <v>102</v>
      </c>
      <c r="C8" s="74">
        <v>34010</v>
      </c>
      <c r="D8" s="74">
        <v>10490</v>
      </c>
      <c r="E8" s="74">
        <v>8290</v>
      </c>
      <c r="F8" s="74">
        <v>2260</v>
      </c>
      <c r="G8" s="74">
        <v>190</v>
      </c>
      <c r="H8" s="74">
        <v>20</v>
      </c>
      <c r="I8" s="112">
        <v>55250</v>
      </c>
      <c r="J8" s="113">
        <v>28.3</v>
      </c>
      <c r="K8" s="113">
        <v>23.6</v>
      </c>
      <c r="L8" s="113">
        <v>56.2</v>
      </c>
      <c r="M8" s="113">
        <v>44.9</v>
      </c>
      <c r="N8" s="113">
        <v>9.6999999999999993</v>
      </c>
      <c r="O8" s="113">
        <v>1.1000000000000001</v>
      </c>
      <c r="P8" s="114">
        <v>163.9</v>
      </c>
      <c r="Q8" s="74">
        <v>3921</v>
      </c>
      <c r="R8" s="74">
        <v>2238</v>
      </c>
      <c r="S8" s="74">
        <v>2556</v>
      </c>
      <c r="T8" s="74">
        <v>1131</v>
      </c>
      <c r="U8" s="74">
        <v>171</v>
      </c>
      <c r="V8" s="74">
        <v>66</v>
      </c>
      <c r="W8" s="112">
        <v>10083</v>
      </c>
    </row>
    <row r="9" spans="1:24" s="107" customFormat="1" ht="12.6" customHeight="1" x14ac:dyDescent="0.2">
      <c r="A9" s="1"/>
      <c r="B9" s="72" t="s">
        <v>380</v>
      </c>
      <c r="C9" s="74">
        <v>9700</v>
      </c>
      <c r="D9" s="74">
        <v>3140</v>
      </c>
      <c r="E9" s="74">
        <v>2450</v>
      </c>
      <c r="F9" s="74">
        <v>710</v>
      </c>
      <c r="G9" s="74">
        <v>70</v>
      </c>
      <c r="H9" s="74">
        <v>10</v>
      </c>
      <c r="I9" s="112">
        <v>16080</v>
      </c>
      <c r="J9" s="113">
        <v>8.6</v>
      </c>
      <c r="K9" s="113">
        <v>5.7</v>
      </c>
      <c r="L9" s="113">
        <v>14.6</v>
      </c>
      <c r="M9" s="113">
        <v>14.3</v>
      </c>
      <c r="N9" s="113">
        <v>4.3</v>
      </c>
      <c r="O9" s="113">
        <v>0.8</v>
      </c>
      <c r="P9" s="114">
        <v>48.3</v>
      </c>
      <c r="Q9" s="74">
        <v>1105</v>
      </c>
      <c r="R9" s="74">
        <v>672</v>
      </c>
      <c r="S9" s="74">
        <v>757</v>
      </c>
      <c r="T9" s="74">
        <v>364</v>
      </c>
      <c r="U9" s="74">
        <v>68</v>
      </c>
      <c r="V9" s="74">
        <v>15</v>
      </c>
      <c r="W9" s="112">
        <v>2982</v>
      </c>
    </row>
    <row r="10" spans="1:24" ht="26.45" customHeight="1" x14ac:dyDescent="0.2">
      <c r="A10" s="13" t="s">
        <v>292</v>
      </c>
      <c r="B10" s="13"/>
      <c r="C10" s="78"/>
      <c r="D10" s="78"/>
      <c r="E10" s="78"/>
      <c r="F10" s="78"/>
      <c r="G10" s="78"/>
      <c r="H10" s="78"/>
      <c r="I10" s="109"/>
      <c r="J10" s="78"/>
      <c r="K10" s="78"/>
      <c r="L10" s="78"/>
      <c r="M10" s="78"/>
      <c r="N10" s="78"/>
      <c r="O10" s="78"/>
      <c r="P10" s="109"/>
      <c r="W10" s="112"/>
    </row>
    <row r="11" spans="1:24" ht="12.6" customHeight="1" x14ac:dyDescent="0.2">
      <c r="A11" s="1"/>
      <c r="B11" s="72" t="s">
        <v>293</v>
      </c>
      <c r="C11" s="74">
        <v>8750</v>
      </c>
      <c r="D11" s="74">
        <v>2370</v>
      </c>
      <c r="E11" s="74">
        <v>1680</v>
      </c>
      <c r="F11" s="74">
        <v>420</v>
      </c>
      <c r="G11" s="74">
        <v>20</v>
      </c>
      <c r="H11" s="74" t="s">
        <v>338</v>
      </c>
      <c r="I11" s="112">
        <v>13240</v>
      </c>
      <c r="J11" s="113">
        <v>7</v>
      </c>
      <c r="K11" s="113">
        <v>4.9000000000000004</v>
      </c>
      <c r="L11" s="113">
        <v>10.9</v>
      </c>
      <c r="M11" s="113">
        <v>7.6</v>
      </c>
      <c r="N11" s="113">
        <v>0.9</v>
      </c>
      <c r="O11" s="113" t="s">
        <v>338</v>
      </c>
      <c r="P11" s="114">
        <v>31.7</v>
      </c>
      <c r="Q11" s="74">
        <v>996</v>
      </c>
      <c r="R11" s="74">
        <v>504</v>
      </c>
      <c r="S11" s="74">
        <v>517</v>
      </c>
      <c r="T11" s="74">
        <v>208</v>
      </c>
      <c r="U11" s="74">
        <v>21</v>
      </c>
      <c r="V11" s="74" t="s">
        <v>338</v>
      </c>
      <c r="W11" s="112">
        <v>2259</v>
      </c>
    </row>
    <row r="12" spans="1:24" s="107" customFormat="1" ht="12.6" customHeight="1" x14ac:dyDescent="0.2">
      <c r="A12" s="1"/>
      <c r="B12" s="72" t="s">
        <v>294</v>
      </c>
      <c r="C12" s="74">
        <v>9210</v>
      </c>
      <c r="D12" s="74">
        <v>2800</v>
      </c>
      <c r="E12" s="74">
        <v>2170</v>
      </c>
      <c r="F12" s="74">
        <v>630</v>
      </c>
      <c r="G12" s="74">
        <v>40</v>
      </c>
      <c r="H12" s="74" t="s">
        <v>338</v>
      </c>
      <c r="I12" s="112">
        <v>14850</v>
      </c>
      <c r="J12" s="113">
        <v>6.9</v>
      </c>
      <c r="K12" s="113">
        <v>5.9</v>
      </c>
      <c r="L12" s="113">
        <v>14.4</v>
      </c>
      <c r="M12" s="113">
        <v>12</v>
      </c>
      <c r="N12" s="113">
        <v>2.2000000000000002</v>
      </c>
      <c r="O12" s="113" t="s">
        <v>338</v>
      </c>
      <c r="P12" s="114">
        <v>41.5</v>
      </c>
      <c r="Q12" s="74">
        <v>1059</v>
      </c>
      <c r="R12" s="74">
        <v>598</v>
      </c>
      <c r="S12" s="74">
        <v>671</v>
      </c>
      <c r="T12" s="74">
        <v>318</v>
      </c>
      <c r="U12" s="74">
        <v>39</v>
      </c>
      <c r="V12" s="74" t="s">
        <v>338</v>
      </c>
      <c r="W12" s="112">
        <v>2689</v>
      </c>
    </row>
    <row r="13" spans="1:24" s="107" customFormat="1" ht="12.6" customHeight="1" x14ac:dyDescent="0.2">
      <c r="A13" s="1"/>
      <c r="B13" s="72" t="s">
        <v>295</v>
      </c>
      <c r="C13" s="74">
        <v>9850</v>
      </c>
      <c r="D13" s="74">
        <v>2960</v>
      </c>
      <c r="E13" s="74">
        <v>2280</v>
      </c>
      <c r="F13" s="74">
        <v>620</v>
      </c>
      <c r="G13" s="74">
        <v>60</v>
      </c>
      <c r="H13" s="74">
        <v>10</v>
      </c>
      <c r="I13" s="112">
        <v>15770</v>
      </c>
      <c r="J13" s="113">
        <v>7.4</v>
      </c>
      <c r="K13" s="113">
        <v>6.1</v>
      </c>
      <c r="L13" s="113">
        <v>15.3</v>
      </c>
      <c r="M13" s="113">
        <v>11.9</v>
      </c>
      <c r="N13" s="113">
        <v>2.7</v>
      </c>
      <c r="O13" s="113">
        <v>0.7</v>
      </c>
      <c r="P13" s="114">
        <v>44.2</v>
      </c>
      <c r="Q13" s="74">
        <v>1142</v>
      </c>
      <c r="R13" s="74">
        <v>633</v>
      </c>
      <c r="S13" s="74">
        <v>704</v>
      </c>
      <c r="T13" s="74">
        <v>306</v>
      </c>
      <c r="U13" s="74">
        <v>50</v>
      </c>
      <c r="V13" s="74">
        <v>14</v>
      </c>
      <c r="W13" s="112">
        <v>2850</v>
      </c>
    </row>
    <row r="14" spans="1:24" s="107" customFormat="1" ht="12.6" customHeight="1" x14ac:dyDescent="0.2">
      <c r="A14" s="1"/>
      <c r="B14" s="72" t="s">
        <v>296</v>
      </c>
      <c r="C14" s="74">
        <v>7790</v>
      </c>
      <c r="D14" s="74">
        <v>2050</v>
      </c>
      <c r="E14" s="74">
        <v>1570</v>
      </c>
      <c r="F14" s="74">
        <v>420</v>
      </c>
      <c r="G14" s="74">
        <v>40</v>
      </c>
      <c r="H14" s="74" t="s">
        <v>338</v>
      </c>
      <c r="I14" s="112">
        <v>11860</v>
      </c>
      <c r="J14" s="113">
        <v>6.4</v>
      </c>
      <c r="K14" s="113">
        <v>4.5</v>
      </c>
      <c r="L14" s="113">
        <v>10.7</v>
      </c>
      <c r="M14" s="113">
        <v>7.8</v>
      </c>
      <c r="N14" s="113">
        <v>1.9</v>
      </c>
      <c r="O14" s="113" t="s">
        <v>338</v>
      </c>
      <c r="P14" s="114">
        <v>31.3</v>
      </c>
      <c r="Q14" s="74">
        <v>870</v>
      </c>
      <c r="R14" s="74">
        <v>438</v>
      </c>
      <c r="S14" s="74">
        <v>485</v>
      </c>
      <c r="T14" s="74">
        <v>210</v>
      </c>
      <c r="U14" s="74">
        <v>34</v>
      </c>
      <c r="V14" s="74" t="s">
        <v>338</v>
      </c>
      <c r="W14" s="112">
        <v>2050</v>
      </c>
    </row>
    <row r="15" spans="1:24" s="107" customFormat="1" ht="25.35" customHeight="1" x14ac:dyDescent="0.2">
      <c r="A15" s="1"/>
      <c r="B15" s="72" t="s">
        <v>297</v>
      </c>
      <c r="C15" s="74">
        <v>8350</v>
      </c>
      <c r="D15" s="74">
        <v>2440</v>
      </c>
      <c r="E15" s="74">
        <v>1950</v>
      </c>
      <c r="F15" s="74">
        <v>460</v>
      </c>
      <c r="G15" s="74">
        <v>30</v>
      </c>
      <c r="H15" s="74">
        <v>10</v>
      </c>
      <c r="I15" s="112">
        <v>13250</v>
      </c>
      <c r="J15" s="113">
        <v>6.8</v>
      </c>
      <c r="K15" s="113">
        <v>5.3</v>
      </c>
      <c r="L15" s="113">
        <v>12.8</v>
      </c>
      <c r="M15" s="113">
        <v>8.6999999999999993</v>
      </c>
      <c r="N15" s="113">
        <v>1.7</v>
      </c>
      <c r="O15" s="113" t="s">
        <v>338</v>
      </c>
      <c r="P15" s="114">
        <v>35.299999999999997</v>
      </c>
      <c r="Q15" s="74">
        <v>959</v>
      </c>
      <c r="R15" s="74">
        <v>521</v>
      </c>
      <c r="S15" s="74">
        <v>600</v>
      </c>
      <c r="T15" s="74">
        <v>231</v>
      </c>
      <c r="U15" s="74">
        <v>32</v>
      </c>
      <c r="V15" s="74">
        <v>43</v>
      </c>
      <c r="W15" s="112">
        <v>2385</v>
      </c>
    </row>
    <row r="16" spans="1:24" s="107" customFormat="1" ht="12.6" customHeight="1" x14ac:dyDescent="0.2">
      <c r="A16" s="1"/>
      <c r="B16" s="72" t="s">
        <v>298</v>
      </c>
      <c r="C16" s="74">
        <v>9170</v>
      </c>
      <c r="D16" s="74">
        <v>2900</v>
      </c>
      <c r="E16" s="74">
        <v>2190</v>
      </c>
      <c r="F16" s="74">
        <v>630</v>
      </c>
      <c r="G16" s="74">
        <v>50</v>
      </c>
      <c r="H16" s="74" t="s">
        <v>338</v>
      </c>
      <c r="I16" s="112">
        <v>14930</v>
      </c>
      <c r="J16" s="113">
        <v>7.4</v>
      </c>
      <c r="K16" s="113">
        <v>6.5</v>
      </c>
      <c r="L16" s="113">
        <v>15</v>
      </c>
      <c r="M16" s="113">
        <v>12.8</v>
      </c>
      <c r="N16" s="113">
        <v>2.6</v>
      </c>
      <c r="O16" s="113" t="s">
        <v>338</v>
      </c>
      <c r="P16" s="114">
        <v>44.6</v>
      </c>
      <c r="Q16" s="74">
        <v>1071</v>
      </c>
      <c r="R16" s="74">
        <v>616</v>
      </c>
      <c r="S16" s="74">
        <v>677</v>
      </c>
      <c r="T16" s="74">
        <v>317</v>
      </c>
      <c r="U16" s="74">
        <v>46</v>
      </c>
      <c r="V16" s="74" t="s">
        <v>338</v>
      </c>
      <c r="W16" s="112">
        <v>2730</v>
      </c>
    </row>
    <row r="17" spans="1:23" s="107" customFormat="1" ht="12.6" customHeight="1" x14ac:dyDescent="0.2">
      <c r="A17" s="1"/>
      <c r="B17" s="72" t="s">
        <v>299</v>
      </c>
      <c r="C17" s="74">
        <v>9080</v>
      </c>
      <c r="D17" s="74">
        <v>2980</v>
      </c>
      <c r="E17" s="74">
        <v>2430</v>
      </c>
      <c r="F17" s="74">
        <v>640</v>
      </c>
      <c r="G17" s="74">
        <v>50</v>
      </c>
      <c r="H17" s="74" t="s">
        <v>338</v>
      </c>
      <c r="I17" s="112">
        <v>15190</v>
      </c>
      <c r="J17" s="113">
        <v>7.4</v>
      </c>
      <c r="K17" s="113">
        <v>6.7</v>
      </c>
      <c r="L17" s="113">
        <v>16.5</v>
      </c>
      <c r="M17" s="113">
        <v>12.8</v>
      </c>
      <c r="N17" s="113">
        <v>2.8</v>
      </c>
      <c r="O17" s="113" t="s">
        <v>338</v>
      </c>
      <c r="P17" s="114">
        <v>46.4</v>
      </c>
      <c r="Q17" s="74">
        <v>1054</v>
      </c>
      <c r="R17" s="74">
        <v>637</v>
      </c>
      <c r="S17" s="74">
        <v>749</v>
      </c>
      <c r="T17" s="74">
        <v>321</v>
      </c>
      <c r="U17" s="74">
        <v>48</v>
      </c>
      <c r="V17" s="74" t="s">
        <v>338</v>
      </c>
      <c r="W17" s="112">
        <v>2817</v>
      </c>
    </row>
    <row r="18" spans="1:23" s="107" customFormat="1" ht="12.6" customHeight="1" x14ac:dyDescent="0.2">
      <c r="A18" s="1"/>
      <c r="B18" s="72" t="s">
        <v>300</v>
      </c>
      <c r="C18" s="74">
        <v>7420</v>
      </c>
      <c r="D18" s="74">
        <v>2170</v>
      </c>
      <c r="E18" s="74">
        <v>1720</v>
      </c>
      <c r="F18" s="74">
        <v>520</v>
      </c>
      <c r="G18" s="74">
        <v>50</v>
      </c>
      <c r="H18" s="74">
        <v>10</v>
      </c>
      <c r="I18" s="112">
        <v>11890</v>
      </c>
      <c r="J18" s="113">
        <v>6.7</v>
      </c>
      <c r="K18" s="113">
        <v>5.2</v>
      </c>
      <c r="L18" s="113">
        <v>11.9</v>
      </c>
      <c r="M18" s="113">
        <v>10.6</v>
      </c>
      <c r="N18" s="113">
        <v>2.7</v>
      </c>
      <c r="O18" s="113">
        <v>0.4</v>
      </c>
      <c r="P18" s="114">
        <v>37.6</v>
      </c>
      <c r="Q18" s="74">
        <v>837</v>
      </c>
      <c r="R18" s="74">
        <v>463</v>
      </c>
      <c r="S18" s="74">
        <v>530</v>
      </c>
      <c r="T18" s="74">
        <v>263</v>
      </c>
      <c r="U18" s="74">
        <v>45</v>
      </c>
      <c r="V18" s="74">
        <v>12</v>
      </c>
      <c r="W18" s="112">
        <v>2150</v>
      </c>
    </row>
    <row r="19" spans="1:23" s="107" customFormat="1" ht="25.5" customHeight="1" x14ac:dyDescent="0.2">
      <c r="A19" s="1"/>
      <c r="B19" s="72" t="s">
        <v>381</v>
      </c>
      <c r="C19" s="74">
        <v>4020</v>
      </c>
      <c r="D19" s="74">
        <v>1210</v>
      </c>
      <c r="E19" s="74">
        <v>790</v>
      </c>
      <c r="F19" s="74">
        <v>230</v>
      </c>
      <c r="G19" s="74">
        <v>30</v>
      </c>
      <c r="H19" s="74" t="s">
        <v>338</v>
      </c>
      <c r="I19" s="112">
        <v>6270</v>
      </c>
      <c r="J19" s="113">
        <v>3.2</v>
      </c>
      <c r="K19" s="113">
        <v>2.7</v>
      </c>
      <c r="L19" s="113">
        <v>5.4</v>
      </c>
      <c r="M19" s="113">
        <v>4.5</v>
      </c>
      <c r="N19" s="113">
        <v>1.7</v>
      </c>
      <c r="O19" s="113" t="s">
        <v>338</v>
      </c>
      <c r="P19" s="114">
        <v>18</v>
      </c>
      <c r="Q19" s="74">
        <v>445</v>
      </c>
      <c r="R19" s="74">
        <v>257</v>
      </c>
      <c r="S19" s="74">
        <v>242</v>
      </c>
      <c r="T19" s="74">
        <v>113</v>
      </c>
      <c r="U19" s="74">
        <v>26</v>
      </c>
      <c r="V19" s="74" t="s">
        <v>338</v>
      </c>
      <c r="W19" s="112">
        <v>1088</v>
      </c>
    </row>
    <row r="20" spans="1:23" s="107" customFormat="1" ht="12.6" customHeight="1" x14ac:dyDescent="0.2">
      <c r="A20" s="1"/>
      <c r="B20" s="72" t="s">
        <v>382</v>
      </c>
      <c r="C20" s="74">
        <v>5690</v>
      </c>
      <c r="D20" s="74">
        <v>1940</v>
      </c>
      <c r="E20" s="74">
        <v>1660</v>
      </c>
      <c r="F20" s="74">
        <v>480</v>
      </c>
      <c r="G20" s="74">
        <v>40</v>
      </c>
      <c r="H20" s="74" t="s">
        <v>338</v>
      </c>
      <c r="I20" s="112">
        <v>9820</v>
      </c>
      <c r="J20" s="113">
        <v>5.4</v>
      </c>
      <c r="K20" s="113">
        <v>3</v>
      </c>
      <c r="L20" s="113">
        <v>9.1999999999999993</v>
      </c>
      <c r="M20" s="113">
        <v>9.9</v>
      </c>
      <c r="N20" s="113">
        <v>2.5</v>
      </c>
      <c r="O20" s="113" t="s">
        <v>338</v>
      </c>
      <c r="P20" s="114">
        <v>30.3</v>
      </c>
      <c r="Q20" s="74">
        <v>661</v>
      </c>
      <c r="R20" s="74">
        <v>415</v>
      </c>
      <c r="S20" s="74">
        <v>515</v>
      </c>
      <c r="T20" s="74">
        <v>251</v>
      </c>
      <c r="U20" s="74">
        <v>42</v>
      </c>
      <c r="V20" s="74" t="s">
        <v>338</v>
      </c>
      <c r="W20" s="112">
        <v>1894</v>
      </c>
    </row>
    <row r="21" spans="1:23" s="107" customFormat="1" ht="26.45" customHeight="1" x14ac:dyDescent="0.2">
      <c r="A21" s="13" t="s">
        <v>303</v>
      </c>
      <c r="B21" s="13"/>
      <c r="C21" s="108"/>
      <c r="D21" s="108"/>
      <c r="E21" s="108"/>
      <c r="F21" s="108"/>
      <c r="G21" s="108"/>
      <c r="H21" s="108"/>
      <c r="I21" s="109"/>
      <c r="J21" s="110"/>
      <c r="K21" s="110"/>
      <c r="L21" s="110"/>
      <c r="M21" s="110"/>
      <c r="N21" s="110"/>
      <c r="O21" s="110"/>
      <c r="P21" s="111"/>
      <c r="Q21" s="108"/>
      <c r="R21" s="108"/>
      <c r="S21" s="108"/>
      <c r="T21" s="108"/>
      <c r="U21" s="108"/>
      <c r="V21" s="108"/>
      <c r="W21" s="109"/>
    </row>
    <row r="22" spans="1:23" s="107" customFormat="1" x14ac:dyDescent="0.2">
      <c r="A22" s="1"/>
      <c r="B22" s="79" t="s">
        <v>304</v>
      </c>
      <c r="C22" s="74">
        <v>2690</v>
      </c>
      <c r="D22" s="74">
        <v>660</v>
      </c>
      <c r="E22" s="74">
        <v>440</v>
      </c>
      <c r="F22" s="74">
        <v>100</v>
      </c>
      <c r="G22" s="74" t="s">
        <v>338</v>
      </c>
      <c r="H22" s="74" t="s">
        <v>338</v>
      </c>
      <c r="I22" s="112">
        <v>3900</v>
      </c>
      <c r="J22" s="113">
        <v>2.2999999999999998</v>
      </c>
      <c r="K22" s="113">
        <v>1.4</v>
      </c>
      <c r="L22" s="113">
        <v>3</v>
      </c>
      <c r="M22" s="113">
        <v>1.9</v>
      </c>
      <c r="N22" s="113" t="s">
        <v>338</v>
      </c>
      <c r="O22" s="113" t="s">
        <v>338</v>
      </c>
      <c r="P22" s="114">
        <v>8.9</v>
      </c>
      <c r="Q22" s="74">
        <v>307</v>
      </c>
      <c r="R22" s="74">
        <v>139</v>
      </c>
      <c r="S22" s="74">
        <v>137</v>
      </c>
      <c r="T22" s="74">
        <v>51</v>
      </c>
      <c r="U22" s="74" t="s">
        <v>338</v>
      </c>
      <c r="V22" s="74" t="s">
        <v>338</v>
      </c>
      <c r="W22" s="112">
        <v>639</v>
      </c>
    </row>
    <row r="23" spans="1:23" x14ac:dyDescent="0.2">
      <c r="A23" s="1"/>
      <c r="B23" s="79" t="s">
        <v>305</v>
      </c>
      <c r="C23" s="74">
        <v>2970</v>
      </c>
      <c r="D23" s="74">
        <v>710</v>
      </c>
      <c r="E23" s="74">
        <v>540</v>
      </c>
      <c r="F23" s="74">
        <v>130</v>
      </c>
      <c r="G23" s="74">
        <v>10</v>
      </c>
      <c r="H23" s="74" t="s">
        <v>338</v>
      </c>
      <c r="I23" s="112">
        <v>4360</v>
      </c>
      <c r="J23" s="113">
        <v>2.2999999999999998</v>
      </c>
      <c r="K23" s="113">
        <v>1.5</v>
      </c>
      <c r="L23" s="113">
        <v>3.5</v>
      </c>
      <c r="M23" s="113">
        <v>2.4</v>
      </c>
      <c r="N23" s="113">
        <v>0.3</v>
      </c>
      <c r="O23" s="113" t="s">
        <v>338</v>
      </c>
      <c r="P23" s="114">
        <v>10</v>
      </c>
      <c r="Q23" s="74">
        <v>335</v>
      </c>
      <c r="R23" s="74">
        <v>150</v>
      </c>
      <c r="S23" s="74">
        <v>165</v>
      </c>
      <c r="T23" s="74">
        <v>63</v>
      </c>
      <c r="U23" s="74">
        <v>8</v>
      </c>
      <c r="V23" s="74" t="s">
        <v>338</v>
      </c>
      <c r="W23" s="112">
        <v>722</v>
      </c>
    </row>
    <row r="24" spans="1:23" x14ac:dyDescent="0.2">
      <c r="A24" s="1"/>
      <c r="B24" s="79" t="s">
        <v>306</v>
      </c>
      <c r="C24" s="74">
        <v>3090</v>
      </c>
      <c r="D24" s="74">
        <v>1000</v>
      </c>
      <c r="E24" s="74">
        <v>690</v>
      </c>
      <c r="F24" s="74">
        <v>190</v>
      </c>
      <c r="G24" s="74">
        <v>10</v>
      </c>
      <c r="H24" s="74" t="s">
        <v>338</v>
      </c>
      <c r="I24" s="112">
        <v>4990</v>
      </c>
      <c r="J24" s="113">
        <v>2.5</v>
      </c>
      <c r="K24" s="113">
        <v>2</v>
      </c>
      <c r="L24" s="113">
        <v>4.4000000000000004</v>
      </c>
      <c r="M24" s="113">
        <v>3.3</v>
      </c>
      <c r="N24" s="113">
        <v>0.4</v>
      </c>
      <c r="O24" s="113" t="s">
        <v>338</v>
      </c>
      <c r="P24" s="114">
        <v>12.9</v>
      </c>
      <c r="Q24" s="74">
        <v>353</v>
      </c>
      <c r="R24" s="74">
        <v>214</v>
      </c>
      <c r="S24" s="74">
        <v>214</v>
      </c>
      <c r="T24" s="74">
        <v>94</v>
      </c>
      <c r="U24" s="74">
        <v>9</v>
      </c>
      <c r="V24" s="74" t="s">
        <v>338</v>
      </c>
      <c r="W24" s="112">
        <v>899</v>
      </c>
    </row>
    <row r="25" spans="1:23" x14ac:dyDescent="0.2">
      <c r="A25" s="1"/>
      <c r="B25" s="79" t="s">
        <v>307</v>
      </c>
      <c r="C25" s="74">
        <v>3080</v>
      </c>
      <c r="D25" s="74">
        <v>880</v>
      </c>
      <c r="E25" s="74">
        <v>710</v>
      </c>
      <c r="F25" s="74">
        <v>180</v>
      </c>
      <c r="G25" s="74">
        <v>10</v>
      </c>
      <c r="H25" s="74" t="s">
        <v>338</v>
      </c>
      <c r="I25" s="112">
        <v>4860</v>
      </c>
      <c r="J25" s="113">
        <v>2.4</v>
      </c>
      <c r="K25" s="113">
        <v>1.9</v>
      </c>
      <c r="L25" s="113">
        <v>4.8</v>
      </c>
      <c r="M25" s="113">
        <v>3.4</v>
      </c>
      <c r="N25" s="113">
        <v>0.6</v>
      </c>
      <c r="O25" s="113" t="s">
        <v>338</v>
      </c>
      <c r="P25" s="114">
        <v>13.2</v>
      </c>
      <c r="Q25" s="74">
        <v>353</v>
      </c>
      <c r="R25" s="74">
        <v>187</v>
      </c>
      <c r="S25" s="74">
        <v>219</v>
      </c>
      <c r="T25" s="74">
        <v>91</v>
      </c>
      <c r="U25" s="74">
        <v>12</v>
      </c>
      <c r="V25" s="74" t="s">
        <v>338</v>
      </c>
      <c r="W25" s="112">
        <v>863</v>
      </c>
    </row>
    <row r="26" spans="1:23" s="107" customFormat="1" x14ac:dyDescent="0.2">
      <c r="A26" s="1"/>
      <c r="B26" s="79" t="s">
        <v>308</v>
      </c>
      <c r="C26" s="74">
        <v>3380</v>
      </c>
      <c r="D26" s="74">
        <v>1040</v>
      </c>
      <c r="E26" s="74">
        <v>780</v>
      </c>
      <c r="F26" s="74">
        <v>250</v>
      </c>
      <c r="G26" s="74">
        <v>10</v>
      </c>
      <c r="H26" s="74" t="s">
        <v>338</v>
      </c>
      <c r="I26" s="112">
        <v>5460</v>
      </c>
      <c r="J26" s="113">
        <v>2.5</v>
      </c>
      <c r="K26" s="113">
        <v>2.1</v>
      </c>
      <c r="L26" s="113">
        <v>5.0999999999999996</v>
      </c>
      <c r="M26" s="113">
        <v>4.8</v>
      </c>
      <c r="N26" s="113">
        <v>0.5</v>
      </c>
      <c r="O26" s="113" t="s">
        <v>338</v>
      </c>
      <c r="P26" s="114">
        <v>15</v>
      </c>
      <c r="Q26" s="74">
        <v>393</v>
      </c>
      <c r="R26" s="74">
        <v>221</v>
      </c>
      <c r="S26" s="74">
        <v>243</v>
      </c>
      <c r="T26" s="74">
        <v>124</v>
      </c>
      <c r="U26" s="74">
        <v>10</v>
      </c>
      <c r="V26" s="74" t="s">
        <v>338</v>
      </c>
      <c r="W26" s="112">
        <v>992</v>
      </c>
    </row>
    <row r="27" spans="1:23" x14ac:dyDescent="0.2">
      <c r="A27" s="1"/>
      <c r="B27" s="79" t="s">
        <v>309</v>
      </c>
      <c r="C27" s="74">
        <v>2750</v>
      </c>
      <c r="D27" s="74">
        <v>890</v>
      </c>
      <c r="E27" s="74">
        <v>680</v>
      </c>
      <c r="F27" s="74">
        <v>200</v>
      </c>
      <c r="G27" s="74">
        <v>20</v>
      </c>
      <c r="H27" s="74" t="s">
        <v>338</v>
      </c>
      <c r="I27" s="112">
        <v>4540</v>
      </c>
      <c r="J27" s="113">
        <v>2</v>
      </c>
      <c r="K27" s="113">
        <v>1.9</v>
      </c>
      <c r="L27" s="113">
        <v>4.5</v>
      </c>
      <c r="M27" s="113">
        <v>3.8</v>
      </c>
      <c r="N27" s="113">
        <v>1.1000000000000001</v>
      </c>
      <c r="O27" s="113" t="s">
        <v>338</v>
      </c>
      <c r="P27" s="114">
        <v>13.3</v>
      </c>
      <c r="Q27" s="74">
        <v>314</v>
      </c>
      <c r="R27" s="74">
        <v>190</v>
      </c>
      <c r="S27" s="74">
        <v>210</v>
      </c>
      <c r="T27" s="74">
        <v>103</v>
      </c>
      <c r="U27" s="74">
        <v>18</v>
      </c>
      <c r="V27" s="74" t="s">
        <v>338</v>
      </c>
      <c r="W27" s="112">
        <v>834</v>
      </c>
    </row>
    <row r="28" spans="1:23" s="1" customFormat="1" x14ac:dyDescent="0.2">
      <c r="B28" s="79" t="s">
        <v>310</v>
      </c>
      <c r="C28" s="74">
        <v>3180</v>
      </c>
      <c r="D28" s="74">
        <v>950</v>
      </c>
      <c r="E28" s="74">
        <v>700</v>
      </c>
      <c r="F28" s="74">
        <v>200</v>
      </c>
      <c r="G28" s="74">
        <v>20</v>
      </c>
      <c r="H28" s="74" t="s">
        <v>338</v>
      </c>
      <c r="I28" s="112">
        <v>5050</v>
      </c>
      <c r="J28" s="113">
        <v>2.5</v>
      </c>
      <c r="K28" s="113">
        <v>2.1</v>
      </c>
      <c r="L28" s="113">
        <v>4.8</v>
      </c>
      <c r="M28" s="113">
        <v>4</v>
      </c>
      <c r="N28" s="113">
        <v>0.8</v>
      </c>
      <c r="O28" s="113" t="s">
        <v>338</v>
      </c>
      <c r="P28" s="114">
        <v>14.4</v>
      </c>
      <c r="Q28" s="74">
        <v>366</v>
      </c>
      <c r="R28" s="74">
        <v>204</v>
      </c>
      <c r="S28" s="74">
        <v>216</v>
      </c>
      <c r="T28" s="74">
        <v>101</v>
      </c>
      <c r="U28" s="74">
        <v>15</v>
      </c>
      <c r="V28" s="74" t="s">
        <v>338</v>
      </c>
      <c r="W28" s="112">
        <v>908</v>
      </c>
    </row>
    <row r="29" spans="1:23" s="1" customFormat="1" x14ac:dyDescent="0.2">
      <c r="B29" s="79" t="s">
        <v>311</v>
      </c>
      <c r="C29" s="74">
        <v>3640</v>
      </c>
      <c r="D29" s="74">
        <v>1040</v>
      </c>
      <c r="E29" s="74">
        <v>860</v>
      </c>
      <c r="F29" s="74">
        <v>220</v>
      </c>
      <c r="G29" s="74">
        <v>30</v>
      </c>
      <c r="H29" s="74" t="s">
        <v>338</v>
      </c>
      <c r="I29" s="112">
        <v>5790</v>
      </c>
      <c r="J29" s="113">
        <v>2.7</v>
      </c>
      <c r="K29" s="113">
        <v>2.1</v>
      </c>
      <c r="L29" s="113">
        <v>5.8</v>
      </c>
      <c r="M29" s="113">
        <v>4.4000000000000004</v>
      </c>
      <c r="N29" s="113">
        <v>1.4</v>
      </c>
      <c r="O29" s="113" t="s">
        <v>338</v>
      </c>
      <c r="P29" s="114">
        <v>16.5</v>
      </c>
      <c r="Q29" s="74">
        <v>423</v>
      </c>
      <c r="R29" s="74">
        <v>222</v>
      </c>
      <c r="S29" s="74">
        <v>265</v>
      </c>
      <c r="T29" s="74">
        <v>111</v>
      </c>
      <c r="U29" s="74">
        <v>26</v>
      </c>
      <c r="V29" s="74" t="s">
        <v>338</v>
      </c>
      <c r="W29" s="112">
        <v>1051</v>
      </c>
    </row>
    <row r="30" spans="1:23" s="1" customFormat="1" x14ac:dyDescent="0.2">
      <c r="B30" s="79" t="s">
        <v>312</v>
      </c>
      <c r="C30" s="74">
        <v>3040</v>
      </c>
      <c r="D30" s="74">
        <v>970</v>
      </c>
      <c r="E30" s="74">
        <v>720</v>
      </c>
      <c r="F30" s="74">
        <v>200</v>
      </c>
      <c r="G30" s="74">
        <v>10</v>
      </c>
      <c r="H30" s="74" t="s">
        <v>338</v>
      </c>
      <c r="I30" s="112">
        <v>4930</v>
      </c>
      <c r="J30" s="113">
        <v>2.2000000000000002</v>
      </c>
      <c r="K30" s="113">
        <v>1.9</v>
      </c>
      <c r="L30" s="113">
        <v>4.8</v>
      </c>
      <c r="M30" s="113">
        <v>3.5</v>
      </c>
      <c r="N30" s="113">
        <v>0.5</v>
      </c>
      <c r="O30" s="113" t="s">
        <v>338</v>
      </c>
      <c r="P30" s="114">
        <v>13.3</v>
      </c>
      <c r="Q30" s="74">
        <v>354</v>
      </c>
      <c r="R30" s="74">
        <v>207</v>
      </c>
      <c r="S30" s="74">
        <v>222</v>
      </c>
      <c r="T30" s="74">
        <v>94</v>
      </c>
      <c r="U30" s="74">
        <v>10</v>
      </c>
      <c r="V30" s="74" t="s">
        <v>338</v>
      </c>
      <c r="W30" s="112">
        <v>890</v>
      </c>
    </row>
    <row r="31" spans="1:23" s="1" customFormat="1" x14ac:dyDescent="0.2">
      <c r="B31" s="79" t="s">
        <v>313</v>
      </c>
      <c r="C31" s="74">
        <v>2350</v>
      </c>
      <c r="D31" s="74">
        <v>610</v>
      </c>
      <c r="E31" s="74">
        <v>470</v>
      </c>
      <c r="F31" s="74">
        <v>130</v>
      </c>
      <c r="G31" s="74">
        <v>20</v>
      </c>
      <c r="H31" s="74" t="s">
        <v>338</v>
      </c>
      <c r="I31" s="112">
        <v>3590</v>
      </c>
      <c r="J31" s="113">
        <v>2</v>
      </c>
      <c r="K31" s="113">
        <v>1.4</v>
      </c>
      <c r="L31" s="113">
        <v>3.2</v>
      </c>
      <c r="M31" s="113">
        <v>2.6</v>
      </c>
      <c r="N31" s="113">
        <v>1</v>
      </c>
      <c r="O31" s="113" t="s">
        <v>338</v>
      </c>
      <c r="P31" s="114">
        <v>10.199999999999999</v>
      </c>
      <c r="Q31" s="74">
        <v>264</v>
      </c>
      <c r="R31" s="74">
        <v>130</v>
      </c>
      <c r="S31" s="74">
        <v>146</v>
      </c>
      <c r="T31" s="74">
        <v>66</v>
      </c>
      <c r="U31" s="74">
        <v>17</v>
      </c>
      <c r="V31" s="74" t="s">
        <v>338</v>
      </c>
      <c r="W31" s="112">
        <v>637</v>
      </c>
    </row>
    <row r="32" spans="1:23" s="1" customFormat="1" x14ac:dyDescent="0.2">
      <c r="B32" s="79" t="s">
        <v>314</v>
      </c>
      <c r="C32" s="74">
        <v>2570</v>
      </c>
      <c r="D32" s="74">
        <v>660</v>
      </c>
      <c r="E32" s="74">
        <v>500</v>
      </c>
      <c r="F32" s="74">
        <v>130</v>
      </c>
      <c r="G32" s="74">
        <v>10</v>
      </c>
      <c r="H32" s="74" t="s">
        <v>338</v>
      </c>
      <c r="I32" s="112">
        <v>3860</v>
      </c>
      <c r="J32" s="113">
        <v>2.1</v>
      </c>
      <c r="K32" s="113">
        <v>1.5</v>
      </c>
      <c r="L32" s="113">
        <v>3.2</v>
      </c>
      <c r="M32" s="113">
        <v>2.5</v>
      </c>
      <c r="N32" s="113">
        <v>0.4</v>
      </c>
      <c r="O32" s="113" t="s">
        <v>338</v>
      </c>
      <c r="P32" s="114">
        <v>9.8000000000000007</v>
      </c>
      <c r="Q32" s="74">
        <v>289</v>
      </c>
      <c r="R32" s="74">
        <v>142</v>
      </c>
      <c r="S32" s="74">
        <v>152</v>
      </c>
      <c r="T32" s="74">
        <v>67</v>
      </c>
      <c r="U32" s="74">
        <v>9</v>
      </c>
      <c r="V32" s="74" t="s">
        <v>338</v>
      </c>
      <c r="W32" s="112">
        <v>659</v>
      </c>
    </row>
    <row r="33" spans="2:23" s="1" customFormat="1" x14ac:dyDescent="0.2">
      <c r="B33" s="79" t="s">
        <v>315</v>
      </c>
      <c r="C33" s="74">
        <v>2870</v>
      </c>
      <c r="D33" s="74">
        <v>780</v>
      </c>
      <c r="E33" s="74">
        <v>600</v>
      </c>
      <c r="F33" s="74">
        <v>160</v>
      </c>
      <c r="G33" s="74">
        <v>10</v>
      </c>
      <c r="H33" s="74" t="s">
        <v>338</v>
      </c>
      <c r="I33" s="112">
        <v>4410</v>
      </c>
      <c r="J33" s="113">
        <v>2.2999999999999998</v>
      </c>
      <c r="K33" s="113">
        <v>1.6</v>
      </c>
      <c r="L33" s="113">
        <v>4.3</v>
      </c>
      <c r="M33" s="113">
        <v>2.8</v>
      </c>
      <c r="N33" s="113">
        <v>0.4</v>
      </c>
      <c r="O33" s="113" t="s">
        <v>338</v>
      </c>
      <c r="P33" s="114">
        <v>11.4</v>
      </c>
      <c r="Q33" s="74">
        <v>317</v>
      </c>
      <c r="R33" s="74">
        <v>166</v>
      </c>
      <c r="S33" s="74">
        <v>187</v>
      </c>
      <c r="T33" s="74">
        <v>77</v>
      </c>
      <c r="U33" s="74">
        <v>7</v>
      </c>
      <c r="V33" s="74" t="s">
        <v>338</v>
      </c>
      <c r="W33" s="112">
        <v>755</v>
      </c>
    </row>
    <row r="34" spans="2:23" s="1" customFormat="1" ht="26.45" customHeight="1" x14ac:dyDescent="0.2">
      <c r="B34" s="79" t="s">
        <v>316</v>
      </c>
      <c r="C34" s="74">
        <v>2580</v>
      </c>
      <c r="D34" s="74">
        <v>720</v>
      </c>
      <c r="E34" s="74">
        <v>560</v>
      </c>
      <c r="F34" s="74">
        <v>150</v>
      </c>
      <c r="G34" s="74">
        <v>10</v>
      </c>
      <c r="H34" s="74">
        <v>10</v>
      </c>
      <c r="I34" s="112">
        <v>4020</v>
      </c>
      <c r="J34" s="113">
        <v>2.2000000000000002</v>
      </c>
      <c r="K34" s="113">
        <v>1.5</v>
      </c>
      <c r="L34" s="113">
        <v>3.6</v>
      </c>
      <c r="M34" s="113">
        <v>2.7</v>
      </c>
      <c r="N34" s="113">
        <v>0.2</v>
      </c>
      <c r="O34" s="113" t="s">
        <v>338</v>
      </c>
      <c r="P34" s="114">
        <v>10.4</v>
      </c>
      <c r="Q34" s="74">
        <v>294</v>
      </c>
      <c r="R34" s="74">
        <v>152</v>
      </c>
      <c r="S34" s="74">
        <v>171</v>
      </c>
      <c r="T34" s="74">
        <v>75</v>
      </c>
      <c r="U34" s="74">
        <v>7</v>
      </c>
      <c r="V34" s="74">
        <v>41</v>
      </c>
      <c r="W34" s="112">
        <v>739</v>
      </c>
    </row>
    <row r="35" spans="2:23" s="1" customFormat="1" x14ac:dyDescent="0.2">
      <c r="B35" s="79" t="s">
        <v>317</v>
      </c>
      <c r="C35" s="74">
        <v>2950</v>
      </c>
      <c r="D35" s="74">
        <v>820</v>
      </c>
      <c r="E35" s="74">
        <v>640</v>
      </c>
      <c r="F35" s="74">
        <v>140</v>
      </c>
      <c r="G35" s="74">
        <v>20</v>
      </c>
      <c r="H35" s="74" t="s">
        <v>338</v>
      </c>
      <c r="I35" s="112">
        <v>4560</v>
      </c>
      <c r="J35" s="113">
        <v>2.4</v>
      </c>
      <c r="K35" s="113">
        <v>1.7</v>
      </c>
      <c r="L35" s="113">
        <v>4.2</v>
      </c>
      <c r="M35" s="113">
        <v>2.8</v>
      </c>
      <c r="N35" s="113">
        <v>0.8</v>
      </c>
      <c r="O35" s="113" t="s">
        <v>338</v>
      </c>
      <c r="P35" s="114">
        <v>12</v>
      </c>
      <c r="Q35" s="74">
        <v>336</v>
      </c>
      <c r="R35" s="74">
        <v>174</v>
      </c>
      <c r="S35" s="74">
        <v>197</v>
      </c>
      <c r="T35" s="74">
        <v>71</v>
      </c>
      <c r="U35" s="74">
        <v>15</v>
      </c>
      <c r="V35" s="74" t="s">
        <v>338</v>
      </c>
      <c r="W35" s="112">
        <v>795</v>
      </c>
    </row>
    <row r="36" spans="2:23" s="1" customFormat="1" x14ac:dyDescent="0.2">
      <c r="B36" s="79" t="s">
        <v>318</v>
      </c>
      <c r="C36" s="74">
        <v>2820</v>
      </c>
      <c r="D36" s="74">
        <v>910</v>
      </c>
      <c r="E36" s="74">
        <v>760</v>
      </c>
      <c r="F36" s="74">
        <v>170</v>
      </c>
      <c r="G36" s="74">
        <v>10</v>
      </c>
      <c r="H36" s="74" t="s">
        <v>338</v>
      </c>
      <c r="I36" s="112">
        <v>4670</v>
      </c>
      <c r="J36" s="113">
        <v>2.2000000000000002</v>
      </c>
      <c r="K36" s="113">
        <v>2.1</v>
      </c>
      <c r="L36" s="113">
        <v>4.9000000000000004</v>
      </c>
      <c r="M36" s="113">
        <v>3.2</v>
      </c>
      <c r="N36" s="113">
        <v>0.6</v>
      </c>
      <c r="O36" s="113" t="s">
        <v>338</v>
      </c>
      <c r="P36" s="114">
        <v>13</v>
      </c>
      <c r="Q36" s="74">
        <v>330</v>
      </c>
      <c r="R36" s="74">
        <v>195</v>
      </c>
      <c r="S36" s="74">
        <v>232</v>
      </c>
      <c r="T36" s="74">
        <v>85</v>
      </c>
      <c r="U36" s="74">
        <v>10</v>
      </c>
      <c r="V36" s="74" t="s">
        <v>338</v>
      </c>
      <c r="W36" s="112">
        <v>851</v>
      </c>
    </row>
    <row r="37" spans="2:23" s="1" customFormat="1" x14ac:dyDescent="0.2">
      <c r="B37" s="79" t="s">
        <v>319</v>
      </c>
      <c r="C37" s="74">
        <v>3110</v>
      </c>
      <c r="D37" s="74">
        <v>970</v>
      </c>
      <c r="E37" s="74">
        <v>720</v>
      </c>
      <c r="F37" s="74">
        <v>200</v>
      </c>
      <c r="G37" s="74">
        <v>10</v>
      </c>
      <c r="H37" s="74" t="s">
        <v>338</v>
      </c>
      <c r="I37" s="112">
        <v>5020</v>
      </c>
      <c r="J37" s="113">
        <v>2.5</v>
      </c>
      <c r="K37" s="113">
        <v>2.2000000000000002</v>
      </c>
      <c r="L37" s="113">
        <v>5</v>
      </c>
      <c r="M37" s="113">
        <v>4</v>
      </c>
      <c r="N37" s="113">
        <v>0.5</v>
      </c>
      <c r="O37" s="113" t="s">
        <v>338</v>
      </c>
      <c r="P37" s="114">
        <v>14.2</v>
      </c>
      <c r="Q37" s="74">
        <v>361</v>
      </c>
      <c r="R37" s="74">
        <v>207</v>
      </c>
      <c r="S37" s="74">
        <v>223</v>
      </c>
      <c r="T37" s="74">
        <v>102</v>
      </c>
      <c r="U37" s="74">
        <v>10</v>
      </c>
      <c r="V37" s="74" t="s">
        <v>338</v>
      </c>
      <c r="W37" s="112">
        <v>904</v>
      </c>
    </row>
    <row r="38" spans="2:23" s="1" customFormat="1" x14ac:dyDescent="0.2">
      <c r="B38" s="79" t="s">
        <v>320</v>
      </c>
      <c r="C38" s="74">
        <v>3150</v>
      </c>
      <c r="D38" s="74">
        <v>1040</v>
      </c>
      <c r="E38" s="74">
        <v>810</v>
      </c>
      <c r="F38" s="74">
        <v>240</v>
      </c>
      <c r="G38" s="74">
        <v>20</v>
      </c>
      <c r="H38" s="74" t="s">
        <v>338</v>
      </c>
      <c r="I38" s="112">
        <v>5270</v>
      </c>
      <c r="J38" s="113">
        <v>2.6</v>
      </c>
      <c r="K38" s="113">
        <v>2.2999999999999998</v>
      </c>
      <c r="L38" s="113">
        <v>5.5</v>
      </c>
      <c r="M38" s="113">
        <v>5</v>
      </c>
      <c r="N38" s="113">
        <v>1.2</v>
      </c>
      <c r="O38" s="113" t="s">
        <v>338</v>
      </c>
      <c r="P38" s="114">
        <v>16.899999999999999</v>
      </c>
      <c r="Q38" s="74">
        <v>373</v>
      </c>
      <c r="R38" s="74">
        <v>222</v>
      </c>
      <c r="S38" s="74">
        <v>251</v>
      </c>
      <c r="T38" s="74">
        <v>123</v>
      </c>
      <c r="U38" s="74">
        <v>20</v>
      </c>
      <c r="V38" s="74" t="s">
        <v>338</v>
      </c>
      <c r="W38" s="112">
        <v>991</v>
      </c>
    </row>
    <row r="39" spans="2:23" s="1" customFormat="1" x14ac:dyDescent="0.2">
      <c r="B39" s="79" t="s">
        <v>321</v>
      </c>
      <c r="C39" s="74">
        <v>2910</v>
      </c>
      <c r="D39" s="74">
        <v>880</v>
      </c>
      <c r="E39" s="74">
        <v>660</v>
      </c>
      <c r="F39" s="74">
        <v>180</v>
      </c>
      <c r="G39" s="74">
        <v>20</v>
      </c>
      <c r="H39" s="74" t="s">
        <v>338</v>
      </c>
      <c r="I39" s="112">
        <v>4640</v>
      </c>
      <c r="J39" s="113">
        <v>2.2999999999999998</v>
      </c>
      <c r="K39" s="113">
        <v>2</v>
      </c>
      <c r="L39" s="113">
        <v>4.5</v>
      </c>
      <c r="M39" s="113">
        <v>3.8</v>
      </c>
      <c r="N39" s="113">
        <v>0.9</v>
      </c>
      <c r="O39" s="113" t="s">
        <v>338</v>
      </c>
      <c r="P39" s="114">
        <v>13.4</v>
      </c>
      <c r="Q39" s="74">
        <v>337</v>
      </c>
      <c r="R39" s="74">
        <v>186</v>
      </c>
      <c r="S39" s="74">
        <v>203</v>
      </c>
      <c r="T39" s="74">
        <v>92</v>
      </c>
      <c r="U39" s="74">
        <v>16</v>
      </c>
      <c r="V39" s="74" t="s">
        <v>338</v>
      </c>
      <c r="W39" s="112">
        <v>835</v>
      </c>
    </row>
    <row r="40" spans="2:23" s="1" customFormat="1" x14ac:dyDescent="0.2">
      <c r="B40" s="79" t="s">
        <v>322</v>
      </c>
      <c r="C40" s="74">
        <v>3080</v>
      </c>
      <c r="D40" s="74">
        <v>970</v>
      </c>
      <c r="E40" s="74">
        <v>790</v>
      </c>
      <c r="F40" s="74">
        <v>210</v>
      </c>
      <c r="G40" s="74">
        <v>20</v>
      </c>
      <c r="H40" s="74" t="s">
        <v>338</v>
      </c>
      <c r="I40" s="112">
        <v>5060</v>
      </c>
      <c r="J40" s="113">
        <v>2.5</v>
      </c>
      <c r="K40" s="113">
        <v>2.2000000000000002</v>
      </c>
      <c r="L40" s="113">
        <v>5.4</v>
      </c>
      <c r="M40" s="113">
        <v>4.0999999999999996</v>
      </c>
      <c r="N40" s="113">
        <v>1.1000000000000001</v>
      </c>
      <c r="O40" s="113" t="s">
        <v>338</v>
      </c>
      <c r="P40" s="114">
        <v>15.3</v>
      </c>
      <c r="Q40" s="74">
        <v>354</v>
      </c>
      <c r="R40" s="74">
        <v>206</v>
      </c>
      <c r="S40" s="74">
        <v>241</v>
      </c>
      <c r="T40" s="74">
        <v>104</v>
      </c>
      <c r="U40" s="74">
        <v>20</v>
      </c>
      <c r="V40" s="74" t="s">
        <v>338</v>
      </c>
      <c r="W40" s="112">
        <v>927</v>
      </c>
    </row>
    <row r="41" spans="2:23" s="1" customFormat="1" x14ac:dyDescent="0.2">
      <c r="B41" s="79" t="s">
        <v>323</v>
      </c>
      <c r="C41" s="74">
        <v>3050</v>
      </c>
      <c r="D41" s="74">
        <v>1070</v>
      </c>
      <c r="E41" s="74">
        <v>860</v>
      </c>
      <c r="F41" s="74">
        <v>240</v>
      </c>
      <c r="G41" s="74">
        <v>20</v>
      </c>
      <c r="H41" s="74" t="s">
        <v>338</v>
      </c>
      <c r="I41" s="112">
        <v>5230</v>
      </c>
      <c r="J41" s="113">
        <v>2.4</v>
      </c>
      <c r="K41" s="113">
        <v>2.4</v>
      </c>
      <c r="L41" s="113">
        <v>5.8</v>
      </c>
      <c r="M41" s="113">
        <v>4.5999999999999996</v>
      </c>
      <c r="N41" s="113">
        <v>1.1000000000000001</v>
      </c>
      <c r="O41" s="113" t="s">
        <v>338</v>
      </c>
      <c r="P41" s="114">
        <v>16.5</v>
      </c>
      <c r="Q41" s="74">
        <v>355</v>
      </c>
      <c r="R41" s="74">
        <v>230</v>
      </c>
      <c r="S41" s="74">
        <v>265</v>
      </c>
      <c r="T41" s="74">
        <v>117</v>
      </c>
      <c r="U41" s="74">
        <v>18</v>
      </c>
      <c r="V41" s="74" t="s">
        <v>338</v>
      </c>
      <c r="W41" s="112">
        <v>987</v>
      </c>
    </row>
    <row r="42" spans="2:23" s="1" customFormat="1" x14ac:dyDescent="0.2">
      <c r="B42" s="79" t="s">
        <v>324</v>
      </c>
      <c r="C42" s="74">
        <v>2950</v>
      </c>
      <c r="D42" s="74">
        <v>950</v>
      </c>
      <c r="E42" s="74">
        <v>790</v>
      </c>
      <c r="F42" s="74">
        <v>200</v>
      </c>
      <c r="G42" s="74">
        <v>10</v>
      </c>
      <c r="H42" s="74" t="s">
        <v>338</v>
      </c>
      <c r="I42" s="112">
        <v>4890</v>
      </c>
      <c r="J42" s="113">
        <v>2.5</v>
      </c>
      <c r="K42" s="113">
        <v>2.1</v>
      </c>
      <c r="L42" s="113">
        <v>5.3</v>
      </c>
      <c r="M42" s="113">
        <v>4.0999999999999996</v>
      </c>
      <c r="N42" s="113">
        <v>0.6</v>
      </c>
      <c r="O42" s="113" t="s">
        <v>338</v>
      </c>
      <c r="P42" s="114">
        <v>14.6</v>
      </c>
      <c r="Q42" s="74">
        <v>345</v>
      </c>
      <c r="R42" s="74">
        <v>202</v>
      </c>
      <c r="S42" s="74">
        <v>242</v>
      </c>
      <c r="T42" s="74">
        <v>100</v>
      </c>
      <c r="U42" s="74">
        <v>10</v>
      </c>
      <c r="V42" s="74" t="s">
        <v>338</v>
      </c>
      <c r="W42" s="112">
        <v>904</v>
      </c>
    </row>
    <row r="43" spans="2:23" s="1" customFormat="1" x14ac:dyDescent="0.2">
      <c r="B43" s="79" t="s">
        <v>325</v>
      </c>
      <c r="C43" s="74">
        <v>2450</v>
      </c>
      <c r="D43" s="74">
        <v>680</v>
      </c>
      <c r="E43" s="74">
        <v>520</v>
      </c>
      <c r="F43" s="74">
        <v>170</v>
      </c>
      <c r="G43" s="74">
        <v>20</v>
      </c>
      <c r="H43" s="74" t="s">
        <v>338</v>
      </c>
      <c r="I43" s="112">
        <v>3840</v>
      </c>
      <c r="J43" s="113">
        <v>2.2999999999999998</v>
      </c>
      <c r="K43" s="113">
        <v>1.7</v>
      </c>
      <c r="L43" s="113">
        <v>3.8</v>
      </c>
      <c r="M43" s="113">
        <v>3.5</v>
      </c>
      <c r="N43" s="113">
        <v>0.9</v>
      </c>
      <c r="O43" s="113" t="s">
        <v>338</v>
      </c>
      <c r="P43" s="114">
        <v>12.4</v>
      </c>
      <c r="Q43" s="74">
        <v>272</v>
      </c>
      <c r="R43" s="74">
        <v>146</v>
      </c>
      <c r="S43" s="74">
        <v>162</v>
      </c>
      <c r="T43" s="74">
        <v>85</v>
      </c>
      <c r="U43" s="74">
        <v>14</v>
      </c>
      <c r="V43" s="74" t="s">
        <v>338</v>
      </c>
      <c r="W43" s="112">
        <v>686</v>
      </c>
    </row>
    <row r="44" spans="2:23" s="1" customFormat="1" x14ac:dyDescent="0.2">
      <c r="B44" s="79" t="s">
        <v>326</v>
      </c>
      <c r="C44" s="74">
        <v>2470</v>
      </c>
      <c r="D44" s="74">
        <v>740</v>
      </c>
      <c r="E44" s="74">
        <v>540</v>
      </c>
      <c r="F44" s="74">
        <v>180</v>
      </c>
      <c r="G44" s="74">
        <v>10</v>
      </c>
      <c r="H44" s="74" t="s">
        <v>338</v>
      </c>
      <c r="I44" s="112">
        <v>3940</v>
      </c>
      <c r="J44" s="113">
        <v>2.2000000000000002</v>
      </c>
      <c r="K44" s="113">
        <v>1.8</v>
      </c>
      <c r="L44" s="113">
        <v>3.6</v>
      </c>
      <c r="M44" s="113">
        <v>3.7</v>
      </c>
      <c r="N44" s="113">
        <v>0.8</v>
      </c>
      <c r="O44" s="113" t="s">
        <v>338</v>
      </c>
      <c r="P44" s="114">
        <v>12.3</v>
      </c>
      <c r="Q44" s="74">
        <v>281</v>
      </c>
      <c r="R44" s="74">
        <v>157</v>
      </c>
      <c r="S44" s="74">
        <v>165</v>
      </c>
      <c r="T44" s="74">
        <v>89</v>
      </c>
      <c r="U44" s="74">
        <v>13</v>
      </c>
      <c r="V44" s="74" t="s">
        <v>338</v>
      </c>
      <c r="W44" s="112">
        <v>706</v>
      </c>
    </row>
    <row r="45" spans="2:23" s="1" customFormat="1" x14ac:dyDescent="0.2">
      <c r="B45" s="79" t="s">
        <v>327</v>
      </c>
      <c r="C45" s="74">
        <v>2500</v>
      </c>
      <c r="D45" s="74">
        <v>750</v>
      </c>
      <c r="E45" s="74">
        <v>660</v>
      </c>
      <c r="F45" s="74">
        <v>180</v>
      </c>
      <c r="G45" s="74">
        <v>20</v>
      </c>
      <c r="H45" s="74" t="s">
        <v>338</v>
      </c>
      <c r="I45" s="112">
        <v>4110</v>
      </c>
      <c r="J45" s="113">
        <v>2.1</v>
      </c>
      <c r="K45" s="113">
        <v>1.7</v>
      </c>
      <c r="L45" s="113">
        <v>4.5</v>
      </c>
      <c r="M45" s="113">
        <v>3.5</v>
      </c>
      <c r="N45" s="113">
        <v>1</v>
      </c>
      <c r="O45" s="113" t="s">
        <v>338</v>
      </c>
      <c r="P45" s="114">
        <v>12.8</v>
      </c>
      <c r="Q45" s="74">
        <v>284</v>
      </c>
      <c r="R45" s="74">
        <v>161</v>
      </c>
      <c r="S45" s="74">
        <v>203</v>
      </c>
      <c r="T45" s="74">
        <v>89</v>
      </c>
      <c r="U45" s="74">
        <v>18</v>
      </c>
      <c r="V45" s="74" t="s">
        <v>338</v>
      </c>
      <c r="W45" s="112">
        <v>759</v>
      </c>
    </row>
    <row r="46" spans="2:23" s="1" customFormat="1" ht="26.25" customHeight="1" x14ac:dyDescent="0.2">
      <c r="B46" s="79" t="s">
        <v>383</v>
      </c>
      <c r="C46" s="74">
        <v>1200</v>
      </c>
      <c r="D46" s="74">
        <v>320</v>
      </c>
      <c r="E46" s="74">
        <v>180</v>
      </c>
      <c r="F46" s="74">
        <v>60</v>
      </c>
      <c r="G46" s="74">
        <v>10</v>
      </c>
      <c r="H46" s="74" t="s">
        <v>338</v>
      </c>
      <c r="I46" s="112">
        <v>1760</v>
      </c>
      <c r="J46" s="113">
        <v>0.9</v>
      </c>
      <c r="K46" s="113">
        <v>0.7</v>
      </c>
      <c r="L46" s="113">
        <v>1.4</v>
      </c>
      <c r="M46" s="113">
        <v>1.2</v>
      </c>
      <c r="N46" s="113">
        <v>0.6</v>
      </c>
      <c r="O46" s="113" t="s">
        <v>338</v>
      </c>
      <c r="P46" s="114">
        <v>4.8</v>
      </c>
      <c r="Q46" s="74">
        <v>130</v>
      </c>
      <c r="R46" s="74">
        <v>67</v>
      </c>
      <c r="S46" s="74">
        <v>55</v>
      </c>
      <c r="T46" s="74">
        <v>29</v>
      </c>
      <c r="U46" s="74">
        <v>7</v>
      </c>
      <c r="V46" s="74" t="s">
        <v>338</v>
      </c>
      <c r="W46" s="112">
        <v>289</v>
      </c>
    </row>
    <row r="47" spans="2:23" s="1" customFormat="1" ht="12.75" customHeight="1" x14ac:dyDescent="0.2">
      <c r="B47" s="79" t="s">
        <v>384</v>
      </c>
      <c r="C47" s="74">
        <v>1300</v>
      </c>
      <c r="D47" s="74">
        <v>320</v>
      </c>
      <c r="E47" s="74">
        <v>240</v>
      </c>
      <c r="F47" s="74">
        <v>70</v>
      </c>
      <c r="G47" s="74">
        <v>10</v>
      </c>
      <c r="H47" s="74" t="s">
        <v>338</v>
      </c>
      <c r="I47" s="112">
        <v>1940</v>
      </c>
      <c r="J47" s="113">
        <v>1</v>
      </c>
      <c r="K47" s="113">
        <v>0.7</v>
      </c>
      <c r="L47" s="113">
        <v>1.6</v>
      </c>
      <c r="M47" s="113">
        <v>1.4</v>
      </c>
      <c r="N47" s="113">
        <v>0.5</v>
      </c>
      <c r="O47" s="113" t="s">
        <v>338</v>
      </c>
      <c r="P47" s="114">
        <v>5.4</v>
      </c>
      <c r="Q47" s="74">
        <v>144</v>
      </c>
      <c r="R47" s="74">
        <v>69</v>
      </c>
      <c r="S47" s="74">
        <v>73</v>
      </c>
      <c r="T47" s="74">
        <v>35</v>
      </c>
      <c r="U47" s="74">
        <v>7</v>
      </c>
      <c r="V47" s="74" t="s">
        <v>338</v>
      </c>
      <c r="W47" s="112">
        <v>330</v>
      </c>
    </row>
    <row r="48" spans="2:23" s="1" customFormat="1" ht="12.75" customHeight="1" x14ac:dyDescent="0.2">
      <c r="B48" s="79" t="s">
        <v>385</v>
      </c>
      <c r="C48" s="74">
        <v>1520</v>
      </c>
      <c r="D48" s="74">
        <v>570</v>
      </c>
      <c r="E48" s="74">
        <v>370</v>
      </c>
      <c r="F48" s="74">
        <v>100</v>
      </c>
      <c r="G48" s="74">
        <v>10</v>
      </c>
      <c r="H48" s="74" t="s">
        <v>338</v>
      </c>
      <c r="I48" s="112">
        <v>2570</v>
      </c>
      <c r="J48" s="113">
        <v>1.3</v>
      </c>
      <c r="K48" s="113">
        <v>1.2</v>
      </c>
      <c r="L48" s="113">
        <v>2.4</v>
      </c>
      <c r="M48" s="113">
        <v>1.9</v>
      </c>
      <c r="N48" s="113">
        <v>0.6</v>
      </c>
      <c r="O48" s="113" t="s">
        <v>338</v>
      </c>
      <c r="P48" s="114">
        <v>7.7</v>
      </c>
      <c r="Q48" s="74">
        <v>171</v>
      </c>
      <c r="R48" s="74">
        <v>121</v>
      </c>
      <c r="S48" s="74">
        <v>113</v>
      </c>
      <c r="T48" s="74">
        <v>49</v>
      </c>
      <c r="U48" s="74">
        <v>11</v>
      </c>
      <c r="V48" s="74" t="s">
        <v>338</v>
      </c>
      <c r="W48" s="112">
        <v>469</v>
      </c>
    </row>
    <row r="49" spans="1:24" s="1" customFormat="1" ht="12.75" customHeight="1" x14ac:dyDescent="0.2">
      <c r="B49" s="79" t="s">
        <v>386</v>
      </c>
      <c r="C49" s="74">
        <v>1730</v>
      </c>
      <c r="D49" s="74">
        <v>630</v>
      </c>
      <c r="E49" s="74">
        <v>520</v>
      </c>
      <c r="F49" s="74">
        <v>140</v>
      </c>
      <c r="G49" s="74">
        <v>10</v>
      </c>
      <c r="H49" s="74" t="s">
        <v>338</v>
      </c>
      <c r="I49" s="112">
        <v>3020</v>
      </c>
      <c r="J49" s="113">
        <v>1.7</v>
      </c>
      <c r="K49" s="113">
        <v>1.1000000000000001</v>
      </c>
      <c r="L49" s="113">
        <v>3.1</v>
      </c>
      <c r="M49" s="113">
        <v>2.8</v>
      </c>
      <c r="N49" s="113">
        <v>0.9</v>
      </c>
      <c r="O49" s="113" t="s">
        <v>338</v>
      </c>
      <c r="P49" s="114">
        <v>9.6</v>
      </c>
      <c r="Q49" s="74">
        <v>200</v>
      </c>
      <c r="R49" s="74">
        <v>134</v>
      </c>
      <c r="S49" s="74">
        <v>160</v>
      </c>
      <c r="T49" s="74">
        <v>71</v>
      </c>
      <c r="U49" s="74">
        <v>14</v>
      </c>
      <c r="V49" s="74" t="s">
        <v>338</v>
      </c>
      <c r="W49" s="112">
        <v>580</v>
      </c>
    </row>
    <row r="50" spans="1:24" s="1" customFormat="1" ht="12.75" customHeight="1" x14ac:dyDescent="0.2">
      <c r="B50" s="79" t="s">
        <v>387</v>
      </c>
      <c r="C50" s="74">
        <v>1860</v>
      </c>
      <c r="D50" s="74">
        <v>600</v>
      </c>
      <c r="E50" s="74">
        <v>570</v>
      </c>
      <c r="F50" s="74">
        <v>150</v>
      </c>
      <c r="G50" s="74">
        <v>20</v>
      </c>
      <c r="H50" s="74" t="s">
        <v>338</v>
      </c>
      <c r="I50" s="112">
        <v>3200</v>
      </c>
      <c r="J50" s="113">
        <v>1.7</v>
      </c>
      <c r="K50" s="113">
        <v>0.8</v>
      </c>
      <c r="L50" s="113">
        <v>3</v>
      </c>
      <c r="M50" s="113">
        <v>3</v>
      </c>
      <c r="N50" s="113">
        <v>1</v>
      </c>
      <c r="O50" s="113" t="s">
        <v>338</v>
      </c>
      <c r="P50" s="114">
        <v>9.8000000000000007</v>
      </c>
      <c r="Q50" s="74">
        <v>215</v>
      </c>
      <c r="R50" s="74">
        <v>129</v>
      </c>
      <c r="S50" s="74">
        <v>177</v>
      </c>
      <c r="T50" s="74">
        <v>76</v>
      </c>
      <c r="U50" s="74">
        <v>18</v>
      </c>
      <c r="V50" s="74" t="s">
        <v>338</v>
      </c>
      <c r="W50" s="112">
        <v>625</v>
      </c>
    </row>
    <row r="51" spans="1:24" s="1" customFormat="1" ht="12.75" customHeight="1" x14ac:dyDescent="0.2">
      <c r="B51" s="79" t="s">
        <v>388</v>
      </c>
      <c r="C51" s="74">
        <v>2100</v>
      </c>
      <c r="D51" s="74">
        <v>710</v>
      </c>
      <c r="E51" s="74">
        <v>580</v>
      </c>
      <c r="F51" s="74">
        <v>200</v>
      </c>
      <c r="G51" s="74">
        <v>10</v>
      </c>
      <c r="H51" s="74" t="s">
        <v>338</v>
      </c>
      <c r="I51" s="112">
        <v>3600</v>
      </c>
      <c r="J51" s="113">
        <v>2</v>
      </c>
      <c r="K51" s="113">
        <v>1.1000000000000001</v>
      </c>
      <c r="L51" s="113">
        <v>3</v>
      </c>
      <c r="M51" s="113">
        <v>4.0999999999999996</v>
      </c>
      <c r="N51" s="113">
        <v>0.6</v>
      </c>
      <c r="O51" s="113" t="s">
        <v>338</v>
      </c>
      <c r="P51" s="114">
        <v>10.9</v>
      </c>
      <c r="Q51" s="74">
        <v>246</v>
      </c>
      <c r="R51" s="74">
        <v>152</v>
      </c>
      <c r="S51" s="74">
        <v>178</v>
      </c>
      <c r="T51" s="74">
        <v>104</v>
      </c>
      <c r="U51" s="74">
        <v>10</v>
      </c>
      <c r="V51" s="74" t="s">
        <v>338</v>
      </c>
      <c r="W51" s="112">
        <v>689</v>
      </c>
    </row>
    <row r="52" spans="1:24" s="1" customFormat="1" ht="2.85" customHeight="1" x14ac:dyDescent="0.2">
      <c r="A52" s="91"/>
      <c r="B52" s="115"/>
      <c r="C52" s="116"/>
      <c r="D52" s="116"/>
      <c r="E52" s="116"/>
      <c r="F52" s="116"/>
      <c r="G52" s="116"/>
      <c r="H52" s="116"/>
      <c r="I52" s="117"/>
      <c r="J52" s="118"/>
      <c r="K52" s="118"/>
      <c r="L52" s="118"/>
      <c r="M52" s="118"/>
      <c r="N52" s="118"/>
      <c r="O52" s="118"/>
      <c r="P52" s="119"/>
      <c r="Q52" s="116"/>
      <c r="R52" s="116"/>
      <c r="S52" s="116"/>
      <c r="T52" s="116"/>
      <c r="U52" s="116"/>
      <c r="V52" s="116"/>
      <c r="W52" s="117"/>
    </row>
    <row r="53" spans="1:24" s="1" customFormat="1" x14ac:dyDescent="0.2">
      <c r="C53" s="74"/>
      <c r="D53" s="74"/>
      <c r="E53" s="74"/>
      <c r="F53" s="74"/>
      <c r="G53" s="74"/>
      <c r="H53" s="74"/>
      <c r="I53" s="74"/>
      <c r="J53" s="74"/>
      <c r="K53" s="74"/>
      <c r="L53" s="74"/>
      <c r="M53" s="74"/>
      <c r="N53" s="74"/>
      <c r="O53" s="74"/>
      <c r="P53" s="74"/>
      <c r="Q53" s="74"/>
      <c r="R53" s="74"/>
      <c r="S53" s="74"/>
      <c r="T53" s="74"/>
      <c r="U53" s="74"/>
      <c r="V53" s="74"/>
      <c r="W53" s="74"/>
      <c r="X53" s="74"/>
    </row>
    <row r="54" spans="1:24" s="1" customFormat="1" ht="14.25" x14ac:dyDescent="0.2">
      <c r="A54" s="93">
        <v>1</v>
      </c>
      <c r="B54" s="1" t="s">
        <v>389</v>
      </c>
    </row>
    <row r="55" spans="1:24" s="1" customFormat="1" ht="14.25" x14ac:dyDescent="0.2">
      <c r="A55" s="93">
        <v>2</v>
      </c>
      <c r="B55" s="1" t="s">
        <v>390</v>
      </c>
    </row>
    <row r="56" spans="1:24" s="1" customFormat="1" ht="14.25" x14ac:dyDescent="0.2">
      <c r="A56" s="120">
        <v>3</v>
      </c>
      <c r="B56" s="1" t="s">
        <v>391</v>
      </c>
    </row>
    <row r="57" spans="1:24" s="1" customFormat="1" ht="14.25" x14ac:dyDescent="0.2">
      <c r="A57" s="120">
        <v>4</v>
      </c>
      <c r="B57" s="1" t="s">
        <v>343</v>
      </c>
    </row>
    <row r="58" spans="1:24" s="1" customFormat="1" ht="27.75" customHeight="1" x14ac:dyDescent="0.2">
      <c r="A58" s="94">
        <v>5</v>
      </c>
      <c r="B58" s="95" t="s">
        <v>345</v>
      </c>
      <c r="C58" s="95"/>
      <c r="D58" s="95"/>
      <c r="E58" s="95"/>
      <c r="F58" s="95"/>
      <c r="G58" s="95"/>
      <c r="H58" s="95"/>
      <c r="I58" s="95"/>
      <c r="J58" s="95"/>
      <c r="K58" s="95"/>
      <c r="L58" s="95"/>
      <c r="M58" s="95"/>
      <c r="N58" s="95"/>
      <c r="O58" s="95"/>
      <c r="P58" s="95"/>
      <c r="Q58" s="95"/>
      <c r="R58" s="95"/>
      <c r="S58" s="95"/>
      <c r="T58" s="95"/>
      <c r="U58" s="95"/>
      <c r="V58" s="95"/>
      <c r="W58" s="95"/>
    </row>
    <row r="59" spans="1:24" s="1" customFormat="1" x14ac:dyDescent="0.2">
      <c r="A59" s="1" t="s">
        <v>113</v>
      </c>
      <c r="B59" s="1" t="s">
        <v>346</v>
      </c>
    </row>
    <row r="60" spans="1:24" s="1" customFormat="1" x14ac:dyDescent="0.2">
      <c r="A60" s="1" t="s">
        <v>105</v>
      </c>
      <c r="B60" s="1" t="s">
        <v>347</v>
      </c>
    </row>
    <row r="61" spans="1:24" s="1" customFormat="1" x14ac:dyDescent="0.2">
      <c r="A61" s="9" t="s">
        <v>368</v>
      </c>
      <c r="B61" s="1" t="s">
        <v>392</v>
      </c>
    </row>
    <row r="62" spans="1:24" s="1" customFormat="1" x14ac:dyDescent="0.2"/>
    <row r="63" spans="1:24" s="1" customFormat="1" x14ac:dyDescent="0.2"/>
    <row r="64" spans="1:24" s="1" customFormat="1" x14ac:dyDescent="0.2"/>
    <row r="65" s="1" customFormat="1" x14ac:dyDescent="0.2"/>
  </sheetData>
  <mergeCells count="7">
    <mergeCell ref="B58:W58"/>
    <mergeCell ref="A1:B1"/>
    <mergeCell ref="A2:W2"/>
    <mergeCell ref="A4:B5"/>
    <mergeCell ref="C4:I4"/>
    <mergeCell ref="J4:P4"/>
    <mergeCell ref="Q4:W4"/>
  </mergeCells>
  <hyperlinks>
    <hyperlink ref="A1:B1" location="ContentsHead" display="Back to contents" xr:uid="{BD981FB1-8E2F-4830-B0D4-78EE64D3FC8A}"/>
  </hyperlinks>
  <pageMargins left="0.7" right="0.7" top="0.75" bottom="0.75" header="0.3" footer="0.3"/>
  <pageSetup scale="2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E07D7-9462-402F-B69D-866595B622DA}">
  <sheetPr codeName="Sheet37">
    <pageSetUpPr fitToPage="1"/>
  </sheetPr>
  <dimension ref="A1:AB71"/>
  <sheetViews>
    <sheetView zoomScaleNormal="100" workbookViewId="0">
      <pane xSplit="2" ySplit="6" topLeftCell="C7" activePane="bottomRight" state="frozen"/>
      <selection sqref="A1:B1048576"/>
      <selection pane="topRight" sqref="A1:B1048576"/>
      <selection pane="bottomLeft" sqref="A1:B1048576"/>
      <selection pane="bottomRight" sqref="A1:B1"/>
    </sheetView>
  </sheetViews>
  <sheetFormatPr defaultColWidth="9" defaultRowHeight="12.75" x14ac:dyDescent="0.2"/>
  <cols>
    <col min="1" max="1" width="2.5703125" style="47" customWidth="1"/>
    <col min="2" max="2" width="23" style="47" customWidth="1"/>
    <col min="3" max="3" width="2.28515625" style="47" customWidth="1"/>
    <col min="4" max="4" width="13.5703125" style="47" customWidth="1"/>
    <col min="5" max="7" width="10.5703125" style="47" customWidth="1"/>
    <col min="8" max="8" width="3.28515625" style="47" customWidth="1"/>
    <col min="9" max="9" width="13" style="47" bestFit="1" customWidth="1"/>
    <col min="10" max="10" width="10.5703125" style="47" customWidth="1"/>
    <col min="11" max="11" width="11.28515625" style="47" customWidth="1"/>
    <col min="12" max="12" width="2.28515625" style="47" customWidth="1"/>
    <col min="13" max="13" width="12" style="47" bestFit="1" customWidth="1"/>
    <col min="14" max="14" width="9.5703125" style="47" bestFit="1" customWidth="1"/>
    <col min="15" max="16" width="10.5703125" style="47" customWidth="1"/>
    <col min="17" max="17" width="3.28515625" style="47" customWidth="1"/>
    <col min="18" max="18" width="10" style="47" bestFit="1" customWidth="1"/>
    <col min="19" max="19" width="11.42578125" style="47" customWidth="1"/>
    <col min="20" max="20" width="2.28515625" style="47" customWidth="1"/>
    <col min="21" max="21" width="12" style="47" bestFit="1" customWidth="1"/>
    <col min="22" max="23" width="9" style="47" customWidth="1"/>
    <col min="24" max="24" width="12.42578125" style="47" bestFit="1" customWidth="1"/>
    <col min="25" max="25" width="15.5703125" style="47" customWidth="1"/>
    <col min="26" max="26" width="3.28515625" style="47" customWidth="1"/>
    <col min="27" max="27" width="20.42578125" style="47" customWidth="1"/>
    <col min="28" max="28" width="9" style="47" customWidth="1"/>
    <col min="29" max="16384" width="9" style="1"/>
  </cols>
  <sheetData>
    <row r="1" spans="1:28" x14ac:dyDescent="0.2">
      <c r="A1" s="48" t="s">
        <v>133</v>
      </c>
      <c r="B1" s="48"/>
      <c r="C1" s="49"/>
    </row>
    <row r="2" spans="1:28" ht="14.45" customHeight="1" x14ac:dyDescent="0.2">
      <c r="A2" s="51" t="s">
        <v>397</v>
      </c>
      <c r="B2" s="51"/>
      <c r="C2" s="51"/>
      <c r="D2" s="51"/>
      <c r="E2" s="51"/>
      <c r="F2" s="51"/>
      <c r="G2" s="51"/>
      <c r="H2" s="51"/>
      <c r="I2" s="51"/>
      <c r="J2" s="51"/>
      <c r="K2" s="51"/>
      <c r="L2" s="51"/>
      <c r="M2" s="51"/>
      <c r="N2" s="51"/>
      <c r="O2" s="51"/>
      <c r="P2" s="51"/>
      <c r="Q2" s="51"/>
      <c r="R2" s="51"/>
      <c r="S2" s="51"/>
      <c r="T2" s="51"/>
      <c r="U2" s="51"/>
      <c r="V2" s="51"/>
      <c r="W2" s="51"/>
      <c r="X2" s="51"/>
      <c r="Y2" s="51"/>
      <c r="Z2" s="51"/>
      <c r="AA2" s="51"/>
      <c r="AB2" s="1"/>
    </row>
    <row r="3" spans="1:28" x14ac:dyDescent="0.2">
      <c r="A3" s="1"/>
      <c r="B3" s="1"/>
      <c r="C3" s="1"/>
      <c r="D3" s="1"/>
      <c r="E3" s="1"/>
      <c r="F3" s="1"/>
      <c r="G3" s="1"/>
      <c r="H3" s="1"/>
      <c r="I3" s="1"/>
      <c r="J3" s="1"/>
      <c r="K3" s="1"/>
      <c r="L3" s="1"/>
      <c r="M3" s="1"/>
      <c r="N3" s="1"/>
      <c r="O3" s="1"/>
      <c r="P3" s="1"/>
      <c r="Q3" s="1"/>
      <c r="R3" s="1"/>
      <c r="S3" s="1"/>
      <c r="T3" s="1"/>
      <c r="U3" s="1"/>
      <c r="V3" s="1"/>
      <c r="W3" s="1"/>
      <c r="X3" s="1"/>
      <c r="Y3" s="1"/>
      <c r="Z3" s="1"/>
      <c r="AA3" s="1"/>
      <c r="AB3" s="1"/>
    </row>
    <row r="4" spans="1:28" ht="17.100000000000001" customHeight="1" x14ac:dyDescent="0.35">
      <c r="A4" s="52" t="s">
        <v>275</v>
      </c>
      <c r="B4" s="52"/>
      <c r="C4" s="53"/>
      <c r="D4" s="121" t="s">
        <v>398</v>
      </c>
      <c r="E4" s="121"/>
      <c r="F4" s="121"/>
      <c r="G4" s="121"/>
      <c r="H4" s="121"/>
      <c r="I4" s="121"/>
      <c r="J4" s="121"/>
      <c r="K4" s="121"/>
      <c r="L4" s="122"/>
      <c r="M4" s="121" t="s">
        <v>399</v>
      </c>
      <c r="N4" s="121"/>
      <c r="O4" s="121"/>
      <c r="P4" s="121"/>
      <c r="Q4" s="121"/>
      <c r="R4" s="121"/>
      <c r="S4" s="121"/>
      <c r="T4" s="123"/>
      <c r="U4" s="121" t="s">
        <v>400</v>
      </c>
      <c r="V4" s="121"/>
      <c r="W4" s="121"/>
      <c r="X4" s="121"/>
      <c r="Y4" s="121"/>
      <c r="Z4" s="121"/>
      <c r="AA4" s="121"/>
      <c r="AB4" s="1"/>
    </row>
    <row r="5" spans="1:28" ht="15" x14ac:dyDescent="0.35">
      <c r="A5" s="57"/>
      <c r="B5" s="57"/>
      <c r="C5" s="58"/>
      <c r="D5" s="124" t="s">
        <v>215</v>
      </c>
      <c r="E5" s="124"/>
      <c r="F5" s="124"/>
      <c r="G5" s="124"/>
      <c r="H5" s="56"/>
      <c r="I5" s="124" t="s">
        <v>207</v>
      </c>
      <c r="J5" s="124"/>
      <c r="K5" s="103"/>
      <c r="L5" s="56"/>
      <c r="M5" s="124" t="s">
        <v>215</v>
      </c>
      <c r="N5" s="124"/>
      <c r="O5" s="124"/>
      <c r="P5" s="124"/>
      <c r="Q5" s="56"/>
      <c r="R5" s="1"/>
      <c r="S5" s="103"/>
      <c r="T5" s="1"/>
      <c r="U5" s="124" t="s">
        <v>215</v>
      </c>
      <c r="V5" s="124"/>
      <c r="W5" s="124"/>
      <c r="X5" s="124"/>
      <c r="Y5" s="124"/>
      <c r="Z5" s="56"/>
      <c r="AA5" s="125" t="s">
        <v>401</v>
      </c>
      <c r="AB5" s="1"/>
    </row>
    <row r="6" spans="1:28" ht="45" x14ac:dyDescent="0.35">
      <c r="A6" s="57"/>
      <c r="B6" s="57"/>
      <c r="C6" s="58"/>
      <c r="D6" s="58" t="s">
        <v>402</v>
      </c>
      <c r="E6" s="58" t="s">
        <v>115</v>
      </c>
      <c r="F6" s="106" t="s">
        <v>116</v>
      </c>
      <c r="G6" s="58" t="s">
        <v>117</v>
      </c>
      <c r="H6" s="58"/>
      <c r="I6" s="58" t="s">
        <v>403</v>
      </c>
      <c r="J6" s="58" t="s">
        <v>404</v>
      </c>
      <c r="K6" s="103" t="s">
        <v>405</v>
      </c>
      <c r="L6" s="58"/>
      <c r="M6" s="58" t="s">
        <v>402</v>
      </c>
      <c r="N6" s="58" t="s">
        <v>115</v>
      </c>
      <c r="O6" s="106" t="s">
        <v>116</v>
      </c>
      <c r="P6" s="58" t="s">
        <v>117</v>
      </c>
      <c r="Q6" s="58"/>
      <c r="R6" s="58" t="s">
        <v>207</v>
      </c>
      <c r="S6" s="103" t="s">
        <v>379</v>
      </c>
      <c r="T6" s="1"/>
      <c r="U6" s="58" t="s">
        <v>402</v>
      </c>
      <c r="V6" s="58" t="s">
        <v>115</v>
      </c>
      <c r="W6" s="106" t="s">
        <v>116</v>
      </c>
      <c r="X6" s="58" t="s">
        <v>117</v>
      </c>
      <c r="Y6" s="103" t="s">
        <v>406</v>
      </c>
      <c r="Z6" s="107"/>
      <c r="AA6" s="125"/>
      <c r="AB6" s="1"/>
    </row>
    <row r="7" spans="1:28" ht="13.35" customHeight="1" x14ac:dyDescent="0.2">
      <c r="A7" s="13" t="s">
        <v>290</v>
      </c>
      <c r="B7" s="13"/>
      <c r="C7" s="13"/>
      <c r="D7" s="50"/>
      <c r="E7" s="50"/>
      <c r="F7" s="50"/>
      <c r="G7" s="50"/>
      <c r="H7" s="50"/>
      <c r="I7" s="50"/>
      <c r="J7" s="50"/>
      <c r="K7" s="126"/>
      <c r="L7" s="50"/>
      <c r="M7" s="127"/>
      <c r="N7" s="127"/>
      <c r="O7" s="100"/>
      <c r="P7" s="127"/>
      <c r="Q7" s="50"/>
      <c r="R7" s="127"/>
      <c r="S7" s="128"/>
      <c r="Y7" s="126"/>
    </row>
    <row r="8" spans="1:28" s="13" customFormat="1" ht="12.6" customHeight="1" x14ac:dyDescent="0.2">
      <c r="A8" s="1"/>
      <c r="B8" s="72" t="s">
        <v>120</v>
      </c>
      <c r="C8" s="73"/>
      <c r="D8" s="50">
        <v>2440</v>
      </c>
      <c r="E8" s="50">
        <v>710</v>
      </c>
      <c r="F8" s="50">
        <v>1150</v>
      </c>
      <c r="G8" s="50">
        <v>360</v>
      </c>
      <c r="H8" s="50"/>
      <c r="I8" s="50">
        <v>1510</v>
      </c>
      <c r="J8" s="50">
        <v>180</v>
      </c>
      <c r="K8" s="126">
        <v>6170</v>
      </c>
      <c r="L8" s="50"/>
      <c r="M8" s="129">
        <v>0.1</v>
      </c>
      <c r="N8" s="129">
        <v>0.4</v>
      </c>
      <c r="O8" s="129">
        <v>12.6</v>
      </c>
      <c r="P8" s="129">
        <v>49.5</v>
      </c>
      <c r="Q8" s="50"/>
      <c r="R8" s="129">
        <v>10.5</v>
      </c>
      <c r="S8" s="130">
        <v>73.099999999999994</v>
      </c>
      <c r="T8" s="107"/>
      <c r="U8" s="50">
        <v>177</v>
      </c>
      <c r="V8" s="50">
        <v>141</v>
      </c>
      <c r="W8" s="50">
        <v>554</v>
      </c>
      <c r="X8" s="50">
        <v>1762</v>
      </c>
      <c r="Y8" s="126">
        <v>2635</v>
      </c>
      <c r="Z8" s="107"/>
      <c r="AA8" s="50">
        <v>1291</v>
      </c>
      <c r="AB8" s="107"/>
    </row>
    <row r="9" spans="1:28" s="13" customFormat="1" ht="12.6" customHeight="1" x14ac:dyDescent="0.2">
      <c r="A9" s="1"/>
      <c r="B9" s="72" t="s">
        <v>102</v>
      </c>
      <c r="C9" s="73"/>
      <c r="D9" s="50">
        <v>2420</v>
      </c>
      <c r="E9" s="50">
        <v>700</v>
      </c>
      <c r="F9" s="50">
        <v>1130</v>
      </c>
      <c r="G9" s="50">
        <v>320</v>
      </c>
      <c r="H9" s="50"/>
      <c r="I9" s="50">
        <v>1560</v>
      </c>
      <c r="J9" s="50">
        <v>180</v>
      </c>
      <c r="K9" s="126">
        <v>6120</v>
      </c>
      <c r="L9" s="50"/>
      <c r="M9" s="129">
        <v>0.2</v>
      </c>
      <c r="N9" s="129">
        <v>0.4</v>
      </c>
      <c r="O9" s="129">
        <v>12.4</v>
      </c>
      <c r="P9" s="129">
        <v>43.1</v>
      </c>
      <c r="Q9" s="50"/>
      <c r="R9" s="129">
        <v>12.4</v>
      </c>
      <c r="S9" s="130">
        <v>68.400000000000006</v>
      </c>
      <c r="T9" s="107"/>
      <c r="U9" s="50">
        <v>178</v>
      </c>
      <c r="V9" s="50">
        <v>139</v>
      </c>
      <c r="W9" s="50">
        <v>545</v>
      </c>
      <c r="X9" s="50">
        <v>1246</v>
      </c>
      <c r="Y9" s="126">
        <v>2107</v>
      </c>
      <c r="Z9" s="107"/>
      <c r="AA9" s="50">
        <v>1432</v>
      </c>
      <c r="AB9" s="107"/>
    </row>
    <row r="10" spans="1:28" s="13" customFormat="1" ht="12.6" customHeight="1" x14ac:dyDescent="0.2">
      <c r="A10" s="1"/>
      <c r="B10" s="72" t="s">
        <v>407</v>
      </c>
      <c r="C10" s="73"/>
      <c r="D10" s="50">
        <v>990</v>
      </c>
      <c r="E10" s="50">
        <v>240</v>
      </c>
      <c r="F10" s="50">
        <v>330</v>
      </c>
      <c r="G10" s="50">
        <v>90</v>
      </c>
      <c r="H10" s="50"/>
      <c r="I10" s="50">
        <v>480</v>
      </c>
      <c r="J10" s="50">
        <v>40</v>
      </c>
      <c r="K10" s="126">
        <v>2130</v>
      </c>
      <c r="L10" s="50"/>
      <c r="M10" s="129">
        <v>0.1</v>
      </c>
      <c r="N10" s="129">
        <v>0.1</v>
      </c>
      <c r="O10" s="129">
        <v>3.5</v>
      </c>
      <c r="P10" s="129">
        <v>12.8</v>
      </c>
      <c r="Q10" s="50"/>
      <c r="R10" s="129">
        <v>2</v>
      </c>
      <c r="S10" s="130">
        <v>18.5</v>
      </c>
      <c r="T10" s="107"/>
      <c r="U10" s="50">
        <v>74</v>
      </c>
      <c r="V10" s="50">
        <v>47</v>
      </c>
      <c r="W10" s="50">
        <v>154</v>
      </c>
      <c r="X10" s="50">
        <v>352</v>
      </c>
      <c r="Y10" s="126">
        <v>627</v>
      </c>
      <c r="Z10" s="107"/>
      <c r="AA10" s="50">
        <v>356</v>
      </c>
      <c r="AB10" s="107"/>
    </row>
    <row r="11" spans="1:28" ht="26.45" customHeight="1" x14ac:dyDescent="0.2">
      <c r="A11" s="13" t="s">
        <v>292</v>
      </c>
      <c r="B11" s="13"/>
      <c r="C11" s="73"/>
      <c r="D11" s="50"/>
      <c r="E11" s="50"/>
      <c r="F11" s="50"/>
      <c r="G11" s="50"/>
      <c r="H11" s="50"/>
      <c r="I11" s="50"/>
      <c r="J11" s="50"/>
      <c r="K11" s="126"/>
      <c r="L11" s="50"/>
      <c r="M11" s="100"/>
      <c r="N11" s="100"/>
      <c r="O11" s="100"/>
      <c r="P11" s="100"/>
      <c r="Q11" s="50"/>
      <c r="R11" s="100"/>
      <c r="S11" s="131"/>
      <c r="Y11" s="126"/>
    </row>
    <row r="12" spans="1:28" ht="12.6" customHeight="1" x14ac:dyDescent="0.2">
      <c r="A12" s="1"/>
      <c r="B12" s="72" t="s">
        <v>293</v>
      </c>
      <c r="C12" s="73"/>
      <c r="D12" s="50">
        <v>580</v>
      </c>
      <c r="E12" s="50">
        <v>170</v>
      </c>
      <c r="F12" s="50">
        <v>240</v>
      </c>
      <c r="G12" s="50">
        <v>80</v>
      </c>
      <c r="H12" s="50"/>
      <c r="I12" s="50">
        <v>350</v>
      </c>
      <c r="J12" s="50">
        <v>50</v>
      </c>
      <c r="K12" s="126">
        <v>1420</v>
      </c>
      <c r="L12" s="50"/>
      <c r="M12" s="129" t="s">
        <v>408</v>
      </c>
      <c r="N12" s="129">
        <v>0.1</v>
      </c>
      <c r="O12" s="129">
        <v>2.8</v>
      </c>
      <c r="P12" s="129">
        <v>10</v>
      </c>
      <c r="Q12" s="50"/>
      <c r="R12" s="129">
        <v>2.6</v>
      </c>
      <c r="S12" s="130">
        <v>15.5</v>
      </c>
      <c r="U12" s="50">
        <v>41</v>
      </c>
      <c r="V12" s="50">
        <v>34</v>
      </c>
      <c r="W12" s="50">
        <v>119</v>
      </c>
      <c r="X12" s="50">
        <v>327</v>
      </c>
      <c r="Y12" s="126">
        <v>522</v>
      </c>
      <c r="AA12" s="50">
        <v>255</v>
      </c>
    </row>
    <row r="13" spans="1:28" ht="12.6" customHeight="1" x14ac:dyDescent="0.2">
      <c r="A13" s="1"/>
      <c r="B13" s="72" t="s">
        <v>294</v>
      </c>
      <c r="C13" s="73"/>
      <c r="D13" s="50">
        <v>610</v>
      </c>
      <c r="E13" s="50">
        <v>160</v>
      </c>
      <c r="F13" s="50">
        <v>280</v>
      </c>
      <c r="G13" s="50">
        <v>80</v>
      </c>
      <c r="H13" s="50"/>
      <c r="I13" s="50">
        <v>370</v>
      </c>
      <c r="J13" s="50">
        <v>40</v>
      </c>
      <c r="K13" s="126">
        <v>1490</v>
      </c>
      <c r="L13" s="50"/>
      <c r="M13" s="129" t="s">
        <v>408</v>
      </c>
      <c r="N13" s="129">
        <v>0.1</v>
      </c>
      <c r="O13" s="129">
        <v>3.1</v>
      </c>
      <c r="P13" s="129">
        <v>11.5</v>
      </c>
      <c r="Q13" s="50"/>
      <c r="R13" s="129">
        <v>3</v>
      </c>
      <c r="S13" s="130">
        <v>17.7</v>
      </c>
      <c r="U13" s="50">
        <v>44</v>
      </c>
      <c r="V13" s="50">
        <v>33</v>
      </c>
      <c r="W13" s="50">
        <v>129</v>
      </c>
      <c r="X13" s="50">
        <v>486</v>
      </c>
      <c r="Y13" s="126">
        <v>692</v>
      </c>
      <c r="AA13" s="50">
        <v>388</v>
      </c>
    </row>
    <row r="14" spans="1:28" ht="12.6" customHeight="1" x14ac:dyDescent="0.2">
      <c r="A14" s="1"/>
      <c r="B14" s="72" t="s">
        <v>295</v>
      </c>
      <c r="C14" s="73"/>
      <c r="D14" s="50">
        <v>670</v>
      </c>
      <c r="E14" s="50">
        <v>200</v>
      </c>
      <c r="F14" s="50">
        <v>340</v>
      </c>
      <c r="G14" s="50">
        <v>100</v>
      </c>
      <c r="H14" s="50"/>
      <c r="I14" s="50">
        <v>390</v>
      </c>
      <c r="J14" s="50">
        <v>60</v>
      </c>
      <c r="K14" s="126">
        <v>1690</v>
      </c>
      <c r="L14" s="50"/>
      <c r="M14" s="129" t="s">
        <v>408</v>
      </c>
      <c r="N14" s="129">
        <v>0.1</v>
      </c>
      <c r="O14" s="129">
        <v>3.7</v>
      </c>
      <c r="P14" s="129">
        <v>13.7</v>
      </c>
      <c r="Q14" s="50"/>
      <c r="R14" s="129">
        <v>2.1</v>
      </c>
      <c r="S14" s="130">
        <v>19.600000000000001</v>
      </c>
      <c r="U14" s="50">
        <v>49</v>
      </c>
      <c r="V14" s="50">
        <v>39</v>
      </c>
      <c r="W14" s="50">
        <v>161</v>
      </c>
      <c r="X14" s="50">
        <v>411</v>
      </c>
      <c r="Y14" s="126">
        <v>660</v>
      </c>
      <c r="AA14" s="50">
        <v>319</v>
      </c>
    </row>
    <row r="15" spans="1:28" ht="12.6" customHeight="1" x14ac:dyDescent="0.2">
      <c r="A15" s="1"/>
      <c r="B15" s="72" t="s">
        <v>296</v>
      </c>
      <c r="C15" s="73"/>
      <c r="D15" s="50">
        <v>580</v>
      </c>
      <c r="E15" s="50">
        <v>180</v>
      </c>
      <c r="F15" s="50">
        <v>290</v>
      </c>
      <c r="G15" s="50">
        <v>110</v>
      </c>
      <c r="H15" s="50"/>
      <c r="I15" s="50">
        <v>400</v>
      </c>
      <c r="J15" s="50">
        <v>30</v>
      </c>
      <c r="K15" s="126">
        <v>1560</v>
      </c>
      <c r="L15" s="50"/>
      <c r="M15" s="129" t="s">
        <v>408</v>
      </c>
      <c r="N15" s="129">
        <v>0.1</v>
      </c>
      <c r="O15" s="129">
        <v>3</v>
      </c>
      <c r="P15" s="129">
        <v>14.4</v>
      </c>
      <c r="Q15" s="50"/>
      <c r="R15" s="129">
        <v>2.8</v>
      </c>
      <c r="S15" s="130">
        <v>20.3</v>
      </c>
      <c r="U15" s="50">
        <v>43</v>
      </c>
      <c r="V15" s="50">
        <v>35</v>
      </c>
      <c r="W15" s="50">
        <v>145</v>
      </c>
      <c r="X15" s="50">
        <v>538</v>
      </c>
      <c r="Y15" s="126">
        <v>761</v>
      </c>
      <c r="AA15" s="50">
        <v>328</v>
      </c>
    </row>
    <row r="16" spans="1:28" ht="26.45" customHeight="1" x14ac:dyDescent="0.2">
      <c r="A16" s="1"/>
      <c r="B16" s="72" t="s">
        <v>297</v>
      </c>
      <c r="C16" s="73"/>
      <c r="D16" s="50">
        <v>660</v>
      </c>
      <c r="E16" s="50">
        <v>200</v>
      </c>
      <c r="F16" s="50">
        <v>260</v>
      </c>
      <c r="G16" s="50">
        <v>60</v>
      </c>
      <c r="H16" s="50"/>
      <c r="I16" s="50">
        <v>350</v>
      </c>
      <c r="J16" s="50">
        <v>40</v>
      </c>
      <c r="K16" s="126">
        <v>1520</v>
      </c>
      <c r="L16" s="50"/>
      <c r="M16" s="129" t="s">
        <v>408</v>
      </c>
      <c r="N16" s="129">
        <v>0.1</v>
      </c>
      <c r="O16" s="129">
        <v>2.8</v>
      </c>
      <c r="P16" s="129">
        <v>6.7</v>
      </c>
      <c r="Q16" s="50"/>
      <c r="R16" s="129">
        <v>4.5999999999999996</v>
      </c>
      <c r="S16" s="130">
        <v>14.1</v>
      </c>
      <c r="U16" s="50">
        <v>46</v>
      </c>
      <c r="V16" s="50">
        <v>39</v>
      </c>
      <c r="W16" s="50">
        <v>121</v>
      </c>
      <c r="X16" s="50">
        <v>176</v>
      </c>
      <c r="Y16" s="126">
        <v>382</v>
      </c>
      <c r="AA16" s="50">
        <v>375</v>
      </c>
    </row>
    <row r="17" spans="1:28" ht="12.6" customHeight="1" x14ac:dyDescent="0.2">
      <c r="A17" s="1"/>
      <c r="B17" s="72" t="s">
        <v>298</v>
      </c>
      <c r="C17" s="73"/>
      <c r="D17" s="50">
        <v>550</v>
      </c>
      <c r="E17" s="50">
        <v>170</v>
      </c>
      <c r="F17" s="50">
        <v>300</v>
      </c>
      <c r="G17" s="50">
        <v>100</v>
      </c>
      <c r="H17" s="50"/>
      <c r="I17" s="50">
        <v>450</v>
      </c>
      <c r="J17" s="50">
        <v>30</v>
      </c>
      <c r="K17" s="126">
        <v>1560</v>
      </c>
      <c r="L17" s="50"/>
      <c r="M17" s="129" t="s">
        <v>408</v>
      </c>
      <c r="N17" s="129">
        <v>0.1</v>
      </c>
      <c r="O17" s="129">
        <v>3.2</v>
      </c>
      <c r="P17" s="129">
        <v>11.6</v>
      </c>
      <c r="Q17" s="50"/>
      <c r="R17" s="129">
        <v>2.1</v>
      </c>
      <c r="S17" s="130">
        <v>17</v>
      </c>
      <c r="U17" s="50">
        <v>41</v>
      </c>
      <c r="V17" s="50">
        <v>34</v>
      </c>
      <c r="W17" s="50">
        <v>142</v>
      </c>
      <c r="X17" s="50">
        <v>417</v>
      </c>
      <c r="Y17" s="126">
        <v>634</v>
      </c>
      <c r="AA17" s="50">
        <v>420</v>
      </c>
    </row>
    <row r="18" spans="1:28" ht="12.6" customHeight="1" x14ac:dyDescent="0.2">
      <c r="A18" s="1"/>
      <c r="B18" s="72" t="s">
        <v>299</v>
      </c>
      <c r="C18" s="73"/>
      <c r="D18" s="50">
        <v>630</v>
      </c>
      <c r="E18" s="50">
        <v>160</v>
      </c>
      <c r="F18" s="50">
        <v>290</v>
      </c>
      <c r="G18" s="50">
        <v>100</v>
      </c>
      <c r="H18" s="50"/>
      <c r="I18" s="50">
        <v>350</v>
      </c>
      <c r="J18" s="50">
        <v>30</v>
      </c>
      <c r="K18" s="126">
        <v>1520</v>
      </c>
      <c r="L18" s="50"/>
      <c r="M18" s="129" t="s">
        <v>408</v>
      </c>
      <c r="N18" s="129">
        <v>0.1</v>
      </c>
      <c r="O18" s="129">
        <v>3.6</v>
      </c>
      <c r="P18" s="129">
        <v>13.7</v>
      </c>
      <c r="Q18" s="50"/>
      <c r="R18" s="129">
        <v>2.9</v>
      </c>
      <c r="S18" s="130">
        <v>20.3</v>
      </c>
      <c r="U18" s="50">
        <v>47</v>
      </c>
      <c r="V18" s="50">
        <v>31</v>
      </c>
      <c r="W18" s="50">
        <v>147</v>
      </c>
      <c r="X18" s="50">
        <v>406</v>
      </c>
      <c r="Y18" s="126">
        <v>631</v>
      </c>
      <c r="AA18" s="50">
        <v>345</v>
      </c>
    </row>
    <row r="19" spans="1:28" ht="12.6" customHeight="1" x14ac:dyDescent="0.2">
      <c r="A19" s="1"/>
      <c r="B19" s="72" t="s">
        <v>300</v>
      </c>
      <c r="C19" s="73"/>
      <c r="D19" s="50">
        <v>590</v>
      </c>
      <c r="E19" s="50">
        <v>180</v>
      </c>
      <c r="F19" s="50">
        <v>290</v>
      </c>
      <c r="G19" s="50">
        <v>60</v>
      </c>
      <c r="H19" s="50"/>
      <c r="I19" s="50">
        <v>400</v>
      </c>
      <c r="J19" s="50">
        <v>70</v>
      </c>
      <c r="K19" s="126">
        <v>1520</v>
      </c>
      <c r="L19" s="50"/>
      <c r="M19" s="129" t="s">
        <v>338</v>
      </c>
      <c r="N19" s="129">
        <v>0.1</v>
      </c>
      <c r="O19" s="129">
        <v>2.9</v>
      </c>
      <c r="P19" s="129">
        <v>11.1</v>
      </c>
      <c r="Q19" s="50"/>
      <c r="R19" s="129">
        <v>2.8</v>
      </c>
      <c r="S19" s="130">
        <v>17</v>
      </c>
      <c r="U19" s="50">
        <v>45</v>
      </c>
      <c r="V19" s="50">
        <v>36</v>
      </c>
      <c r="W19" s="50">
        <v>135</v>
      </c>
      <c r="X19" s="50">
        <v>246</v>
      </c>
      <c r="Y19" s="126">
        <v>461</v>
      </c>
      <c r="AA19" s="50">
        <v>293</v>
      </c>
    </row>
    <row r="20" spans="1:28" ht="25.5" customHeight="1" x14ac:dyDescent="0.2">
      <c r="A20" s="1"/>
      <c r="B20" s="72" t="s">
        <v>409</v>
      </c>
      <c r="C20" s="73"/>
      <c r="D20" s="50">
        <v>490</v>
      </c>
      <c r="E20" s="50">
        <v>110</v>
      </c>
      <c r="F20" s="50">
        <v>140</v>
      </c>
      <c r="G20" s="50">
        <v>40</v>
      </c>
      <c r="H20" s="50"/>
      <c r="I20" s="50">
        <v>210</v>
      </c>
      <c r="J20" s="50">
        <v>20</v>
      </c>
      <c r="K20" s="126">
        <v>980</v>
      </c>
      <c r="L20" s="50"/>
      <c r="M20" s="129" t="s">
        <v>408</v>
      </c>
      <c r="N20" s="129">
        <v>0.1</v>
      </c>
      <c r="O20" s="129">
        <v>1.4</v>
      </c>
      <c r="P20" s="129">
        <v>6.4</v>
      </c>
      <c r="Q20" s="50"/>
      <c r="R20" s="129">
        <v>0.7</v>
      </c>
      <c r="S20" s="130">
        <v>8.6</v>
      </c>
      <c r="U20" s="50">
        <v>37</v>
      </c>
      <c r="V20" s="50">
        <v>21</v>
      </c>
      <c r="W20" s="50">
        <v>64</v>
      </c>
      <c r="X20" s="50">
        <v>141</v>
      </c>
      <c r="Y20" s="126">
        <v>263</v>
      </c>
      <c r="AA20" s="50">
        <v>122</v>
      </c>
    </row>
    <row r="21" spans="1:28" ht="12.6" customHeight="1" x14ac:dyDescent="0.2">
      <c r="A21" s="1"/>
      <c r="B21" s="72" t="s">
        <v>410</v>
      </c>
      <c r="C21" s="73"/>
      <c r="D21" s="50">
        <v>500</v>
      </c>
      <c r="E21" s="50">
        <v>130</v>
      </c>
      <c r="F21" s="50">
        <v>190</v>
      </c>
      <c r="G21" s="50">
        <v>60</v>
      </c>
      <c r="H21" s="50"/>
      <c r="I21" s="50">
        <v>270</v>
      </c>
      <c r="J21" s="50">
        <v>20</v>
      </c>
      <c r="K21" s="126">
        <v>1150</v>
      </c>
      <c r="L21" s="50"/>
      <c r="M21" s="129" t="s">
        <v>408</v>
      </c>
      <c r="N21" s="129">
        <v>0.1</v>
      </c>
      <c r="O21" s="129">
        <v>2.1</v>
      </c>
      <c r="P21" s="129">
        <v>6.4</v>
      </c>
      <c r="Q21" s="50"/>
      <c r="R21" s="129">
        <v>1.3</v>
      </c>
      <c r="S21" s="130">
        <v>10</v>
      </c>
      <c r="U21" s="50">
        <v>37</v>
      </c>
      <c r="V21" s="50">
        <v>26</v>
      </c>
      <c r="W21" s="50">
        <v>90</v>
      </c>
      <c r="X21" s="50">
        <v>211</v>
      </c>
      <c r="Y21" s="126">
        <v>364</v>
      </c>
      <c r="AA21" s="50">
        <v>235</v>
      </c>
    </row>
    <row r="22" spans="1:28" ht="26.45" customHeight="1" x14ac:dyDescent="0.2">
      <c r="A22" s="13" t="s">
        <v>303</v>
      </c>
      <c r="B22" s="13"/>
      <c r="C22" s="73"/>
      <c r="D22" s="50"/>
      <c r="E22" s="50"/>
      <c r="F22" s="50"/>
      <c r="G22" s="50"/>
      <c r="H22" s="50"/>
      <c r="I22" s="50"/>
      <c r="J22" s="50"/>
      <c r="K22" s="126"/>
      <c r="L22" s="50"/>
      <c r="M22" s="100"/>
      <c r="N22" s="100"/>
      <c r="O22" s="100"/>
      <c r="P22" s="100"/>
      <c r="Q22" s="50"/>
      <c r="R22" s="100"/>
      <c r="S22" s="131"/>
      <c r="Y22" s="126"/>
    </row>
    <row r="23" spans="1:28" x14ac:dyDescent="0.2">
      <c r="A23" s="1"/>
      <c r="B23" s="79" t="s">
        <v>304</v>
      </c>
      <c r="C23" s="13"/>
      <c r="D23" s="50">
        <v>200</v>
      </c>
      <c r="E23" s="50">
        <v>60</v>
      </c>
      <c r="F23" s="50">
        <v>80</v>
      </c>
      <c r="G23" s="50">
        <v>30</v>
      </c>
      <c r="H23" s="50"/>
      <c r="I23" s="50">
        <v>120</v>
      </c>
      <c r="J23" s="50">
        <v>10</v>
      </c>
      <c r="K23" s="126">
        <v>490</v>
      </c>
      <c r="L23" s="50"/>
      <c r="M23" s="129" t="s">
        <v>408</v>
      </c>
      <c r="N23" s="129" t="s">
        <v>408</v>
      </c>
      <c r="O23" s="129">
        <v>1</v>
      </c>
      <c r="P23" s="129">
        <v>3.6</v>
      </c>
      <c r="Q23" s="50"/>
      <c r="R23" s="129" t="s">
        <v>338</v>
      </c>
      <c r="S23" s="130">
        <v>6</v>
      </c>
      <c r="U23" s="50">
        <v>15</v>
      </c>
      <c r="V23" s="50">
        <v>12</v>
      </c>
      <c r="W23" s="50">
        <v>42</v>
      </c>
      <c r="X23" s="50">
        <v>148</v>
      </c>
      <c r="Y23" s="126">
        <v>217</v>
      </c>
      <c r="AA23" s="50">
        <v>123</v>
      </c>
    </row>
    <row r="24" spans="1:28" x14ac:dyDescent="0.2">
      <c r="A24" s="1"/>
      <c r="B24" s="79" t="s">
        <v>305</v>
      </c>
      <c r="C24" s="73"/>
      <c r="D24" s="50">
        <v>200</v>
      </c>
      <c r="E24" s="50">
        <v>50</v>
      </c>
      <c r="F24" s="50">
        <v>80</v>
      </c>
      <c r="G24" s="50">
        <v>20</v>
      </c>
      <c r="H24" s="50"/>
      <c r="I24" s="50">
        <v>110</v>
      </c>
      <c r="J24" s="50">
        <v>20</v>
      </c>
      <c r="K24" s="126">
        <v>450</v>
      </c>
      <c r="L24" s="50"/>
      <c r="M24" s="129" t="s">
        <v>408</v>
      </c>
      <c r="N24" s="129" t="s">
        <v>408</v>
      </c>
      <c r="O24" s="129">
        <v>0.9</v>
      </c>
      <c r="P24" s="129">
        <v>2.1</v>
      </c>
      <c r="Q24" s="50"/>
      <c r="R24" s="129">
        <v>0.6</v>
      </c>
      <c r="S24" s="130">
        <v>3.6</v>
      </c>
      <c r="U24" s="50">
        <v>14</v>
      </c>
      <c r="V24" s="50">
        <v>10</v>
      </c>
      <c r="W24" s="50">
        <v>37</v>
      </c>
      <c r="X24" s="50">
        <v>64</v>
      </c>
      <c r="Y24" s="126">
        <v>125</v>
      </c>
      <c r="AA24" s="50">
        <v>66</v>
      </c>
    </row>
    <row r="25" spans="1:28" x14ac:dyDescent="0.2">
      <c r="A25" s="1"/>
      <c r="B25" s="79" t="s">
        <v>306</v>
      </c>
      <c r="C25" s="73"/>
      <c r="D25" s="50">
        <v>180</v>
      </c>
      <c r="E25" s="50">
        <v>60</v>
      </c>
      <c r="F25" s="50">
        <v>80</v>
      </c>
      <c r="G25" s="50">
        <v>40</v>
      </c>
      <c r="H25" s="50"/>
      <c r="I25" s="50">
        <v>120</v>
      </c>
      <c r="J25" s="50">
        <v>10</v>
      </c>
      <c r="K25" s="126">
        <v>480</v>
      </c>
      <c r="L25" s="50"/>
      <c r="M25" s="129" t="s">
        <v>408</v>
      </c>
      <c r="N25" s="129" t="s">
        <v>408</v>
      </c>
      <c r="O25" s="129">
        <v>0.9</v>
      </c>
      <c r="P25" s="129">
        <v>4.2</v>
      </c>
      <c r="Q25" s="50"/>
      <c r="R25" s="129">
        <v>0.7</v>
      </c>
      <c r="S25" s="130">
        <v>5.8</v>
      </c>
      <c r="U25" s="50">
        <v>13</v>
      </c>
      <c r="V25" s="50">
        <v>12</v>
      </c>
      <c r="W25" s="50">
        <v>40</v>
      </c>
      <c r="X25" s="50">
        <v>115</v>
      </c>
      <c r="Y25" s="126">
        <v>180</v>
      </c>
      <c r="AA25" s="50">
        <v>66</v>
      </c>
    </row>
    <row r="26" spans="1:28" x14ac:dyDescent="0.2">
      <c r="A26" s="1"/>
      <c r="B26" s="79" t="s">
        <v>307</v>
      </c>
      <c r="C26" s="73"/>
      <c r="D26" s="50">
        <v>210</v>
      </c>
      <c r="E26" s="50">
        <v>60</v>
      </c>
      <c r="F26" s="50">
        <v>80</v>
      </c>
      <c r="G26" s="50">
        <v>30</v>
      </c>
      <c r="H26" s="50"/>
      <c r="I26" s="50">
        <v>110</v>
      </c>
      <c r="J26" s="50">
        <v>20</v>
      </c>
      <c r="K26" s="126">
        <v>490</v>
      </c>
      <c r="L26" s="50"/>
      <c r="M26" s="129" t="s">
        <v>408</v>
      </c>
      <c r="N26" s="129" t="s">
        <v>408</v>
      </c>
      <c r="O26" s="129">
        <v>1</v>
      </c>
      <c r="P26" s="129">
        <v>5.7</v>
      </c>
      <c r="Q26" s="50"/>
      <c r="R26" s="129">
        <v>1.3</v>
      </c>
      <c r="S26" s="130">
        <v>8</v>
      </c>
      <c r="U26" s="50">
        <v>15</v>
      </c>
      <c r="V26" s="50">
        <v>12</v>
      </c>
      <c r="W26" s="50">
        <v>39</v>
      </c>
      <c r="X26" s="50">
        <v>265</v>
      </c>
      <c r="Y26" s="126">
        <v>332</v>
      </c>
      <c r="AA26" s="50">
        <v>98</v>
      </c>
    </row>
    <row r="27" spans="1:28" x14ac:dyDescent="0.2">
      <c r="A27" s="1"/>
      <c r="B27" s="79" t="s">
        <v>308</v>
      </c>
      <c r="C27" s="73"/>
      <c r="D27" s="50">
        <v>230</v>
      </c>
      <c r="E27" s="50">
        <v>50</v>
      </c>
      <c r="F27" s="50">
        <v>110</v>
      </c>
      <c r="G27" s="50">
        <v>30</v>
      </c>
      <c r="H27" s="50"/>
      <c r="I27" s="50">
        <v>110</v>
      </c>
      <c r="J27" s="50">
        <v>10</v>
      </c>
      <c r="K27" s="126">
        <v>530</v>
      </c>
      <c r="L27" s="50"/>
      <c r="M27" s="129" t="s">
        <v>408</v>
      </c>
      <c r="N27" s="129" t="s">
        <v>408</v>
      </c>
      <c r="O27" s="129">
        <v>1.3</v>
      </c>
      <c r="P27" s="129">
        <v>2.2000000000000002</v>
      </c>
      <c r="Q27" s="50"/>
      <c r="R27" s="129">
        <v>0.2</v>
      </c>
      <c r="S27" s="130">
        <v>3.8</v>
      </c>
      <c r="U27" s="50">
        <v>16</v>
      </c>
      <c r="V27" s="50">
        <v>10</v>
      </c>
      <c r="W27" s="50">
        <v>53</v>
      </c>
      <c r="X27" s="50">
        <v>112</v>
      </c>
      <c r="Y27" s="126">
        <v>191</v>
      </c>
      <c r="AA27" s="50">
        <v>59</v>
      </c>
    </row>
    <row r="28" spans="1:28" s="13" customFormat="1" x14ac:dyDescent="0.2">
      <c r="A28" s="1"/>
      <c r="B28" s="79" t="s">
        <v>309</v>
      </c>
      <c r="C28" s="73"/>
      <c r="D28" s="50">
        <v>170</v>
      </c>
      <c r="E28" s="50">
        <v>50</v>
      </c>
      <c r="F28" s="50">
        <v>80</v>
      </c>
      <c r="G28" s="50">
        <v>20</v>
      </c>
      <c r="H28" s="50"/>
      <c r="I28" s="50">
        <v>150</v>
      </c>
      <c r="J28" s="50">
        <v>10</v>
      </c>
      <c r="K28" s="126">
        <v>470</v>
      </c>
      <c r="L28" s="50"/>
      <c r="M28" s="129" t="s">
        <v>408</v>
      </c>
      <c r="N28" s="129" t="s">
        <v>408</v>
      </c>
      <c r="O28" s="129">
        <v>0.8</v>
      </c>
      <c r="P28" s="129">
        <v>3.5</v>
      </c>
      <c r="Q28" s="50"/>
      <c r="R28" s="129">
        <v>1.5</v>
      </c>
      <c r="S28" s="130">
        <v>5.9</v>
      </c>
      <c r="T28" s="107"/>
      <c r="U28" s="50">
        <v>13</v>
      </c>
      <c r="V28" s="50">
        <v>11</v>
      </c>
      <c r="W28" s="50">
        <v>37</v>
      </c>
      <c r="X28" s="50">
        <v>109</v>
      </c>
      <c r="Y28" s="126">
        <v>170</v>
      </c>
      <c r="Z28" s="107"/>
      <c r="AA28" s="50">
        <v>231</v>
      </c>
      <c r="AB28" s="47"/>
    </row>
    <row r="29" spans="1:28" x14ac:dyDescent="0.2">
      <c r="A29" s="1"/>
      <c r="B29" s="79" t="s">
        <v>310</v>
      </c>
      <c r="C29" s="73"/>
      <c r="D29" s="50">
        <v>250</v>
      </c>
      <c r="E29" s="50">
        <v>70</v>
      </c>
      <c r="F29" s="50">
        <v>120</v>
      </c>
      <c r="G29" s="50">
        <v>30</v>
      </c>
      <c r="H29" s="50"/>
      <c r="I29" s="50">
        <v>140</v>
      </c>
      <c r="J29" s="50">
        <v>40</v>
      </c>
      <c r="K29" s="126">
        <v>600</v>
      </c>
      <c r="L29" s="50"/>
      <c r="M29" s="129" t="s">
        <v>408</v>
      </c>
      <c r="N29" s="129" t="s">
        <v>408</v>
      </c>
      <c r="O29" s="129">
        <v>1.3</v>
      </c>
      <c r="P29" s="129">
        <v>4</v>
      </c>
      <c r="Q29" s="50"/>
      <c r="R29" s="129">
        <v>1.2</v>
      </c>
      <c r="S29" s="130">
        <v>6.6</v>
      </c>
      <c r="U29" s="50">
        <v>18</v>
      </c>
      <c r="V29" s="50">
        <v>14</v>
      </c>
      <c r="W29" s="50">
        <v>58</v>
      </c>
      <c r="X29" s="50">
        <v>131</v>
      </c>
      <c r="Y29" s="126">
        <v>221</v>
      </c>
      <c r="AA29" s="50">
        <v>112</v>
      </c>
    </row>
    <row r="30" spans="1:28" x14ac:dyDescent="0.2">
      <c r="A30" s="1"/>
      <c r="B30" s="79" t="s">
        <v>311</v>
      </c>
      <c r="C30" s="73"/>
      <c r="D30" s="50">
        <v>200</v>
      </c>
      <c r="E30" s="50">
        <v>70</v>
      </c>
      <c r="F30" s="50">
        <v>110</v>
      </c>
      <c r="G30" s="50">
        <v>30</v>
      </c>
      <c r="H30" s="50"/>
      <c r="I30" s="50">
        <v>150</v>
      </c>
      <c r="J30" s="50">
        <v>10</v>
      </c>
      <c r="K30" s="126">
        <v>550</v>
      </c>
      <c r="L30" s="50"/>
      <c r="M30" s="129" t="s">
        <v>408</v>
      </c>
      <c r="N30" s="129" t="s">
        <v>408</v>
      </c>
      <c r="O30" s="129">
        <v>1.2</v>
      </c>
      <c r="P30" s="129">
        <v>4.0999999999999996</v>
      </c>
      <c r="Q30" s="50"/>
      <c r="R30" s="129">
        <v>0.2</v>
      </c>
      <c r="S30" s="130">
        <v>5.6</v>
      </c>
      <c r="T30" s="1"/>
      <c r="U30" s="50">
        <v>16</v>
      </c>
      <c r="V30" s="50">
        <v>13</v>
      </c>
      <c r="W30" s="50">
        <v>52</v>
      </c>
      <c r="X30" s="50">
        <v>96</v>
      </c>
      <c r="Y30" s="126">
        <v>177</v>
      </c>
      <c r="Z30" s="1"/>
      <c r="AA30" s="50">
        <v>113</v>
      </c>
    </row>
    <row r="31" spans="1:28" x14ac:dyDescent="0.2">
      <c r="A31" s="1"/>
      <c r="B31" s="79" t="s">
        <v>312</v>
      </c>
      <c r="C31" s="73"/>
      <c r="D31" s="50">
        <v>220</v>
      </c>
      <c r="E31" s="50">
        <v>60</v>
      </c>
      <c r="F31" s="50">
        <v>110</v>
      </c>
      <c r="G31" s="50">
        <v>40</v>
      </c>
      <c r="H31" s="50"/>
      <c r="I31" s="50">
        <v>110</v>
      </c>
      <c r="J31" s="50">
        <v>20</v>
      </c>
      <c r="K31" s="126">
        <v>530</v>
      </c>
      <c r="L31" s="50"/>
      <c r="M31" s="129" t="s">
        <v>338</v>
      </c>
      <c r="N31" s="129" t="s">
        <v>408</v>
      </c>
      <c r="O31" s="129">
        <v>1.1000000000000001</v>
      </c>
      <c r="P31" s="129">
        <v>5.6</v>
      </c>
      <c r="Q31" s="50"/>
      <c r="R31" s="129">
        <v>0.6</v>
      </c>
      <c r="S31" s="130">
        <v>7.5</v>
      </c>
      <c r="T31" s="1"/>
      <c r="U31" s="50">
        <v>14</v>
      </c>
      <c r="V31" s="50">
        <v>12</v>
      </c>
      <c r="W31" s="50">
        <v>51</v>
      </c>
      <c r="X31" s="50">
        <v>184</v>
      </c>
      <c r="Y31" s="126">
        <v>261</v>
      </c>
      <c r="Z31" s="1"/>
      <c r="AA31" s="50">
        <v>94</v>
      </c>
    </row>
    <row r="32" spans="1:28" x14ac:dyDescent="0.2">
      <c r="A32" s="1"/>
      <c r="B32" s="79" t="s">
        <v>313</v>
      </c>
      <c r="C32" s="73"/>
      <c r="D32" s="50">
        <v>170</v>
      </c>
      <c r="E32" s="50">
        <v>50</v>
      </c>
      <c r="F32" s="50">
        <v>80</v>
      </c>
      <c r="G32" s="50">
        <v>30</v>
      </c>
      <c r="H32" s="50"/>
      <c r="I32" s="50">
        <v>110</v>
      </c>
      <c r="J32" s="50">
        <v>10</v>
      </c>
      <c r="K32" s="126">
        <v>440</v>
      </c>
      <c r="L32" s="50"/>
      <c r="M32" s="129" t="s">
        <v>338</v>
      </c>
      <c r="N32" s="129" t="s">
        <v>408</v>
      </c>
      <c r="O32" s="129">
        <v>0.9</v>
      </c>
      <c r="P32" s="129">
        <v>5.5</v>
      </c>
      <c r="Q32" s="50"/>
      <c r="R32" s="129">
        <v>0.4</v>
      </c>
      <c r="S32" s="130">
        <v>6.9</v>
      </c>
      <c r="T32" s="1"/>
      <c r="U32" s="50">
        <v>13</v>
      </c>
      <c r="V32" s="50">
        <v>11</v>
      </c>
      <c r="W32" s="50">
        <v>39</v>
      </c>
      <c r="X32" s="50">
        <v>147</v>
      </c>
      <c r="Y32" s="126">
        <v>209</v>
      </c>
      <c r="Z32" s="1"/>
      <c r="AA32" s="50">
        <v>50</v>
      </c>
    </row>
    <row r="33" spans="1:27" x14ac:dyDescent="0.2">
      <c r="A33" s="1"/>
      <c r="B33" s="79" t="s">
        <v>314</v>
      </c>
      <c r="C33" s="73"/>
      <c r="D33" s="50">
        <v>160</v>
      </c>
      <c r="E33" s="50">
        <v>60</v>
      </c>
      <c r="F33" s="50">
        <v>80</v>
      </c>
      <c r="G33" s="50">
        <v>30</v>
      </c>
      <c r="H33" s="50"/>
      <c r="I33" s="50">
        <v>130</v>
      </c>
      <c r="J33" s="50">
        <v>10</v>
      </c>
      <c r="K33" s="126">
        <v>460</v>
      </c>
      <c r="L33" s="50"/>
      <c r="M33" s="129" t="s">
        <v>408</v>
      </c>
      <c r="N33" s="129" t="s">
        <v>408</v>
      </c>
      <c r="O33" s="129">
        <v>0.8</v>
      </c>
      <c r="P33" s="129">
        <v>3.2</v>
      </c>
      <c r="Q33" s="50"/>
      <c r="R33" s="129">
        <v>1.4</v>
      </c>
      <c r="S33" s="130">
        <v>5.4</v>
      </c>
      <c r="T33" s="1"/>
      <c r="U33" s="50">
        <v>12</v>
      </c>
      <c r="V33" s="50">
        <v>11</v>
      </c>
      <c r="W33" s="50">
        <v>39</v>
      </c>
      <c r="X33" s="50">
        <v>99</v>
      </c>
      <c r="Y33" s="126">
        <v>161</v>
      </c>
      <c r="Z33" s="1"/>
      <c r="AA33" s="50">
        <v>127</v>
      </c>
    </row>
    <row r="34" spans="1:27" x14ac:dyDescent="0.2">
      <c r="A34" s="1"/>
      <c r="B34" s="79" t="s">
        <v>315</v>
      </c>
      <c r="C34" s="73"/>
      <c r="D34" s="50">
        <v>250</v>
      </c>
      <c r="E34" s="50">
        <v>70</v>
      </c>
      <c r="F34" s="50">
        <v>140</v>
      </c>
      <c r="G34" s="50">
        <v>50</v>
      </c>
      <c r="H34" s="50"/>
      <c r="I34" s="50">
        <v>160</v>
      </c>
      <c r="J34" s="50">
        <v>10</v>
      </c>
      <c r="K34" s="126">
        <v>670</v>
      </c>
      <c r="L34" s="50"/>
      <c r="M34" s="129" t="s">
        <v>408</v>
      </c>
      <c r="N34" s="129" t="s">
        <v>408</v>
      </c>
      <c r="O34" s="129">
        <v>1.3</v>
      </c>
      <c r="P34" s="129">
        <v>5.7</v>
      </c>
      <c r="Q34" s="50"/>
      <c r="R34" s="129">
        <v>1</v>
      </c>
      <c r="S34" s="130">
        <v>8.1</v>
      </c>
      <c r="T34" s="1"/>
      <c r="U34" s="50">
        <v>18</v>
      </c>
      <c r="V34" s="50">
        <v>14</v>
      </c>
      <c r="W34" s="50">
        <v>67</v>
      </c>
      <c r="X34" s="50">
        <v>293</v>
      </c>
      <c r="Y34" s="126">
        <v>391</v>
      </c>
      <c r="Z34" s="1"/>
      <c r="AA34" s="50">
        <v>151</v>
      </c>
    </row>
    <row r="35" spans="1:27" ht="26.45" customHeight="1" x14ac:dyDescent="0.2">
      <c r="A35" s="1"/>
      <c r="B35" s="79" t="s">
        <v>316</v>
      </c>
      <c r="C35" s="73"/>
      <c r="D35" s="50">
        <v>230</v>
      </c>
      <c r="E35" s="50">
        <v>70</v>
      </c>
      <c r="F35" s="50">
        <v>100</v>
      </c>
      <c r="G35" s="50">
        <v>20</v>
      </c>
      <c r="H35" s="50"/>
      <c r="I35" s="50">
        <v>110</v>
      </c>
      <c r="J35" s="50">
        <v>10</v>
      </c>
      <c r="K35" s="126">
        <v>530</v>
      </c>
      <c r="L35" s="50"/>
      <c r="M35" s="129" t="s">
        <v>408</v>
      </c>
      <c r="N35" s="129" t="s">
        <v>408</v>
      </c>
      <c r="O35" s="129">
        <v>1.1000000000000001</v>
      </c>
      <c r="P35" s="129">
        <v>1.2</v>
      </c>
      <c r="Q35" s="50"/>
      <c r="R35" s="129">
        <v>0.6</v>
      </c>
      <c r="S35" s="130">
        <v>2.9</v>
      </c>
      <c r="T35" s="1"/>
      <c r="U35" s="50">
        <v>17</v>
      </c>
      <c r="V35" s="50">
        <v>14</v>
      </c>
      <c r="W35" s="50">
        <v>48</v>
      </c>
      <c r="X35" s="50">
        <v>55</v>
      </c>
      <c r="Y35" s="126">
        <v>133</v>
      </c>
      <c r="Z35" s="1"/>
      <c r="AA35" s="50">
        <v>63</v>
      </c>
    </row>
    <row r="36" spans="1:27" x14ac:dyDescent="0.2">
      <c r="A36" s="1"/>
      <c r="B36" s="79" t="s">
        <v>317</v>
      </c>
      <c r="C36" s="73"/>
      <c r="D36" s="50">
        <v>220</v>
      </c>
      <c r="E36" s="50">
        <v>60</v>
      </c>
      <c r="F36" s="50">
        <v>80</v>
      </c>
      <c r="G36" s="50">
        <v>20</v>
      </c>
      <c r="H36" s="50"/>
      <c r="I36" s="50">
        <v>150</v>
      </c>
      <c r="J36" s="50">
        <v>10</v>
      </c>
      <c r="K36" s="126">
        <v>530</v>
      </c>
      <c r="L36" s="50"/>
      <c r="M36" s="129" t="s">
        <v>408</v>
      </c>
      <c r="N36" s="129" t="s">
        <v>408</v>
      </c>
      <c r="O36" s="129">
        <v>0.9</v>
      </c>
      <c r="P36" s="129">
        <v>3.1</v>
      </c>
      <c r="Q36" s="50"/>
      <c r="R36" s="129">
        <v>3.7</v>
      </c>
      <c r="S36" s="130">
        <v>7.8</v>
      </c>
      <c r="U36" s="50">
        <v>16</v>
      </c>
      <c r="V36" s="50">
        <v>11</v>
      </c>
      <c r="W36" s="50">
        <v>38</v>
      </c>
      <c r="X36" s="50">
        <v>62</v>
      </c>
      <c r="Y36" s="126">
        <v>128</v>
      </c>
      <c r="AA36" s="50">
        <v>269</v>
      </c>
    </row>
    <row r="37" spans="1:27" x14ac:dyDescent="0.2">
      <c r="A37" s="1"/>
      <c r="B37" s="79" t="s">
        <v>318</v>
      </c>
      <c r="C37" s="73"/>
      <c r="D37" s="50">
        <v>210</v>
      </c>
      <c r="E37" s="50">
        <v>70</v>
      </c>
      <c r="F37" s="50">
        <v>70</v>
      </c>
      <c r="G37" s="50">
        <v>20</v>
      </c>
      <c r="H37" s="50"/>
      <c r="I37" s="50">
        <v>90</v>
      </c>
      <c r="J37" s="50">
        <v>10</v>
      </c>
      <c r="K37" s="126">
        <v>460</v>
      </c>
      <c r="L37" s="50"/>
      <c r="M37" s="129" t="s">
        <v>408</v>
      </c>
      <c r="N37" s="129" t="s">
        <v>408</v>
      </c>
      <c r="O37" s="129">
        <v>0.8</v>
      </c>
      <c r="P37" s="129">
        <v>2.4</v>
      </c>
      <c r="Q37" s="50"/>
      <c r="R37" s="129">
        <v>0.3</v>
      </c>
      <c r="S37" s="130">
        <v>3.5</v>
      </c>
      <c r="T37" s="1"/>
      <c r="U37" s="50">
        <v>13</v>
      </c>
      <c r="V37" s="50">
        <v>14</v>
      </c>
      <c r="W37" s="50">
        <v>35</v>
      </c>
      <c r="X37" s="50">
        <v>60</v>
      </c>
      <c r="Y37" s="126">
        <v>121</v>
      </c>
      <c r="Z37" s="1"/>
      <c r="AA37" s="50">
        <v>43</v>
      </c>
    </row>
    <row r="38" spans="1:27" x14ac:dyDescent="0.2">
      <c r="A38" s="1"/>
      <c r="B38" s="79" t="s">
        <v>319</v>
      </c>
      <c r="C38" s="73"/>
      <c r="D38" s="50">
        <v>220</v>
      </c>
      <c r="E38" s="50">
        <v>60</v>
      </c>
      <c r="F38" s="50">
        <v>130</v>
      </c>
      <c r="G38" s="50">
        <v>30</v>
      </c>
      <c r="H38" s="50"/>
      <c r="I38" s="50">
        <v>160</v>
      </c>
      <c r="J38" s="50">
        <v>10</v>
      </c>
      <c r="K38" s="126">
        <v>590</v>
      </c>
      <c r="L38" s="50"/>
      <c r="M38" s="129" t="s">
        <v>408</v>
      </c>
      <c r="N38" s="129" t="s">
        <v>408</v>
      </c>
      <c r="O38" s="129">
        <v>1.4</v>
      </c>
      <c r="P38" s="129">
        <v>2.8</v>
      </c>
      <c r="Q38" s="50"/>
      <c r="R38" s="129">
        <v>0.8</v>
      </c>
      <c r="S38" s="130">
        <v>5</v>
      </c>
      <c r="T38" s="1"/>
      <c r="U38" s="50">
        <v>17</v>
      </c>
      <c r="V38" s="50">
        <v>12</v>
      </c>
      <c r="W38" s="50">
        <v>62</v>
      </c>
      <c r="X38" s="50">
        <v>103</v>
      </c>
      <c r="Y38" s="126">
        <v>194</v>
      </c>
      <c r="Z38" s="1"/>
      <c r="AA38" s="50">
        <v>139</v>
      </c>
    </row>
    <row r="39" spans="1:27" x14ac:dyDescent="0.2">
      <c r="A39" s="1"/>
      <c r="B39" s="79" t="s">
        <v>320</v>
      </c>
      <c r="C39" s="73"/>
      <c r="D39" s="50">
        <v>170</v>
      </c>
      <c r="E39" s="50">
        <v>50</v>
      </c>
      <c r="F39" s="50">
        <v>90</v>
      </c>
      <c r="G39" s="50">
        <v>30</v>
      </c>
      <c r="H39" s="50"/>
      <c r="I39" s="50">
        <v>140</v>
      </c>
      <c r="J39" s="50">
        <v>10</v>
      </c>
      <c r="K39" s="126">
        <v>470</v>
      </c>
      <c r="L39" s="50"/>
      <c r="M39" s="129" t="s">
        <v>408</v>
      </c>
      <c r="N39" s="129" t="s">
        <v>408</v>
      </c>
      <c r="O39" s="129">
        <v>1</v>
      </c>
      <c r="P39" s="129">
        <v>2.2999999999999998</v>
      </c>
      <c r="Q39" s="50"/>
      <c r="R39" s="129">
        <v>0.4</v>
      </c>
      <c r="S39" s="130">
        <v>3.7</v>
      </c>
      <c r="T39" s="1"/>
      <c r="U39" s="50">
        <v>12</v>
      </c>
      <c r="V39" s="50">
        <v>9</v>
      </c>
      <c r="W39" s="50">
        <v>42</v>
      </c>
      <c r="X39" s="50">
        <v>114</v>
      </c>
      <c r="Y39" s="126">
        <v>177</v>
      </c>
      <c r="Z39" s="1"/>
      <c r="AA39" s="50">
        <v>77</v>
      </c>
    </row>
    <row r="40" spans="1:27" x14ac:dyDescent="0.2">
      <c r="A40" s="1"/>
      <c r="B40" s="79" t="s">
        <v>321</v>
      </c>
      <c r="C40" s="73"/>
      <c r="D40" s="50">
        <v>170</v>
      </c>
      <c r="E40" s="50">
        <v>60</v>
      </c>
      <c r="F40" s="50">
        <v>80</v>
      </c>
      <c r="G40" s="50">
        <v>40</v>
      </c>
      <c r="H40" s="50"/>
      <c r="I40" s="50">
        <v>150</v>
      </c>
      <c r="J40" s="50">
        <v>10</v>
      </c>
      <c r="K40" s="126">
        <v>500</v>
      </c>
      <c r="L40" s="50"/>
      <c r="M40" s="129" t="s">
        <v>408</v>
      </c>
      <c r="N40" s="129" t="s">
        <v>408</v>
      </c>
      <c r="O40" s="129">
        <v>0.9</v>
      </c>
      <c r="P40" s="129">
        <v>6.4</v>
      </c>
      <c r="Q40" s="50"/>
      <c r="R40" s="129">
        <v>0.9</v>
      </c>
      <c r="S40" s="130">
        <v>8.3000000000000007</v>
      </c>
      <c r="T40" s="1"/>
      <c r="U40" s="50">
        <v>12</v>
      </c>
      <c r="V40" s="50">
        <v>13</v>
      </c>
      <c r="W40" s="50">
        <v>38</v>
      </c>
      <c r="X40" s="50">
        <v>200</v>
      </c>
      <c r="Y40" s="126">
        <v>263</v>
      </c>
      <c r="Z40" s="1"/>
      <c r="AA40" s="50">
        <v>203</v>
      </c>
    </row>
    <row r="41" spans="1:27" x14ac:dyDescent="0.2">
      <c r="A41" s="1"/>
      <c r="B41" s="79" t="s">
        <v>322</v>
      </c>
      <c r="C41" s="73"/>
      <c r="D41" s="50">
        <v>220</v>
      </c>
      <c r="E41" s="50">
        <v>60</v>
      </c>
      <c r="F41" s="50">
        <v>120</v>
      </c>
      <c r="G41" s="50">
        <v>30</v>
      </c>
      <c r="H41" s="50"/>
      <c r="I41" s="50">
        <v>110</v>
      </c>
      <c r="J41" s="50">
        <v>10</v>
      </c>
      <c r="K41" s="126">
        <v>530</v>
      </c>
      <c r="L41" s="50"/>
      <c r="M41" s="129" t="s">
        <v>408</v>
      </c>
      <c r="N41" s="129" t="s">
        <v>408</v>
      </c>
      <c r="O41" s="129">
        <v>1.4</v>
      </c>
      <c r="P41" s="129">
        <v>2.6</v>
      </c>
      <c r="Q41" s="50"/>
      <c r="R41" s="129">
        <v>0.4</v>
      </c>
      <c r="S41" s="130">
        <v>4.5</v>
      </c>
      <c r="T41" s="1"/>
      <c r="U41" s="50">
        <v>15</v>
      </c>
      <c r="V41" s="50">
        <v>11</v>
      </c>
      <c r="W41" s="50">
        <v>56</v>
      </c>
      <c r="X41" s="50">
        <v>77</v>
      </c>
      <c r="Y41" s="126">
        <v>159</v>
      </c>
      <c r="Z41" s="1"/>
      <c r="AA41" s="50">
        <v>126</v>
      </c>
    </row>
    <row r="42" spans="1:27" x14ac:dyDescent="0.2">
      <c r="A42" s="1"/>
      <c r="B42" s="79" t="s">
        <v>323</v>
      </c>
      <c r="C42" s="73"/>
      <c r="D42" s="50">
        <v>210</v>
      </c>
      <c r="E42" s="50">
        <v>50</v>
      </c>
      <c r="F42" s="50">
        <v>80</v>
      </c>
      <c r="G42" s="50">
        <v>30</v>
      </c>
      <c r="H42" s="50"/>
      <c r="I42" s="50">
        <v>100</v>
      </c>
      <c r="J42" s="50">
        <v>10</v>
      </c>
      <c r="K42" s="126">
        <v>470</v>
      </c>
      <c r="L42" s="50"/>
      <c r="M42" s="129" t="s">
        <v>408</v>
      </c>
      <c r="N42" s="129" t="s">
        <v>408</v>
      </c>
      <c r="O42" s="129">
        <v>1.1000000000000001</v>
      </c>
      <c r="P42" s="129">
        <v>4.5999999999999996</v>
      </c>
      <c r="Q42" s="50"/>
      <c r="R42" s="129">
        <v>0.7</v>
      </c>
      <c r="S42" s="130">
        <v>6.4</v>
      </c>
      <c r="T42" s="1"/>
      <c r="U42" s="50">
        <v>17</v>
      </c>
      <c r="V42" s="50">
        <v>9</v>
      </c>
      <c r="W42" s="50">
        <v>42</v>
      </c>
      <c r="X42" s="50">
        <v>166</v>
      </c>
      <c r="Y42" s="126">
        <v>234</v>
      </c>
      <c r="Z42" s="1"/>
      <c r="AA42" s="50">
        <v>66</v>
      </c>
    </row>
    <row r="43" spans="1:27" x14ac:dyDescent="0.2">
      <c r="A43" s="1"/>
      <c r="B43" s="79" t="s">
        <v>324</v>
      </c>
      <c r="C43" s="73"/>
      <c r="D43" s="50">
        <v>200</v>
      </c>
      <c r="E43" s="50">
        <v>50</v>
      </c>
      <c r="F43" s="50">
        <v>90</v>
      </c>
      <c r="G43" s="50">
        <v>40</v>
      </c>
      <c r="H43" s="50"/>
      <c r="I43" s="50">
        <v>140</v>
      </c>
      <c r="J43" s="50">
        <v>10</v>
      </c>
      <c r="K43" s="126">
        <v>520</v>
      </c>
      <c r="L43" s="50"/>
      <c r="M43" s="129" t="s">
        <v>408</v>
      </c>
      <c r="N43" s="129" t="s">
        <v>408</v>
      </c>
      <c r="O43" s="129">
        <v>1.1000000000000001</v>
      </c>
      <c r="P43" s="129">
        <v>6.5</v>
      </c>
      <c r="Q43" s="50"/>
      <c r="R43" s="129">
        <v>1.9</v>
      </c>
      <c r="S43" s="130">
        <v>9.4</v>
      </c>
      <c r="T43" s="1"/>
      <c r="U43" s="50">
        <v>15</v>
      </c>
      <c r="V43" s="50">
        <v>10</v>
      </c>
      <c r="W43" s="50">
        <v>49</v>
      </c>
      <c r="X43" s="50">
        <v>163</v>
      </c>
      <c r="Y43" s="126">
        <v>238</v>
      </c>
      <c r="Z43" s="1"/>
      <c r="AA43" s="50">
        <v>153</v>
      </c>
    </row>
    <row r="44" spans="1:27" x14ac:dyDescent="0.2">
      <c r="A44" s="1"/>
      <c r="B44" s="79" t="s">
        <v>325</v>
      </c>
      <c r="C44" s="73"/>
      <c r="D44" s="50">
        <v>210</v>
      </c>
      <c r="E44" s="50">
        <v>50</v>
      </c>
      <c r="F44" s="50">
        <v>110</v>
      </c>
      <c r="G44" s="50">
        <v>20</v>
      </c>
      <c r="H44" s="50"/>
      <c r="I44" s="50">
        <v>150</v>
      </c>
      <c r="J44" s="50">
        <v>40</v>
      </c>
      <c r="K44" s="126">
        <v>530</v>
      </c>
      <c r="L44" s="50"/>
      <c r="M44" s="129" t="s">
        <v>408</v>
      </c>
      <c r="N44" s="129" t="s">
        <v>408</v>
      </c>
      <c r="O44" s="129">
        <v>1.2</v>
      </c>
      <c r="P44" s="129">
        <v>5.0999999999999996</v>
      </c>
      <c r="Q44" s="50"/>
      <c r="R44" s="129">
        <v>1.3</v>
      </c>
      <c r="S44" s="130">
        <v>7.7</v>
      </c>
      <c r="T44" s="1"/>
      <c r="U44" s="50">
        <v>16</v>
      </c>
      <c r="V44" s="50">
        <v>9</v>
      </c>
      <c r="W44" s="50">
        <v>52</v>
      </c>
      <c r="X44" s="50">
        <v>110</v>
      </c>
      <c r="Y44" s="126">
        <v>188</v>
      </c>
      <c r="Z44" s="1"/>
      <c r="AA44" s="50">
        <v>106</v>
      </c>
    </row>
    <row r="45" spans="1:27" x14ac:dyDescent="0.2">
      <c r="A45" s="1"/>
      <c r="B45" s="79" t="s">
        <v>326</v>
      </c>
      <c r="C45" s="73"/>
      <c r="D45" s="50">
        <v>180</v>
      </c>
      <c r="E45" s="50">
        <v>60</v>
      </c>
      <c r="F45" s="50">
        <v>70</v>
      </c>
      <c r="G45" s="50">
        <v>20</v>
      </c>
      <c r="H45" s="50"/>
      <c r="I45" s="50">
        <v>110</v>
      </c>
      <c r="J45" s="50">
        <v>10</v>
      </c>
      <c r="K45" s="126">
        <v>430</v>
      </c>
      <c r="L45" s="50"/>
      <c r="M45" s="129" t="s">
        <v>338</v>
      </c>
      <c r="N45" s="129" t="s">
        <v>408</v>
      </c>
      <c r="O45" s="129">
        <v>0.7</v>
      </c>
      <c r="P45" s="129">
        <v>2.9</v>
      </c>
      <c r="Q45" s="50"/>
      <c r="R45" s="129">
        <v>0.3</v>
      </c>
      <c r="S45" s="130">
        <v>4</v>
      </c>
      <c r="T45" s="1"/>
      <c r="U45" s="50">
        <v>13</v>
      </c>
      <c r="V45" s="50">
        <v>11</v>
      </c>
      <c r="W45" s="50">
        <v>33</v>
      </c>
      <c r="X45" s="50">
        <v>71</v>
      </c>
      <c r="Y45" s="126">
        <v>128</v>
      </c>
      <c r="Z45" s="1"/>
      <c r="AA45" s="50">
        <v>78</v>
      </c>
    </row>
    <row r="46" spans="1:27" x14ac:dyDescent="0.2">
      <c r="A46" s="1"/>
      <c r="B46" s="79" t="s">
        <v>327</v>
      </c>
      <c r="C46" s="73"/>
      <c r="D46" s="50">
        <v>210</v>
      </c>
      <c r="E46" s="50">
        <v>80</v>
      </c>
      <c r="F46" s="50">
        <v>110</v>
      </c>
      <c r="G46" s="50">
        <v>20</v>
      </c>
      <c r="H46" s="50"/>
      <c r="I46" s="50">
        <v>140</v>
      </c>
      <c r="J46" s="50">
        <v>20</v>
      </c>
      <c r="K46" s="126">
        <v>560</v>
      </c>
      <c r="L46" s="50"/>
      <c r="M46" s="129" t="s">
        <v>338</v>
      </c>
      <c r="N46" s="129" t="s">
        <v>408</v>
      </c>
      <c r="O46" s="129">
        <v>1</v>
      </c>
      <c r="P46" s="129">
        <v>3.1</v>
      </c>
      <c r="Q46" s="50"/>
      <c r="R46" s="129">
        <v>1.2</v>
      </c>
      <c r="S46" s="130">
        <v>5.4</v>
      </c>
      <c r="T46" s="1"/>
      <c r="U46" s="50">
        <v>15</v>
      </c>
      <c r="V46" s="50">
        <v>15</v>
      </c>
      <c r="W46" s="50">
        <v>50</v>
      </c>
      <c r="X46" s="50">
        <v>65</v>
      </c>
      <c r="Y46" s="126">
        <v>145</v>
      </c>
      <c r="Z46" s="1"/>
      <c r="AA46" s="50">
        <v>108</v>
      </c>
    </row>
    <row r="47" spans="1:27" ht="26.25" customHeight="1" x14ac:dyDescent="0.2">
      <c r="A47" s="1"/>
      <c r="B47" s="79" t="s">
        <v>411</v>
      </c>
      <c r="C47" s="73"/>
      <c r="D47" s="50">
        <v>210</v>
      </c>
      <c r="E47" s="50">
        <v>40</v>
      </c>
      <c r="F47" s="50">
        <v>40</v>
      </c>
      <c r="G47" s="50">
        <v>10</v>
      </c>
      <c r="H47" s="50"/>
      <c r="I47" s="50">
        <v>70</v>
      </c>
      <c r="J47" s="50" t="s">
        <v>338</v>
      </c>
      <c r="K47" s="126">
        <v>370</v>
      </c>
      <c r="L47" s="50"/>
      <c r="M47" s="129" t="s">
        <v>408</v>
      </c>
      <c r="N47" s="129" t="s">
        <v>408</v>
      </c>
      <c r="O47" s="129">
        <v>0.5</v>
      </c>
      <c r="P47" s="129">
        <v>4.5</v>
      </c>
      <c r="Q47" s="50"/>
      <c r="R47" s="129">
        <v>0.2</v>
      </c>
      <c r="S47" s="130">
        <v>5.2</v>
      </c>
      <c r="T47" s="1"/>
      <c r="U47" s="50">
        <v>15</v>
      </c>
      <c r="V47" s="50">
        <v>7</v>
      </c>
      <c r="W47" s="50">
        <v>21</v>
      </c>
      <c r="X47" s="50">
        <v>87</v>
      </c>
      <c r="Y47" s="126">
        <v>130</v>
      </c>
      <c r="Z47" s="1"/>
      <c r="AA47" s="50">
        <v>34</v>
      </c>
    </row>
    <row r="48" spans="1:27" ht="12.75" customHeight="1" x14ac:dyDescent="0.2">
      <c r="A48" s="1"/>
      <c r="B48" s="79" t="s">
        <v>412</v>
      </c>
      <c r="C48" s="73"/>
      <c r="D48" s="50">
        <v>120</v>
      </c>
      <c r="E48" s="50">
        <v>30</v>
      </c>
      <c r="F48" s="50">
        <v>40</v>
      </c>
      <c r="G48" s="50">
        <v>10</v>
      </c>
      <c r="H48" s="50"/>
      <c r="I48" s="50">
        <v>60</v>
      </c>
      <c r="J48" s="50" t="s">
        <v>338</v>
      </c>
      <c r="K48" s="126">
        <v>260</v>
      </c>
      <c r="L48" s="50"/>
      <c r="M48" s="129" t="s">
        <v>338</v>
      </c>
      <c r="N48" s="129" t="s">
        <v>408</v>
      </c>
      <c r="O48" s="129">
        <v>0.4</v>
      </c>
      <c r="P48" s="129">
        <v>0.7</v>
      </c>
      <c r="Q48" s="50"/>
      <c r="R48" s="129">
        <v>0.2</v>
      </c>
      <c r="S48" s="130">
        <v>1.3</v>
      </c>
      <c r="T48" s="1"/>
      <c r="U48" s="50">
        <v>10</v>
      </c>
      <c r="V48" s="50">
        <v>5</v>
      </c>
      <c r="W48" s="50">
        <v>19</v>
      </c>
      <c r="X48" s="50">
        <v>25</v>
      </c>
      <c r="Y48" s="126">
        <v>59</v>
      </c>
      <c r="Z48" s="1"/>
      <c r="AA48" s="50">
        <v>24</v>
      </c>
    </row>
    <row r="49" spans="1:28" ht="12.75" customHeight="1" x14ac:dyDescent="0.2">
      <c r="A49" s="1"/>
      <c r="B49" s="79" t="s">
        <v>413</v>
      </c>
      <c r="C49" s="73"/>
      <c r="D49" s="50">
        <v>160</v>
      </c>
      <c r="E49" s="50">
        <v>40</v>
      </c>
      <c r="F49" s="50">
        <v>50</v>
      </c>
      <c r="G49" s="50">
        <v>10</v>
      </c>
      <c r="H49" s="50"/>
      <c r="I49" s="50">
        <v>80</v>
      </c>
      <c r="J49" s="50">
        <v>10</v>
      </c>
      <c r="K49" s="126">
        <v>350</v>
      </c>
      <c r="L49" s="50"/>
      <c r="M49" s="129" t="s">
        <v>408</v>
      </c>
      <c r="N49" s="129" t="s">
        <v>408</v>
      </c>
      <c r="O49" s="129">
        <v>0.5</v>
      </c>
      <c r="P49" s="129">
        <v>1.2</v>
      </c>
      <c r="Q49" s="50"/>
      <c r="R49" s="129">
        <v>0.3</v>
      </c>
      <c r="S49" s="130">
        <v>2.1</v>
      </c>
      <c r="T49" s="1"/>
      <c r="U49" s="50">
        <v>12</v>
      </c>
      <c r="V49" s="50">
        <v>8</v>
      </c>
      <c r="W49" s="50">
        <v>24</v>
      </c>
      <c r="X49" s="50">
        <v>29</v>
      </c>
      <c r="Y49" s="126">
        <v>73</v>
      </c>
      <c r="Z49" s="1"/>
      <c r="AA49" s="50">
        <v>65</v>
      </c>
    </row>
    <row r="50" spans="1:28" ht="12.75" customHeight="1" x14ac:dyDescent="0.2">
      <c r="A50" s="1"/>
      <c r="B50" s="79" t="s">
        <v>414</v>
      </c>
      <c r="C50" s="73"/>
      <c r="D50" s="50">
        <v>190</v>
      </c>
      <c r="E50" s="50">
        <v>50</v>
      </c>
      <c r="F50" s="50">
        <v>60</v>
      </c>
      <c r="G50" s="50">
        <v>20</v>
      </c>
      <c r="H50" s="50"/>
      <c r="I50" s="50">
        <v>120</v>
      </c>
      <c r="J50" s="50">
        <v>10</v>
      </c>
      <c r="K50" s="126">
        <v>440</v>
      </c>
      <c r="L50" s="50"/>
      <c r="M50" s="129" t="s">
        <v>408</v>
      </c>
      <c r="N50" s="129" t="s">
        <v>408</v>
      </c>
      <c r="O50" s="129">
        <v>0.7</v>
      </c>
      <c r="P50" s="129">
        <v>2</v>
      </c>
      <c r="Q50" s="50"/>
      <c r="R50" s="129">
        <v>0.7</v>
      </c>
      <c r="S50" s="130">
        <v>3.5</v>
      </c>
      <c r="T50" s="1"/>
      <c r="U50" s="50">
        <v>14</v>
      </c>
      <c r="V50" s="50">
        <v>9</v>
      </c>
      <c r="W50" s="50">
        <v>29</v>
      </c>
      <c r="X50" s="50">
        <v>102</v>
      </c>
      <c r="Y50" s="126">
        <v>153</v>
      </c>
      <c r="Z50" s="1"/>
      <c r="AA50" s="50">
        <v>123</v>
      </c>
    </row>
    <row r="51" spans="1:28" ht="12.75" customHeight="1" x14ac:dyDescent="0.2">
      <c r="A51" s="1"/>
      <c r="B51" s="79" t="s">
        <v>415</v>
      </c>
      <c r="C51" s="73"/>
      <c r="D51" s="50">
        <v>140</v>
      </c>
      <c r="E51" s="50">
        <v>40</v>
      </c>
      <c r="F51" s="50">
        <v>60</v>
      </c>
      <c r="G51" s="50">
        <v>20</v>
      </c>
      <c r="H51" s="50"/>
      <c r="I51" s="50">
        <v>70</v>
      </c>
      <c r="J51" s="50" t="s">
        <v>338</v>
      </c>
      <c r="K51" s="126">
        <v>330</v>
      </c>
      <c r="L51" s="50"/>
      <c r="M51" s="129" t="s">
        <v>338</v>
      </c>
      <c r="N51" s="129" t="s">
        <v>408</v>
      </c>
      <c r="O51" s="129">
        <v>0.6</v>
      </c>
      <c r="P51" s="129">
        <v>3.4</v>
      </c>
      <c r="Q51" s="50"/>
      <c r="R51" s="129">
        <v>0.3</v>
      </c>
      <c r="S51" s="130">
        <v>4.3</v>
      </c>
      <c r="T51" s="1"/>
      <c r="U51" s="50">
        <v>11</v>
      </c>
      <c r="V51" s="50">
        <v>7</v>
      </c>
      <c r="W51" s="50">
        <v>27</v>
      </c>
      <c r="X51" s="50">
        <v>65</v>
      </c>
      <c r="Y51" s="126">
        <v>109</v>
      </c>
      <c r="Z51" s="1"/>
      <c r="AA51" s="50">
        <v>71</v>
      </c>
    </row>
    <row r="52" spans="1:28" ht="12.75" customHeight="1" x14ac:dyDescent="0.2">
      <c r="A52" s="1"/>
      <c r="B52" s="79" t="s">
        <v>416</v>
      </c>
      <c r="C52" s="73"/>
      <c r="D52" s="50">
        <v>160</v>
      </c>
      <c r="E52" s="50">
        <v>50</v>
      </c>
      <c r="F52" s="50">
        <v>70</v>
      </c>
      <c r="G52" s="50">
        <v>20</v>
      </c>
      <c r="H52" s="50"/>
      <c r="I52" s="50">
        <v>90</v>
      </c>
      <c r="J52" s="50">
        <v>10</v>
      </c>
      <c r="K52" s="126">
        <v>390</v>
      </c>
      <c r="L52" s="50"/>
      <c r="M52" s="129" t="s">
        <v>408</v>
      </c>
      <c r="N52" s="129" t="s">
        <v>408</v>
      </c>
      <c r="O52" s="129">
        <v>0.8</v>
      </c>
      <c r="P52" s="129">
        <v>1</v>
      </c>
      <c r="Q52" s="50"/>
      <c r="R52" s="129">
        <v>0.3</v>
      </c>
      <c r="S52" s="130">
        <v>2.2000000000000002</v>
      </c>
      <c r="T52" s="1"/>
      <c r="U52" s="50">
        <v>12</v>
      </c>
      <c r="V52" s="50">
        <v>10</v>
      </c>
      <c r="W52" s="50">
        <v>35</v>
      </c>
      <c r="X52" s="50">
        <v>44</v>
      </c>
      <c r="Y52" s="126">
        <v>101</v>
      </c>
      <c r="Z52" s="1"/>
      <c r="AA52" s="50">
        <v>40</v>
      </c>
    </row>
    <row r="53" spans="1:28" ht="2.85" customHeight="1" x14ac:dyDescent="0.2">
      <c r="A53" s="91"/>
      <c r="B53" s="115"/>
      <c r="C53" s="105"/>
      <c r="D53" s="132"/>
      <c r="E53" s="132"/>
      <c r="F53" s="132"/>
      <c r="G53" s="132"/>
      <c r="H53" s="132"/>
      <c r="I53" s="132"/>
      <c r="J53" s="132"/>
      <c r="K53" s="133"/>
      <c r="L53" s="132"/>
      <c r="M53" s="134"/>
      <c r="N53" s="134"/>
      <c r="O53" s="134"/>
      <c r="P53" s="134"/>
      <c r="Q53" s="132"/>
      <c r="R53" s="134"/>
      <c r="S53" s="135"/>
      <c r="T53" s="91"/>
      <c r="U53" s="132"/>
      <c r="V53" s="132"/>
      <c r="W53" s="132"/>
      <c r="X53" s="132"/>
      <c r="Y53" s="133"/>
      <c r="Z53" s="91"/>
      <c r="AA53" s="132"/>
      <c r="AB53" s="1"/>
    </row>
    <row r="54" spans="1:28" x14ac:dyDescent="0.2">
      <c r="A54" s="1"/>
      <c r="R54" s="136"/>
      <c r="S54" s="136"/>
      <c r="T54" s="1"/>
      <c r="U54" s="1"/>
      <c r="V54" s="1"/>
      <c r="W54" s="1"/>
      <c r="X54" s="1"/>
      <c r="Y54" s="1"/>
      <c r="Z54" s="1"/>
      <c r="AA54" s="1"/>
      <c r="AB54" s="1"/>
    </row>
    <row r="55" spans="1:28" ht="14.25" x14ac:dyDescent="0.2">
      <c r="A55" s="97">
        <v>1</v>
      </c>
      <c r="B55" s="7" t="s">
        <v>417</v>
      </c>
      <c r="C55" s="7"/>
      <c r="D55" s="7"/>
      <c r="E55" s="7"/>
      <c r="F55" s="7"/>
      <c r="G55" s="7"/>
      <c r="H55" s="7"/>
      <c r="I55" s="7"/>
      <c r="J55" s="7"/>
      <c r="K55" s="7"/>
      <c r="L55" s="7"/>
      <c r="M55" s="7"/>
      <c r="N55" s="7"/>
      <c r="O55" s="7"/>
      <c r="P55" s="7"/>
      <c r="Q55" s="7"/>
      <c r="R55" s="7"/>
      <c r="S55" s="7"/>
      <c r="T55" s="7"/>
      <c r="U55" s="7"/>
      <c r="V55" s="7"/>
      <c r="W55" s="7"/>
      <c r="X55" s="7"/>
      <c r="Y55" s="7"/>
      <c r="Z55" s="7"/>
      <c r="AA55" s="7"/>
      <c r="AB55" s="1"/>
    </row>
    <row r="56" spans="1:28" ht="14.25" x14ac:dyDescent="0.2">
      <c r="A56" s="97">
        <v>2</v>
      </c>
      <c r="B56" s="7" t="s">
        <v>418</v>
      </c>
      <c r="C56" s="7"/>
      <c r="D56" s="7"/>
      <c r="E56" s="7"/>
      <c r="F56" s="7"/>
      <c r="G56" s="7"/>
      <c r="H56" s="7"/>
      <c r="I56" s="7"/>
      <c r="J56" s="7"/>
      <c r="K56" s="7"/>
      <c r="L56" s="7"/>
      <c r="M56" s="7"/>
      <c r="N56" s="7"/>
      <c r="O56" s="7"/>
      <c r="P56" s="7"/>
      <c r="Q56" s="7"/>
      <c r="R56" s="7"/>
      <c r="S56" s="7"/>
      <c r="T56" s="7"/>
      <c r="U56" s="7"/>
      <c r="V56" s="7"/>
      <c r="W56" s="7"/>
      <c r="X56" s="7"/>
      <c r="Y56" s="7"/>
      <c r="Z56" s="7"/>
      <c r="AA56" s="7"/>
      <c r="AB56" s="1"/>
    </row>
    <row r="57" spans="1:28" ht="16.350000000000001" customHeight="1" x14ac:dyDescent="0.2">
      <c r="A57" s="94">
        <v>3</v>
      </c>
      <c r="B57" s="7" t="s">
        <v>419</v>
      </c>
      <c r="C57" s="7"/>
      <c r="D57" s="7"/>
      <c r="E57" s="7"/>
      <c r="F57" s="7"/>
      <c r="G57" s="7"/>
      <c r="H57" s="7"/>
      <c r="I57" s="7"/>
      <c r="J57" s="7"/>
      <c r="K57" s="7"/>
      <c r="L57" s="7"/>
      <c r="M57" s="7"/>
      <c r="N57" s="7"/>
      <c r="O57" s="7"/>
      <c r="P57" s="7"/>
      <c r="Q57" s="7"/>
      <c r="R57" s="7"/>
      <c r="S57" s="7"/>
      <c r="T57" s="7"/>
      <c r="U57" s="7"/>
      <c r="V57" s="7"/>
      <c r="W57" s="7"/>
      <c r="X57" s="7"/>
      <c r="Y57" s="7"/>
      <c r="Z57" s="7"/>
      <c r="AA57" s="7"/>
      <c r="AB57" s="1"/>
    </row>
    <row r="58" spans="1:28" ht="14.25" x14ac:dyDescent="0.2">
      <c r="A58" s="94">
        <v>4</v>
      </c>
      <c r="B58" s="7" t="s">
        <v>420</v>
      </c>
      <c r="C58" s="7"/>
      <c r="D58" s="7"/>
      <c r="E58" s="7"/>
      <c r="F58" s="7"/>
      <c r="G58" s="7"/>
      <c r="H58" s="7"/>
      <c r="I58" s="7"/>
      <c r="J58" s="7"/>
      <c r="K58" s="7"/>
      <c r="L58" s="7"/>
      <c r="M58" s="7"/>
      <c r="N58" s="7"/>
      <c r="O58" s="7"/>
      <c r="P58" s="7"/>
      <c r="Q58" s="7"/>
      <c r="R58" s="7"/>
      <c r="S58" s="7"/>
      <c r="T58" s="1"/>
      <c r="U58" s="1"/>
      <c r="V58" s="1"/>
      <c r="W58" s="1"/>
      <c r="X58" s="1"/>
      <c r="Y58" s="1"/>
      <c r="Z58" s="1"/>
      <c r="AA58" s="1"/>
      <c r="AB58" s="1"/>
    </row>
    <row r="59" spans="1:28" ht="26.85" customHeight="1" x14ac:dyDescent="0.2">
      <c r="A59" s="94">
        <v>5</v>
      </c>
      <c r="B59" s="7" t="s">
        <v>421</v>
      </c>
      <c r="C59" s="7"/>
      <c r="D59" s="7"/>
      <c r="E59" s="7"/>
      <c r="F59" s="7"/>
      <c r="G59" s="7"/>
      <c r="H59" s="7"/>
      <c r="I59" s="7"/>
      <c r="J59" s="7"/>
      <c r="K59" s="7"/>
      <c r="L59" s="7"/>
      <c r="M59" s="7"/>
      <c r="N59" s="7"/>
      <c r="O59" s="7"/>
      <c r="P59" s="7"/>
      <c r="Q59" s="7"/>
      <c r="R59" s="7"/>
      <c r="S59" s="7"/>
      <c r="T59" s="7"/>
      <c r="U59" s="7"/>
      <c r="V59" s="7"/>
      <c r="W59" s="7"/>
      <c r="X59" s="7"/>
      <c r="Y59" s="7"/>
      <c r="Z59" s="7"/>
      <c r="AA59" s="7"/>
      <c r="AB59" s="1"/>
    </row>
    <row r="60" spans="1:28" ht="27.75" customHeight="1" x14ac:dyDescent="0.2">
      <c r="A60" s="94">
        <v>6</v>
      </c>
      <c r="B60" s="95" t="s">
        <v>345</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1"/>
    </row>
    <row r="61" spans="1:28" x14ac:dyDescent="0.2">
      <c r="A61" s="1" t="s">
        <v>113</v>
      </c>
      <c r="B61" s="1" t="s">
        <v>346</v>
      </c>
      <c r="C61" s="1"/>
    </row>
    <row r="62" spans="1:28" x14ac:dyDescent="0.2">
      <c r="A62" s="1" t="s">
        <v>105</v>
      </c>
      <c r="B62" s="1" t="s">
        <v>347</v>
      </c>
      <c r="C62" s="1"/>
    </row>
    <row r="63" spans="1:28" x14ac:dyDescent="0.2">
      <c r="A63" s="1" t="s">
        <v>393</v>
      </c>
      <c r="B63" s="1" t="s">
        <v>422</v>
      </c>
      <c r="C63" s="1"/>
    </row>
    <row r="64" spans="1:28" x14ac:dyDescent="0.2">
      <c r="A64" s="9" t="s">
        <v>394</v>
      </c>
      <c r="B64" s="1" t="s">
        <v>423</v>
      </c>
      <c r="C64" s="9"/>
    </row>
    <row r="65" spans="1:19" ht="14.45" customHeight="1" x14ac:dyDescent="0.2">
      <c r="A65" s="9" t="s">
        <v>395</v>
      </c>
      <c r="D65" s="138"/>
      <c r="E65" s="138"/>
      <c r="F65" s="138"/>
      <c r="G65" s="138"/>
      <c r="H65" s="138"/>
      <c r="I65" s="138"/>
      <c r="J65" s="138"/>
      <c r="K65" s="138"/>
      <c r="L65" s="138"/>
      <c r="M65" s="138"/>
      <c r="N65" s="138"/>
      <c r="O65" s="138"/>
      <c r="P65" s="138"/>
      <c r="Q65" s="138"/>
      <c r="R65" s="138"/>
      <c r="S65" s="138"/>
    </row>
    <row r="66" spans="1:19" ht="14.45" customHeight="1" x14ac:dyDescent="0.2">
      <c r="A66" s="9"/>
    </row>
    <row r="67" spans="1:19" s="47" customFormat="1" ht="14.45" customHeight="1" x14ac:dyDescent="0.2">
      <c r="A67" s="9"/>
      <c r="B67" s="139"/>
      <c r="C67" s="9"/>
    </row>
    <row r="68" spans="1:19" s="47" customFormat="1" x14ac:dyDescent="0.2">
      <c r="A68" s="9"/>
      <c r="B68" s="139"/>
      <c r="C68" s="9"/>
    </row>
    <row r="69" spans="1:19" s="47" customFormat="1" x14ac:dyDescent="0.2">
      <c r="A69" s="9"/>
      <c r="B69" s="139"/>
      <c r="C69" s="9"/>
    </row>
    <row r="70" spans="1:19" s="47" customFormat="1" x14ac:dyDescent="0.2">
      <c r="A70" s="9"/>
      <c r="B70" s="139"/>
      <c r="C70" s="9"/>
    </row>
    <row r="71" spans="1:19" s="47" customFormat="1" x14ac:dyDescent="0.2">
      <c r="A71" s="9"/>
      <c r="B71" s="139"/>
      <c r="C71" s="9"/>
    </row>
  </sheetData>
  <mergeCells count="17">
    <mergeCell ref="B59:AA59"/>
    <mergeCell ref="B60:AA60"/>
    <mergeCell ref="AA5:AA6"/>
    <mergeCell ref="B55:AA55"/>
    <mergeCell ref="B56:AA56"/>
    <mergeCell ref="B57:AA57"/>
    <mergeCell ref="B58:S58"/>
    <mergeCell ref="A1:B1"/>
    <mergeCell ref="A2:AA2"/>
    <mergeCell ref="A4:B6"/>
    <mergeCell ref="D4:K4"/>
    <mergeCell ref="M4:S4"/>
    <mergeCell ref="U4:AA4"/>
    <mergeCell ref="D5:G5"/>
    <mergeCell ref="I5:J5"/>
    <mergeCell ref="M5:P5"/>
    <mergeCell ref="U5:Y5"/>
  </mergeCells>
  <hyperlinks>
    <hyperlink ref="A1:B1" location="ContentsHead" display="ContentsHead" xr:uid="{53D9BB4E-A861-40A2-96AB-B0EF5A5EBBAD}"/>
  </hyperlinks>
  <pageMargins left="0.7" right="0.7" top="0.75" bottom="0.75" header="0.3" footer="0.3"/>
  <pageSetup scale="3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51FCD-9277-449D-8757-2B52CA55EF46}">
  <sheetPr codeName="Sheet17"/>
  <dimension ref="A1:J63"/>
  <sheetViews>
    <sheetView workbookViewId="0">
      <selection sqref="A1:B1"/>
    </sheetView>
  </sheetViews>
  <sheetFormatPr defaultColWidth="0" defaultRowHeight="12.75" x14ac:dyDescent="0.2"/>
  <cols>
    <col min="1" max="1" width="2.5703125" style="1" customWidth="1"/>
    <col min="2" max="2" width="27" style="1" customWidth="1"/>
    <col min="3" max="3" width="11.42578125" style="1" customWidth="1"/>
    <col min="4" max="4" width="16.28515625" style="1" customWidth="1"/>
    <col min="5" max="5" width="13.5703125" style="1" customWidth="1"/>
    <col min="6" max="6" width="11.5703125" style="1" customWidth="1"/>
    <col min="7" max="7" width="16.5703125" style="1" customWidth="1"/>
    <col min="8" max="8" width="12.5703125" style="1" customWidth="1"/>
    <col min="9" max="10" width="9" style="1" customWidth="1"/>
    <col min="11" max="16384" width="9" style="1" hidden="1"/>
  </cols>
  <sheetData>
    <row r="1" spans="1:8" x14ac:dyDescent="0.2">
      <c r="A1" s="48" t="s">
        <v>133</v>
      </c>
      <c r="B1" s="48"/>
    </row>
    <row r="2" spans="1:8" ht="14.45" customHeight="1" x14ac:dyDescent="0.2">
      <c r="A2" s="51" t="s">
        <v>425</v>
      </c>
      <c r="B2" s="51"/>
      <c r="C2" s="51"/>
      <c r="D2" s="51"/>
      <c r="E2" s="51"/>
      <c r="F2" s="51"/>
      <c r="G2" s="51"/>
      <c r="H2" s="51"/>
    </row>
    <row r="4" spans="1:8" ht="15" x14ac:dyDescent="0.35">
      <c r="A4" s="54" t="s">
        <v>275</v>
      </c>
      <c r="B4" s="54"/>
      <c r="C4" s="54" t="s">
        <v>426</v>
      </c>
      <c r="D4" s="54"/>
      <c r="E4" s="54"/>
      <c r="F4" s="54" t="s">
        <v>427</v>
      </c>
      <c r="G4" s="54"/>
      <c r="H4" s="54"/>
    </row>
    <row r="5" spans="1:8" ht="30" x14ac:dyDescent="0.35">
      <c r="A5" s="124"/>
      <c r="B5" s="124"/>
      <c r="C5" s="58" t="s">
        <v>279</v>
      </c>
      <c r="D5" s="106" t="s">
        <v>428</v>
      </c>
      <c r="E5" s="140" t="s">
        <v>379</v>
      </c>
      <c r="F5" s="58" t="s">
        <v>279</v>
      </c>
      <c r="G5" s="106" t="s">
        <v>428</v>
      </c>
      <c r="H5" s="140" t="s">
        <v>379</v>
      </c>
    </row>
    <row r="6" spans="1:8" x14ac:dyDescent="0.2">
      <c r="A6" s="15" t="s">
        <v>424</v>
      </c>
      <c r="B6" s="10"/>
      <c r="C6" s="141">
        <v>960</v>
      </c>
      <c r="D6" s="141">
        <v>420</v>
      </c>
      <c r="E6" s="142">
        <v>1380</v>
      </c>
      <c r="F6" s="143">
        <v>13.5</v>
      </c>
      <c r="G6" s="143">
        <v>56.4</v>
      </c>
      <c r="H6" s="144">
        <v>69.900000000000006</v>
      </c>
    </row>
    <row r="7" spans="1:8" x14ac:dyDescent="0.2">
      <c r="B7" s="10" t="s">
        <v>429</v>
      </c>
      <c r="C7" s="64">
        <v>220</v>
      </c>
      <c r="D7" s="64">
        <v>80</v>
      </c>
      <c r="E7" s="145">
        <v>300</v>
      </c>
      <c r="F7" s="99">
        <v>3.7</v>
      </c>
      <c r="G7" s="99">
        <v>8.8000000000000007</v>
      </c>
      <c r="H7" s="84">
        <v>12.5</v>
      </c>
    </row>
    <row r="8" spans="1:8" x14ac:dyDescent="0.2">
      <c r="B8" s="10" t="s">
        <v>430</v>
      </c>
      <c r="C8" s="64">
        <v>220</v>
      </c>
      <c r="D8" s="64">
        <v>80</v>
      </c>
      <c r="E8" s="145">
        <v>300</v>
      </c>
      <c r="F8" s="99">
        <v>2.4</v>
      </c>
      <c r="G8" s="99">
        <v>18.7</v>
      </c>
      <c r="H8" s="84">
        <v>21.1</v>
      </c>
    </row>
    <row r="9" spans="1:8" x14ac:dyDescent="0.2">
      <c r="B9" s="10" t="s">
        <v>431</v>
      </c>
      <c r="C9" s="64">
        <v>270</v>
      </c>
      <c r="D9" s="64">
        <v>120</v>
      </c>
      <c r="E9" s="145">
        <v>390</v>
      </c>
      <c r="F9" s="99">
        <v>3.1</v>
      </c>
      <c r="G9" s="99">
        <v>11.2</v>
      </c>
      <c r="H9" s="84">
        <v>14.3</v>
      </c>
    </row>
    <row r="10" spans="1:8" x14ac:dyDescent="0.2">
      <c r="B10" s="10" t="s">
        <v>432</v>
      </c>
      <c r="C10" s="64">
        <v>260</v>
      </c>
      <c r="D10" s="64">
        <v>140</v>
      </c>
      <c r="E10" s="145">
        <v>400</v>
      </c>
      <c r="F10" s="99">
        <v>4.3</v>
      </c>
      <c r="G10" s="99">
        <v>17.7</v>
      </c>
      <c r="H10" s="84">
        <v>22</v>
      </c>
    </row>
    <row r="11" spans="1:8" ht="26.45" customHeight="1" x14ac:dyDescent="0.2">
      <c r="A11" s="146" t="s">
        <v>433</v>
      </c>
      <c r="B11" s="10"/>
      <c r="C11" s="141">
        <v>1190</v>
      </c>
      <c r="D11" s="141">
        <v>370</v>
      </c>
      <c r="E11" s="142">
        <v>1550</v>
      </c>
      <c r="F11" s="143">
        <v>18.100000000000001</v>
      </c>
      <c r="G11" s="143">
        <v>32.9</v>
      </c>
      <c r="H11" s="144">
        <v>51</v>
      </c>
    </row>
    <row r="12" spans="1:8" x14ac:dyDescent="0.2">
      <c r="B12" s="10" t="s">
        <v>434</v>
      </c>
      <c r="C12" s="64">
        <v>280</v>
      </c>
      <c r="D12" s="64">
        <v>70</v>
      </c>
      <c r="E12" s="145">
        <v>350</v>
      </c>
      <c r="F12" s="99">
        <v>8.8000000000000007</v>
      </c>
      <c r="G12" s="99">
        <v>3.5</v>
      </c>
      <c r="H12" s="84">
        <v>12.2</v>
      </c>
    </row>
    <row r="13" spans="1:8" x14ac:dyDescent="0.2">
      <c r="B13" s="10" t="s">
        <v>435</v>
      </c>
      <c r="C13" s="64">
        <v>310</v>
      </c>
      <c r="D13" s="64">
        <v>100</v>
      </c>
      <c r="E13" s="145">
        <v>400</v>
      </c>
      <c r="F13" s="99">
        <v>2.6</v>
      </c>
      <c r="G13" s="99">
        <v>15.5</v>
      </c>
      <c r="H13" s="84">
        <v>18.100000000000001</v>
      </c>
    </row>
    <row r="14" spans="1:8" x14ac:dyDescent="0.2">
      <c r="B14" s="10" t="s">
        <v>436</v>
      </c>
      <c r="C14" s="64">
        <v>340</v>
      </c>
      <c r="D14" s="64">
        <v>90</v>
      </c>
      <c r="E14" s="145">
        <v>430</v>
      </c>
      <c r="F14" s="99">
        <v>3.4</v>
      </c>
      <c r="G14" s="99">
        <v>10.7</v>
      </c>
      <c r="H14" s="84">
        <v>14.1</v>
      </c>
    </row>
    <row r="15" spans="1:8" x14ac:dyDescent="0.2">
      <c r="B15" s="10" t="s">
        <v>437</v>
      </c>
      <c r="C15" s="64">
        <v>270</v>
      </c>
      <c r="D15" s="64">
        <v>110</v>
      </c>
      <c r="E15" s="145">
        <v>380</v>
      </c>
      <c r="F15" s="99">
        <v>3.3</v>
      </c>
      <c r="G15" s="99">
        <v>3.2</v>
      </c>
      <c r="H15" s="84">
        <v>6.5</v>
      </c>
    </row>
    <row r="16" spans="1:8" ht="25.5" customHeight="1" x14ac:dyDescent="0.2">
      <c r="A16" s="146" t="s">
        <v>380</v>
      </c>
      <c r="B16" s="10"/>
      <c r="C16" s="141">
        <v>320</v>
      </c>
      <c r="D16" s="141">
        <v>90</v>
      </c>
      <c r="E16" s="142">
        <v>410</v>
      </c>
      <c r="F16" s="143">
        <v>4.4000000000000004</v>
      </c>
      <c r="G16" s="143">
        <v>6.3</v>
      </c>
      <c r="H16" s="144">
        <v>10.7</v>
      </c>
    </row>
    <row r="17" spans="1:8" x14ac:dyDescent="0.2">
      <c r="B17" s="10" t="s">
        <v>381</v>
      </c>
      <c r="C17" s="64">
        <v>120</v>
      </c>
      <c r="D17" s="64">
        <v>40</v>
      </c>
      <c r="E17" s="145">
        <v>150</v>
      </c>
      <c r="F17" s="99">
        <v>1.2</v>
      </c>
      <c r="G17" s="99">
        <v>1.3</v>
      </c>
      <c r="H17" s="84">
        <v>2.5</v>
      </c>
    </row>
    <row r="18" spans="1:8" x14ac:dyDescent="0.2">
      <c r="B18" s="10" t="s">
        <v>382</v>
      </c>
      <c r="C18" s="64">
        <v>210</v>
      </c>
      <c r="D18" s="64">
        <v>50</v>
      </c>
      <c r="E18" s="145">
        <v>260</v>
      </c>
      <c r="F18" s="99">
        <v>3.2</v>
      </c>
      <c r="G18" s="99">
        <v>5</v>
      </c>
      <c r="H18" s="84">
        <v>8.1999999999999993</v>
      </c>
    </row>
    <row r="19" spans="1:8" ht="2.4500000000000002" customHeight="1" x14ac:dyDescent="0.2">
      <c r="A19" s="91"/>
      <c r="B19" s="147"/>
      <c r="C19" s="88"/>
      <c r="D19" s="88"/>
      <c r="E19" s="148"/>
      <c r="F19" s="149"/>
      <c r="G19" s="149"/>
      <c r="H19" s="150"/>
    </row>
    <row r="20" spans="1:8" ht="14.45" customHeight="1" x14ac:dyDescent="0.2">
      <c r="A20" s="10"/>
      <c r="B20" s="10"/>
    </row>
    <row r="21" spans="1:8" ht="14.25" x14ac:dyDescent="0.2">
      <c r="A21" s="97">
        <v>1</v>
      </c>
      <c r="B21" s="1" t="s">
        <v>438</v>
      </c>
    </row>
    <row r="22" spans="1:8" ht="56.1" customHeight="1" x14ac:dyDescent="0.2">
      <c r="A22" s="97">
        <v>2</v>
      </c>
      <c r="B22" s="151" t="s">
        <v>439</v>
      </c>
      <c r="C22" s="151"/>
      <c r="D22" s="151"/>
      <c r="E22" s="151"/>
      <c r="F22" s="151"/>
      <c r="G22" s="151"/>
      <c r="H22" s="151"/>
    </row>
    <row r="23" spans="1:8" ht="26.85" customHeight="1" x14ac:dyDescent="0.2">
      <c r="A23" s="94">
        <v>3</v>
      </c>
      <c r="B23" s="95" t="s">
        <v>440</v>
      </c>
      <c r="C23" s="95"/>
      <c r="D23" s="95"/>
      <c r="E23" s="95"/>
      <c r="F23" s="95"/>
      <c r="G23" s="95"/>
      <c r="H23" s="95"/>
    </row>
    <row r="24" spans="1:8" ht="14.25" x14ac:dyDescent="0.2">
      <c r="A24" s="97">
        <v>4</v>
      </c>
      <c r="B24" s="1" t="s">
        <v>343</v>
      </c>
    </row>
    <row r="25" spans="1:8" ht="41.25" customHeight="1" x14ac:dyDescent="0.2">
      <c r="A25" s="97">
        <v>5</v>
      </c>
      <c r="B25" s="95" t="s">
        <v>345</v>
      </c>
      <c r="C25" s="95"/>
      <c r="D25" s="95"/>
      <c r="E25" s="95"/>
      <c r="F25" s="95"/>
      <c r="G25" s="95"/>
      <c r="H25" s="95"/>
    </row>
    <row r="26" spans="1:8" x14ac:dyDescent="0.2">
      <c r="A26" s="1" t="s">
        <v>113</v>
      </c>
      <c r="B26" s="1" t="s">
        <v>346</v>
      </c>
    </row>
    <row r="27" spans="1:8" x14ac:dyDescent="0.2">
      <c r="A27" s="1" t="s">
        <v>105</v>
      </c>
      <c r="B27" s="1" t="s">
        <v>347</v>
      </c>
    </row>
    <row r="30" spans="1:8" ht="28.35" customHeight="1" x14ac:dyDescent="0.2">
      <c r="A30" s="152" t="s">
        <v>441</v>
      </c>
      <c r="B30" s="152"/>
      <c r="C30" s="152"/>
      <c r="D30" s="152"/>
      <c r="E30" s="152"/>
      <c r="F30" s="152"/>
      <c r="G30" s="152"/>
      <c r="H30" s="152"/>
    </row>
    <row r="31" spans="1:8" x14ac:dyDescent="0.2">
      <c r="A31" s="13"/>
      <c r="B31" s="13"/>
    </row>
    <row r="32" spans="1:8" ht="15" x14ac:dyDescent="0.35">
      <c r="A32" s="54" t="s">
        <v>275</v>
      </c>
      <c r="B32" s="54"/>
      <c r="C32" s="54" t="s">
        <v>398</v>
      </c>
      <c r="D32" s="54"/>
      <c r="E32" s="54"/>
    </row>
    <row r="33" spans="1:7" ht="15" x14ac:dyDescent="0.35">
      <c r="A33" s="124"/>
      <c r="B33" s="124"/>
      <c r="C33" s="58" t="s">
        <v>279</v>
      </c>
      <c r="D33" s="58" t="s">
        <v>442</v>
      </c>
      <c r="E33" s="140" t="s">
        <v>379</v>
      </c>
    </row>
    <row r="34" spans="1:7" x14ac:dyDescent="0.2">
      <c r="A34" s="15" t="s">
        <v>424</v>
      </c>
      <c r="B34" s="10"/>
      <c r="C34" s="141">
        <v>330</v>
      </c>
      <c r="D34" s="141">
        <v>190</v>
      </c>
      <c r="E34" s="142">
        <v>510</v>
      </c>
    </row>
    <row r="35" spans="1:7" x14ac:dyDescent="0.2">
      <c r="B35" s="10" t="s">
        <v>429</v>
      </c>
      <c r="C35" s="64">
        <v>50</v>
      </c>
      <c r="D35" s="64">
        <v>30</v>
      </c>
      <c r="E35" s="145">
        <v>80</v>
      </c>
      <c r="G35" s="153"/>
    </row>
    <row r="36" spans="1:7" x14ac:dyDescent="0.2">
      <c r="B36" s="10" t="s">
        <v>430</v>
      </c>
      <c r="C36" s="64">
        <v>70</v>
      </c>
      <c r="D36" s="64">
        <v>40</v>
      </c>
      <c r="E36" s="145">
        <v>110</v>
      </c>
      <c r="G36" s="153"/>
    </row>
    <row r="37" spans="1:7" x14ac:dyDescent="0.2">
      <c r="B37" s="10" t="s">
        <v>431</v>
      </c>
      <c r="C37" s="64">
        <v>90</v>
      </c>
      <c r="D37" s="64">
        <v>50</v>
      </c>
      <c r="E37" s="145">
        <v>140</v>
      </c>
      <c r="G37" s="153"/>
    </row>
    <row r="38" spans="1:7" x14ac:dyDescent="0.2">
      <c r="B38" s="10" t="s">
        <v>432</v>
      </c>
      <c r="C38" s="64">
        <v>110</v>
      </c>
      <c r="D38" s="64">
        <v>70</v>
      </c>
      <c r="E38" s="145">
        <v>180</v>
      </c>
      <c r="G38" s="153"/>
    </row>
    <row r="39" spans="1:7" ht="26.45" customHeight="1" x14ac:dyDescent="0.2">
      <c r="A39" s="146" t="s">
        <v>433</v>
      </c>
      <c r="B39" s="10"/>
      <c r="C39" s="141">
        <v>400</v>
      </c>
      <c r="D39" s="141">
        <v>150</v>
      </c>
      <c r="E39" s="142">
        <v>550</v>
      </c>
      <c r="G39" s="153"/>
    </row>
    <row r="40" spans="1:7" x14ac:dyDescent="0.2">
      <c r="B40" s="10" t="s">
        <v>434</v>
      </c>
      <c r="C40" s="64">
        <v>80</v>
      </c>
      <c r="D40" s="64">
        <v>60</v>
      </c>
      <c r="E40" s="145">
        <v>140</v>
      </c>
      <c r="G40" s="153"/>
    </row>
    <row r="41" spans="1:7" x14ac:dyDescent="0.2">
      <c r="B41" s="10" t="s">
        <v>435</v>
      </c>
      <c r="C41" s="64">
        <v>70</v>
      </c>
      <c r="D41" s="64">
        <v>30</v>
      </c>
      <c r="E41" s="145">
        <v>100</v>
      </c>
      <c r="G41" s="153"/>
    </row>
    <row r="42" spans="1:7" x14ac:dyDescent="0.2">
      <c r="B42" s="10" t="s">
        <v>436</v>
      </c>
      <c r="C42" s="64">
        <v>90</v>
      </c>
      <c r="D42" s="64">
        <v>30</v>
      </c>
      <c r="E42" s="145">
        <v>120</v>
      </c>
      <c r="G42" s="153"/>
    </row>
    <row r="43" spans="1:7" x14ac:dyDescent="0.2">
      <c r="B43" s="10" t="s">
        <v>437</v>
      </c>
      <c r="C43" s="64">
        <v>160</v>
      </c>
      <c r="D43" s="64">
        <v>40</v>
      </c>
      <c r="E43" s="145">
        <v>200</v>
      </c>
      <c r="G43" s="153"/>
    </row>
    <row r="44" spans="1:7" ht="25.5" customHeight="1" x14ac:dyDescent="0.2">
      <c r="A44" s="146" t="s">
        <v>380</v>
      </c>
      <c r="B44" s="10"/>
      <c r="C44" s="141">
        <v>60</v>
      </c>
      <c r="D44" s="141">
        <v>50</v>
      </c>
      <c r="E44" s="142">
        <v>110</v>
      </c>
      <c r="G44" s="153"/>
    </row>
    <row r="45" spans="1:7" x14ac:dyDescent="0.2">
      <c r="B45" s="10" t="s">
        <v>381</v>
      </c>
      <c r="C45" s="64">
        <v>20</v>
      </c>
      <c r="D45" s="64">
        <v>30</v>
      </c>
      <c r="E45" s="145">
        <v>50</v>
      </c>
      <c r="G45" s="153"/>
    </row>
    <row r="46" spans="1:7" x14ac:dyDescent="0.2">
      <c r="B46" s="10" t="s">
        <v>382</v>
      </c>
      <c r="C46" s="64">
        <v>30</v>
      </c>
      <c r="D46" s="64">
        <v>20</v>
      </c>
      <c r="E46" s="145">
        <v>60</v>
      </c>
      <c r="G46" s="153"/>
    </row>
    <row r="47" spans="1:7" ht="2.85" customHeight="1" x14ac:dyDescent="0.2">
      <c r="A47" s="91"/>
      <c r="B47" s="147"/>
      <c r="C47" s="88"/>
      <c r="D47" s="88"/>
      <c r="E47" s="148"/>
      <c r="G47" s="153">
        <v>0</v>
      </c>
    </row>
    <row r="48" spans="1:7" x14ac:dyDescent="0.2">
      <c r="A48" s="10"/>
      <c r="B48" s="10"/>
    </row>
    <row r="49" spans="1:8" ht="14.25" x14ac:dyDescent="0.2">
      <c r="A49" s="97">
        <v>1</v>
      </c>
      <c r="B49" s="1" t="s">
        <v>339</v>
      </c>
    </row>
    <row r="50" spans="1:8" ht="66.75" customHeight="1" x14ac:dyDescent="0.2">
      <c r="A50" s="97">
        <v>2</v>
      </c>
      <c r="B50" s="151" t="s">
        <v>439</v>
      </c>
      <c r="C50" s="151"/>
      <c r="D50" s="151"/>
      <c r="E50" s="151"/>
      <c r="F50" s="151"/>
      <c r="G50" s="151"/>
      <c r="H50" s="151"/>
    </row>
    <row r="51" spans="1:8" ht="26.85" customHeight="1" x14ac:dyDescent="0.2">
      <c r="A51" s="94">
        <v>3</v>
      </c>
      <c r="B51" s="95" t="s">
        <v>440</v>
      </c>
      <c r="C51" s="95"/>
      <c r="D51" s="95"/>
      <c r="E51" s="95"/>
      <c r="F51" s="95"/>
      <c r="G51" s="95"/>
      <c r="H51" s="95"/>
    </row>
    <row r="52" spans="1:8" ht="14.25" x14ac:dyDescent="0.2">
      <c r="A52" s="97">
        <v>4</v>
      </c>
      <c r="B52" s="1" t="s">
        <v>343</v>
      </c>
    </row>
    <row r="53" spans="1:8" ht="41.25" customHeight="1" x14ac:dyDescent="0.2">
      <c r="A53" s="97">
        <v>5</v>
      </c>
      <c r="B53" s="95" t="s">
        <v>345</v>
      </c>
      <c r="C53" s="95"/>
      <c r="D53" s="95"/>
      <c r="E53" s="95"/>
      <c r="F53" s="95"/>
      <c r="G53" s="95"/>
      <c r="H53" s="95"/>
    </row>
    <row r="54" spans="1:8" x14ac:dyDescent="0.2">
      <c r="A54" s="1" t="s">
        <v>113</v>
      </c>
      <c r="B54" s="1" t="s">
        <v>346</v>
      </c>
    </row>
    <row r="55" spans="1:8" x14ac:dyDescent="0.2">
      <c r="A55" s="1" t="s">
        <v>105</v>
      </c>
      <c r="B55" s="1" t="s">
        <v>347</v>
      </c>
    </row>
    <row r="56" spans="1:8" x14ac:dyDescent="0.2">
      <c r="A56" s="1" t="s">
        <v>393</v>
      </c>
      <c r="B56" s="1" t="s">
        <v>422</v>
      </c>
    </row>
    <row r="59" spans="1:8" x14ac:dyDescent="0.2">
      <c r="C59" s="101"/>
      <c r="D59" s="101"/>
      <c r="E59" s="154"/>
      <c r="G59" s="98"/>
      <c r="H59" s="98"/>
    </row>
    <row r="60" spans="1:8" x14ac:dyDescent="0.2">
      <c r="C60" s="101"/>
      <c r="D60" s="101"/>
      <c r="E60" s="154"/>
      <c r="G60" s="98"/>
      <c r="H60" s="98"/>
    </row>
    <row r="61" spans="1:8" x14ac:dyDescent="0.2">
      <c r="C61" s="101"/>
      <c r="D61" s="101"/>
      <c r="E61" s="154"/>
      <c r="G61" s="98"/>
      <c r="H61" s="98"/>
    </row>
    <row r="62" spans="1:8" x14ac:dyDescent="0.2">
      <c r="C62" s="101"/>
      <c r="D62" s="101"/>
      <c r="E62" s="154"/>
      <c r="G62" s="98"/>
      <c r="H62" s="98"/>
    </row>
    <row r="63" spans="1:8" x14ac:dyDescent="0.2">
      <c r="C63" s="101"/>
      <c r="D63" s="101"/>
      <c r="E63" s="154"/>
      <c r="G63" s="98"/>
      <c r="H63" s="98"/>
    </row>
  </sheetData>
  <mergeCells count="14">
    <mergeCell ref="B50:H50"/>
    <mergeCell ref="B51:H51"/>
    <mergeCell ref="B53:H53"/>
    <mergeCell ref="B22:H22"/>
    <mergeCell ref="B23:H23"/>
    <mergeCell ref="B25:H25"/>
    <mergeCell ref="A30:H30"/>
    <mergeCell ref="A32:B33"/>
    <mergeCell ref="C32:E32"/>
    <mergeCell ref="A1:B1"/>
    <mergeCell ref="A2:H2"/>
    <mergeCell ref="A4:B5"/>
    <mergeCell ref="C4:E4"/>
    <mergeCell ref="F4:H4"/>
  </mergeCells>
  <hyperlinks>
    <hyperlink ref="A1:B1" location="ContentsHead" display="ContentsHead" xr:uid="{97F22A71-A488-448B-9799-8F43A97EDC23}"/>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E4702-7649-451F-BC82-C33657EA9249}">
  <sheetPr codeName="Sheet18"/>
  <dimension ref="A1:F57"/>
  <sheetViews>
    <sheetView zoomScaleNormal="100" workbookViewId="0">
      <pane ySplit="4" topLeftCell="A5" activePane="bottomLeft" state="frozen"/>
      <selection sqref="A1:B1048576"/>
      <selection pane="bottomLeft" sqref="A1:B1"/>
    </sheetView>
  </sheetViews>
  <sheetFormatPr defaultColWidth="0" defaultRowHeight="12.75" x14ac:dyDescent="0.2"/>
  <cols>
    <col min="1" max="1" width="2.5703125" style="1" customWidth="1"/>
    <col min="2" max="2" width="24.42578125" style="1" customWidth="1"/>
    <col min="3" max="3" width="14.42578125" style="30" customWidth="1"/>
    <col min="4" max="4" width="19.28515625" style="155" customWidth="1"/>
    <col min="5" max="6" width="9" style="1" customWidth="1"/>
    <col min="7" max="16384" width="7" style="1" hidden="1"/>
  </cols>
  <sheetData>
    <row r="1" spans="1:6" x14ac:dyDescent="0.2">
      <c r="A1" s="48" t="s">
        <v>133</v>
      </c>
      <c r="B1" s="48"/>
    </row>
    <row r="2" spans="1:6" ht="29.45" customHeight="1" x14ac:dyDescent="0.2">
      <c r="A2" s="156" t="s">
        <v>443</v>
      </c>
      <c r="B2" s="156"/>
      <c r="C2" s="156"/>
      <c r="D2" s="156"/>
      <c r="E2" s="13"/>
      <c r="F2" s="13"/>
    </row>
    <row r="3" spans="1:6" ht="7.35" customHeight="1" x14ac:dyDescent="0.2"/>
    <row r="4" spans="1:6" ht="33.75" customHeight="1" x14ac:dyDescent="0.35">
      <c r="A4" s="157" t="s">
        <v>275</v>
      </c>
      <c r="B4" s="157"/>
      <c r="C4" s="158" t="s">
        <v>398</v>
      </c>
      <c r="D4" s="159" t="s">
        <v>444</v>
      </c>
    </row>
    <row r="5" spans="1:6" x14ac:dyDescent="0.2">
      <c r="A5" s="13" t="s">
        <v>290</v>
      </c>
      <c r="B5" s="13"/>
      <c r="C5" s="160"/>
      <c r="D5" s="161"/>
    </row>
    <row r="6" spans="1:6" ht="12.6" customHeight="1" x14ac:dyDescent="0.2">
      <c r="B6" s="72" t="s">
        <v>424</v>
      </c>
      <c r="C6" s="160">
        <v>1630</v>
      </c>
      <c r="D6" s="162">
        <v>12.2</v>
      </c>
      <c r="E6" s="69"/>
    </row>
    <row r="7" spans="1:6" ht="12.6" customHeight="1" x14ac:dyDescent="0.2">
      <c r="B7" s="72" t="s">
        <v>433</v>
      </c>
      <c r="C7" s="160">
        <v>1030</v>
      </c>
      <c r="D7" s="162">
        <v>8.5</v>
      </c>
      <c r="E7" s="69"/>
    </row>
    <row r="8" spans="1:6" ht="12.6" customHeight="1" x14ac:dyDescent="0.2">
      <c r="B8" s="72" t="s">
        <v>371</v>
      </c>
      <c r="C8" s="254">
        <v>80</v>
      </c>
      <c r="D8" s="254">
        <v>0.8</v>
      </c>
      <c r="E8" s="69"/>
    </row>
    <row r="9" spans="1:6" ht="26.45" customHeight="1" x14ac:dyDescent="0.2">
      <c r="A9" s="13" t="s">
        <v>292</v>
      </c>
      <c r="B9" s="13"/>
      <c r="C9" s="160"/>
      <c r="D9" s="161"/>
    </row>
    <row r="10" spans="1:6" ht="12.6" customHeight="1" x14ac:dyDescent="0.2">
      <c r="B10" s="72" t="s">
        <v>429</v>
      </c>
      <c r="C10" s="160">
        <v>420</v>
      </c>
      <c r="D10" s="162">
        <v>3</v>
      </c>
    </row>
    <row r="11" spans="1:6" ht="12.6" customHeight="1" x14ac:dyDescent="0.2">
      <c r="B11" s="72" t="s">
        <v>430</v>
      </c>
      <c r="C11" s="160">
        <v>500</v>
      </c>
      <c r="D11" s="162">
        <v>3.8</v>
      </c>
    </row>
    <row r="12" spans="1:6" ht="12.6" customHeight="1" x14ac:dyDescent="0.2">
      <c r="B12" s="72" t="s">
        <v>431</v>
      </c>
      <c r="C12" s="160">
        <v>430</v>
      </c>
      <c r="D12" s="162">
        <v>3.4</v>
      </c>
    </row>
    <row r="13" spans="1:6" ht="12.6" customHeight="1" x14ac:dyDescent="0.2">
      <c r="B13" s="72" t="s">
        <v>432</v>
      </c>
      <c r="C13" s="160">
        <v>290</v>
      </c>
      <c r="D13" s="162">
        <v>2.1</v>
      </c>
    </row>
    <row r="14" spans="1:6" ht="26.1" customHeight="1" x14ac:dyDescent="0.2">
      <c r="B14" s="72" t="s">
        <v>434</v>
      </c>
      <c r="C14" s="160">
        <v>340</v>
      </c>
      <c r="D14" s="162">
        <v>2.7</v>
      </c>
    </row>
    <row r="15" spans="1:6" ht="12.6" customHeight="1" x14ac:dyDescent="0.2">
      <c r="B15" s="72" t="s">
        <v>435</v>
      </c>
      <c r="C15" s="160">
        <v>300</v>
      </c>
      <c r="D15" s="162">
        <v>2.4</v>
      </c>
    </row>
    <row r="16" spans="1:6" ht="12.6" customHeight="1" x14ac:dyDescent="0.2">
      <c r="B16" s="72" t="s">
        <v>436</v>
      </c>
      <c r="C16" s="160">
        <v>240</v>
      </c>
      <c r="D16" s="162">
        <v>2.1</v>
      </c>
    </row>
    <row r="17" spans="1:4" ht="12.6" customHeight="1" x14ac:dyDescent="0.2">
      <c r="B17" s="72" t="s">
        <v>437</v>
      </c>
      <c r="C17" s="160">
        <v>150</v>
      </c>
      <c r="D17" s="162">
        <v>1.2</v>
      </c>
    </row>
    <row r="18" spans="1:4" ht="26.25" customHeight="1" x14ac:dyDescent="0.2">
      <c r="B18" s="72" t="s">
        <v>372</v>
      </c>
      <c r="C18" s="160">
        <v>50</v>
      </c>
      <c r="D18" s="162">
        <v>0.4</v>
      </c>
    </row>
    <row r="19" spans="1:4" ht="12.6" customHeight="1" x14ac:dyDescent="0.2">
      <c r="B19" s="72" t="s">
        <v>445</v>
      </c>
      <c r="C19" s="160">
        <v>40</v>
      </c>
      <c r="D19" s="162">
        <v>0.4</v>
      </c>
    </row>
    <row r="20" spans="1:4" ht="26.45" customHeight="1" x14ac:dyDescent="0.2">
      <c r="A20" s="13" t="s">
        <v>303</v>
      </c>
      <c r="B20" s="13"/>
      <c r="C20" s="160"/>
      <c r="D20" s="161"/>
    </row>
    <row r="21" spans="1:4" x14ac:dyDescent="0.2">
      <c r="B21" s="79" t="s">
        <v>446</v>
      </c>
      <c r="C21" s="160">
        <v>120</v>
      </c>
      <c r="D21" s="162">
        <v>0.9</v>
      </c>
    </row>
    <row r="22" spans="1:4" x14ac:dyDescent="0.2">
      <c r="B22" s="79" t="s">
        <v>447</v>
      </c>
      <c r="C22" s="160">
        <v>150</v>
      </c>
      <c r="D22" s="162">
        <v>1</v>
      </c>
    </row>
    <row r="23" spans="1:4" x14ac:dyDescent="0.2">
      <c r="B23" s="79" t="s">
        <v>448</v>
      </c>
      <c r="C23" s="160">
        <v>150</v>
      </c>
      <c r="D23" s="162">
        <v>1.2</v>
      </c>
    </row>
    <row r="24" spans="1:4" x14ac:dyDescent="0.2">
      <c r="B24" s="79" t="s">
        <v>449</v>
      </c>
      <c r="C24" s="160">
        <v>160</v>
      </c>
      <c r="D24" s="162">
        <v>1.2</v>
      </c>
    </row>
    <row r="25" spans="1:4" x14ac:dyDescent="0.2">
      <c r="B25" s="79" t="s">
        <v>450</v>
      </c>
      <c r="C25" s="160">
        <v>180</v>
      </c>
      <c r="D25" s="162">
        <v>1.4</v>
      </c>
    </row>
    <row r="26" spans="1:4" x14ac:dyDescent="0.2">
      <c r="B26" s="79" t="s">
        <v>451</v>
      </c>
      <c r="C26" s="160">
        <v>150</v>
      </c>
      <c r="D26" s="162">
        <v>1.2</v>
      </c>
    </row>
    <row r="27" spans="1:4" x14ac:dyDescent="0.2">
      <c r="B27" s="79" t="s">
        <v>452</v>
      </c>
      <c r="C27" s="160">
        <v>130</v>
      </c>
      <c r="D27" s="162">
        <v>1</v>
      </c>
    </row>
    <row r="28" spans="1:4" x14ac:dyDescent="0.2">
      <c r="B28" s="79" t="s">
        <v>453</v>
      </c>
      <c r="C28" s="160">
        <v>150</v>
      </c>
      <c r="D28" s="162">
        <v>1.3</v>
      </c>
    </row>
    <row r="29" spans="1:4" x14ac:dyDescent="0.2">
      <c r="B29" s="79" t="s">
        <v>454</v>
      </c>
      <c r="C29" s="160">
        <v>140</v>
      </c>
      <c r="D29" s="162">
        <v>1</v>
      </c>
    </row>
    <row r="30" spans="1:4" x14ac:dyDescent="0.2">
      <c r="B30" s="79" t="s">
        <v>455</v>
      </c>
      <c r="C30" s="160">
        <v>100</v>
      </c>
      <c r="D30" s="162">
        <v>0.7</v>
      </c>
    </row>
    <row r="31" spans="1:4" x14ac:dyDescent="0.2">
      <c r="B31" s="79" t="s">
        <v>351</v>
      </c>
      <c r="C31" s="160">
        <v>80</v>
      </c>
      <c r="D31" s="162">
        <v>0.6</v>
      </c>
    </row>
    <row r="32" spans="1:4" x14ac:dyDescent="0.2">
      <c r="B32" s="79" t="s">
        <v>396</v>
      </c>
      <c r="C32" s="160">
        <v>120</v>
      </c>
      <c r="D32" s="162">
        <v>0.8</v>
      </c>
    </row>
    <row r="33" spans="2:6" ht="26.45" customHeight="1" x14ac:dyDescent="0.2">
      <c r="B33" s="79" t="s">
        <v>369</v>
      </c>
      <c r="C33" s="163">
        <v>120</v>
      </c>
      <c r="D33" s="162">
        <v>0.9</v>
      </c>
      <c r="F33" s="30"/>
    </row>
    <row r="34" spans="2:6" x14ac:dyDescent="0.2">
      <c r="B34" s="79" t="s">
        <v>370</v>
      </c>
      <c r="C34" s="163">
        <v>120</v>
      </c>
      <c r="D34" s="162">
        <v>0.9</v>
      </c>
      <c r="F34" s="30"/>
    </row>
    <row r="35" spans="2:6" x14ac:dyDescent="0.2">
      <c r="B35" s="79" t="s">
        <v>456</v>
      </c>
      <c r="C35" s="163">
        <v>110</v>
      </c>
      <c r="D35" s="162">
        <v>0.8</v>
      </c>
      <c r="F35" s="30"/>
    </row>
    <row r="36" spans="2:6" x14ac:dyDescent="0.2">
      <c r="B36" s="79" t="s">
        <v>457</v>
      </c>
      <c r="C36" s="163">
        <v>110</v>
      </c>
      <c r="D36" s="162">
        <v>0.8</v>
      </c>
      <c r="F36" s="30"/>
    </row>
    <row r="37" spans="2:6" x14ac:dyDescent="0.2">
      <c r="B37" s="79" t="s">
        <v>458</v>
      </c>
      <c r="C37" s="163">
        <v>120</v>
      </c>
      <c r="D37" s="162">
        <v>1</v>
      </c>
      <c r="F37" s="30"/>
    </row>
    <row r="38" spans="2:6" x14ac:dyDescent="0.2">
      <c r="B38" s="79" t="s">
        <v>459</v>
      </c>
      <c r="C38" s="163">
        <v>70</v>
      </c>
      <c r="D38" s="162">
        <v>0.6</v>
      </c>
      <c r="F38" s="30"/>
    </row>
    <row r="39" spans="2:6" x14ac:dyDescent="0.2">
      <c r="B39" s="79" t="s">
        <v>460</v>
      </c>
      <c r="C39" s="163">
        <v>90</v>
      </c>
      <c r="D39" s="162">
        <v>0.8</v>
      </c>
      <c r="F39" s="30"/>
    </row>
    <row r="40" spans="2:6" x14ac:dyDescent="0.2">
      <c r="B40" s="79" t="s">
        <v>461</v>
      </c>
      <c r="C40" s="163">
        <v>80</v>
      </c>
      <c r="D40" s="162">
        <v>0.8</v>
      </c>
      <c r="F40" s="30"/>
    </row>
    <row r="41" spans="2:6" x14ac:dyDescent="0.2">
      <c r="B41" s="79" t="s">
        <v>462</v>
      </c>
      <c r="C41" s="163">
        <v>70</v>
      </c>
      <c r="D41" s="162">
        <v>0.6</v>
      </c>
      <c r="F41" s="30"/>
    </row>
    <row r="42" spans="2:6" x14ac:dyDescent="0.2">
      <c r="B42" s="79" t="s">
        <v>463</v>
      </c>
      <c r="C42" s="163">
        <v>70</v>
      </c>
      <c r="D42" s="162">
        <v>0.5</v>
      </c>
      <c r="F42" s="30"/>
    </row>
    <row r="43" spans="2:6" x14ac:dyDescent="0.2">
      <c r="B43" s="79" t="s">
        <v>464</v>
      </c>
      <c r="C43" s="163">
        <v>40</v>
      </c>
      <c r="D43" s="162">
        <v>0.4</v>
      </c>
      <c r="F43" s="30"/>
    </row>
    <row r="44" spans="2:6" x14ac:dyDescent="0.2">
      <c r="B44" s="79" t="s">
        <v>465</v>
      </c>
      <c r="C44" s="163">
        <v>30</v>
      </c>
      <c r="D44" s="162">
        <v>0.3</v>
      </c>
      <c r="F44" s="30"/>
    </row>
    <row r="45" spans="2:6" ht="26.25" customHeight="1" x14ac:dyDescent="0.2">
      <c r="B45" s="79" t="s">
        <v>373</v>
      </c>
      <c r="C45" s="163">
        <v>10</v>
      </c>
      <c r="D45" s="162">
        <v>0.1</v>
      </c>
    </row>
    <row r="46" spans="2:6" ht="12.75" customHeight="1" x14ac:dyDescent="0.2">
      <c r="B46" s="79" t="s">
        <v>374</v>
      </c>
      <c r="C46" s="163">
        <v>20</v>
      </c>
      <c r="D46" s="162">
        <v>0.1</v>
      </c>
    </row>
    <row r="47" spans="2:6" ht="12.75" customHeight="1" x14ac:dyDescent="0.2">
      <c r="B47" s="79" t="s">
        <v>375</v>
      </c>
      <c r="C47" s="163">
        <v>20</v>
      </c>
      <c r="D47" s="162">
        <v>0.2</v>
      </c>
    </row>
    <row r="48" spans="2:6" ht="12.75" customHeight="1" x14ac:dyDescent="0.2">
      <c r="B48" s="79" t="s">
        <v>466</v>
      </c>
      <c r="C48" s="163">
        <v>20</v>
      </c>
      <c r="D48" s="162">
        <v>0.2</v>
      </c>
    </row>
    <row r="49" spans="1:4" ht="12.75" customHeight="1" x14ac:dyDescent="0.2">
      <c r="B49" s="79" t="s">
        <v>467</v>
      </c>
      <c r="C49" s="254">
        <v>10</v>
      </c>
      <c r="D49" s="254">
        <v>0.1</v>
      </c>
    </row>
    <row r="50" spans="1:4" ht="12.75" customHeight="1" x14ac:dyDescent="0.2">
      <c r="B50" s="79" t="s">
        <v>468</v>
      </c>
      <c r="C50" s="254">
        <v>10</v>
      </c>
      <c r="D50" s="162" t="s">
        <v>408</v>
      </c>
    </row>
    <row r="51" spans="1:4" ht="2.85" customHeight="1" x14ac:dyDescent="0.2">
      <c r="A51" s="91"/>
      <c r="B51" s="164"/>
      <c r="C51" s="165"/>
      <c r="D51" s="166"/>
    </row>
    <row r="52" spans="1:4" x14ac:dyDescent="0.2">
      <c r="A52" s="10"/>
      <c r="B52" s="10"/>
      <c r="C52" s="160"/>
      <c r="D52" s="161"/>
    </row>
    <row r="53" spans="1:4" ht="26.85" customHeight="1" x14ac:dyDescent="0.2">
      <c r="A53" s="97">
        <v>1</v>
      </c>
      <c r="B53" s="167" t="s">
        <v>469</v>
      </c>
      <c r="C53" s="167"/>
      <c r="D53" s="167"/>
    </row>
    <row r="54" spans="1:4" ht="25.35" customHeight="1" x14ac:dyDescent="0.2">
      <c r="A54" s="104" t="s">
        <v>113</v>
      </c>
      <c r="B54" s="167" t="s">
        <v>346</v>
      </c>
      <c r="C54" s="167"/>
      <c r="D54" s="167"/>
    </row>
    <row r="55" spans="1:4" ht="13.15" customHeight="1" x14ac:dyDescent="0.2">
      <c r="A55" s="104" t="s">
        <v>105</v>
      </c>
      <c r="B55" s="167" t="s">
        <v>347</v>
      </c>
      <c r="C55" s="167"/>
      <c r="D55" s="167"/>
    </row>
    <row r="56" spans="1:4" ht="13.15" customHeight="1" x14ac:dyDescent="0.2">
      <c r="A56" s="168" t="s">
        <v>394</v>
      </c>
      <c r="B56" s="167" t="s">
        <v>470</v>
      </c>
      <c r="C56" s="167"/>
      <c r="D56" s="167"/>
    </row>
    <row r="57" spans="1:4" x14ac:dyDescent="0.2">
      <c r="A57" s="1" t="s">
        <v>393</v>
      </c>
      <c r="B57" s="167" t="s">
        <v>422</v>
      </c>
      <c r="C57" s="167"/>
      <c r="D57" s="167"/>
    </row>
  </sheetData>
  <mergeCells count="8">
    <mergeCell ref="B55:D55"/>
    <mergeCell ref="B56:D56"/>
    <mergeCell ref="B57:D57"/>
    <mergeCell ref="A1:B1"/>
    <mergeCell ref="A2:D2"/>
    <mergeCell ref="A4:B4"/>
    <mergeCell ref="B53:D53"/>
    <mergeCell ref="B54:D54"/>
  </mergeCells>
  <hyperlinks>
    <hyperlink ref="A1:B1" location="ContentsHead" display="ContentsHead" xr:uid="{B7F11870-4715-46A2-BC38-8AE7FD0D90EA}"/>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07EFF-2C41-4448-8A34-CE256AD54556}">
  <sheetPr codeName="Sheet23"/>
  <dimension ref="A1:M56"/>
  <sheetViews>
    <sheetView zoomScaleNormal="100" workbookViewId="0">
      <pane ySplit="5" topLeftCell="A6" activePane="bottomLeft" state="frozen"/>
      <selection sqref="A1:B1048576"/>
      <selection pane="bottomLeft" sqref="A1:C1"/>
    </sheetView>
  </sheetViews>
  <sheetFormatPr defaultColWidth="0" defaultRowHeight="12.75" x14ac:dyDescent="0.2"/>
  <cols>
    <col min="1" max="1" width="2.5703125" style="1" customWidth="1"/>
    <col min="2" max="2" width="20.5703125" style="1" customWidth="1"/>
    <col min="3" max="3" width="15" style="1" customWidth="1"/>
    <col min="4" max="4" width="19.28515625" style="1" customWidth="1"/>
    <col min="5" max="6" width="9" style="1" customWidth="1"/>
    <col min="7" max="7" width="0" style="1" hidden="1" customWidth="1"/>
    <col min="8" max="13" width="0" style="1" hidden="1"/>
    <col min="14" max="16384" width="9" style="1" hidden="1"/>
  </cols>
  <sheetData>
    <row r="1" spans="1:4" x14ac:dyDescent="0.2">
      <c r="A1" s="48" t="s">
        <v>133</v>
      </c>
      <c r="B1" s="48"/>
      <c r="C1" s="48"/>
    </row>
    <row r="2" spans="1:4" ht="31.35" customHeight="1" x14ac:dyDescent="0.2">
      <c r="A2" s="156" t="s">
        <v>471</v>
      </c>
      <c r="B2" s="156"/>
      <c r="C2" s="156"/>
      <c r="D2" s="156"/>
    </row>
    <row r="3" spans="1:4" ht="8.4499999999999993" customHeight="1" x14ac:dyDescent="0.2"/>
    <row r="4" spans="1:4" ht="16.350000000000001" customHeight="1" x14ac:dyDescent="0.35">
      <c r="A4" s="169"/>
      <c r="B4" s="169"/>
      <c r="C4" s="170" t="s">
        <v>472</v>
      </c>
      <c r="D4" s="170"/>
    </row>
    <row r="5" spans="1:4" ht="38.450000000000003" customHeight="1" x14ac:dyDescent="0.35">
      <c r="A5" s="171"/>
      <c r="B5" s="171"/>
      <c r="C5" s="172" t="s">
        <v>350</v>
      </c>
      <c r="D5" s="173" t="s">
        <v>473</v>
      </c>
    </row>
    <row r="6" spans="1:4" x14ac:dyDescent="0.2">
      <c r="A6" s="13" t="s">
        <v>290</v>
      </c>
      <c r="B6" s="13"/>
    </row>
    <row r="7" spans="1:4" x14ac:dyDescent="0.2">
      <c r="A7" s="73"/>
      <c r="B7" s="72" t="s">
        <v>335</v>
      </c>
      <c r="C7" s="174">
        <v>640</v>
      </c>
      <c r="D7" s="175">
        <v>5</v>
      </c>
    </row>
    <row r="8" spans="1:4" x14ac:dyDescent="0.2">
      <c r="A8" s="73"/>
      <c r="B8" s="72" t="s">
        <v>336</v>
      </c>
      <c r="C8" s="174">
        <v>1420</v>
      </c>
      <c r="D8" s="175">
        <v>10.9</v>
      </c>
    </row>
    <row r="9" spans="1:4" x14ac:dyDescent="0.2">
      <c r="A9" s="73"/>
      <c r="B9" s="72" t="s">
        <v>371</v>
      </c>
      <c r="C9" s="174">
        <v>590</v>
      </c>
      <c r="D9" s="175">
        <v>4.9000000000000004</v>
      </c>
    </row>
    <row r="10" spans="1:4" ht="26.45" customHeight="1" x14ac:dyDescent="0.2">
      <c r="A10" s="13" t="s">
        <v>292</v>
      </c>
      <c r="B10" s="13"/>
      <c r="C10" s="176"/>
      <c r="D10" s="177"/>
    </row>
    <row r="11" spans="1:4" x14ac:dyDescent="0.2">
      <c r="B11" s="72" t="s">
        <v>293</v>
      </c>
      <c r="C11" s="174">
        <v>20</v>
      </c>
      <c r="D11" s="175">
        <v>0.1</v>
      </c>
    </row>
    <row r="12" spans="1:4" x14ac:dyDescent="0.2">
      <c r="B12" s="72" t="s">
        <v>294</v>
      </c>
      <c r="C12" s="174">
        <v>110</v>
      </c>
      <c r="D12" s="175">
        <v>0.9</v>
      </c>
    </row>
    <row r="13" spans="1:4" x14ac:dyDescent="0.2">
      <c r="B13" s="72" t="s">
        <v>295</v>
      </c>
      <c r="C13" s="174">
        <v>220</v>
      </c>
      <c r="D13" s="175">
        <v>1.7</v>
      </c>
    </row>
    <row r="14" spans="1:4" x14ac:dyDescent="0.2">
      <c r="B14" s="72" t="s">
        <v>296</v>
      </c>
      <c r="C14" s="174">
        <v>280</v>
      </c>
      <c r="D14" s="175">
        <v>2.2000000000000002</v>
      </c>
    </row>
    <row r="15" spans="1:4" ht="26.45" customHeight="1" x14ac:dyDescent="0.2">
      <c r="B15" s="72" t="s">
        <v>297</v>
      </c>
      <c r="C15" s="174">
        <v>280</v>
      </c>
      <c r="D15" s="175">
        <v>2</v>
      </c>
    </row>
    <row r="16" spans="1:4" x14ac:dyDescent="0.2">
      <c r="B16" s="72" t="s">
        <v>298</v>
      </c>
      <c r="C16" s="174">
        <v>390</v>
      </c>
      <c r="D16" s="175">
        <v>3.1</v>
      </c>
    </row>
    <row r="17" spans="1:4" x14ac:dyDescent="0.2">
      <c r="B17" s="72" t="s">
        <v>299</v>
      </c>
      <c r="C17" s="174">
        <v>350</v>
      </c>
      <c r="D17" s="175">
        <v>2.5</v>
      </c>
    </row>
    <row r="18" spans="1:4" x14ac:dyDescent="0.2">
      <c r="B18" s="72" t="s">
        <v>300</v>
      </c>
      <c r="C18" s="174">
        <v>410</v>
      </c>
      <c r="D18" s="175">
        <v>3.2</v>
      </c>
    </row>
    <row r="19" spans="1:4" ht="25.5" customHeight="1" x14ac:dyDescent="0.2">
      <c r="B19" s="72" t="s">
        <v>474</v>
      </c>
      <c r="C19" s="174">
        <v>280</v>
      </c>
      <c r="D19" s="175">
        <v>2.4</v>
      </c>
    </row>
    <row r="20" spans="1:4" ht="12.6" customHeight="1" x14ac:dyDescent="0.2">
      <c r="B20" s="72" t="s">
        <v>475</v>
      </c>
      <c r="C20" s="174">
        <v>310</v>
      </c>
      <c r="D20" s="175">
        <v>2.5</v>
      </c>
    </row>
    <row r="21" spans="1:4" ht="26.45" customHeight="1" x14ac:dyDescent="0.2">
      <c r="A21" s="13" t="s">
        <v>303</v>
      </c>
    </row>
    <row r="22" spans="1:4" x14ac:dyDescent="0.2">
      <c r="B22" s="79" t="s">
        <v>304</v>
      </c>
      <c r="C22" s="174">
        <v>0</v>
      </c>
      <c r="D22" s="175">
        <v>0</v>
      </c>
    </row>
    <row r="23" spans="1:4" x14ac:dyDescent="0.2">
      <c r="B23" s="79" t="s">
        <v>305</v>
      </c>
      <c r="C23" s="174" t="s">
        <v>408</v>
      </c>
      <c r="D23" s="175" t="s">
        <v>408</v>
      </c>
    </row>
    <row r="24" spans="1:4" x14ac:dyDescent="0.2">
      <c r="B24" s="79" t="s">
        <v>306</v>
      </c>
      <c r="C24" s="174">
        <v>20</v>
      </c>
      <c r="D24" s="175">
        <v>0.1</v>
      </c>
    </row>
    <row r="25" spans="1:4" x14ac:dyDescent="0.2">
      <c r="B25" s="79" t="s">
        <v>307</v>
      </c>
      <c r="C25" s="174">
        <v>20</v>
      </c>
      <c r="D25" s="175">
        <v>0.2</v>
      </c>
    </row>
    <row r="26" spans="1:4" x14ac:dyDescent="0.2">
      <c r="B26" s="79" t="s">
        <v>308</v>
      </c>
      <c r="C26" s="174">
        <v>30</v>
      </c>
      <c r="D26" s="175">
        <v>0.2</v>
      </c>
    </row>
    <row r="27" spans="1:4" x14ac:dyDescent="0.2">
      <c r="B27" s="79" t="s">
        <v>309</v>
      </c>
      <c r="C27" s="174">
        <v>70</v>
      </c>
      <c r="D27" s="175">
        <v>0.5</v>
      </c>
    </row>
    <row r="28" spans="1:4" x14ac:dyDescent="0.2">
      <c r="B28" s="79" t="s">
        <v>310</v>
      </c>
      <c r="C28" s="174">
        <v>70</v>
      </c>
      <c r="D28" s="175">
        <v>0.5</v>
      </c>
    </row>
    <row r="29" spans="1:4" x14ac:dyDescent="0.2">
      <c r="B29" s="79" t="s">
        <v>311</v>
      </c>
      <c r="C29" s="174">
        <v>100</v>
      </c>
      <c r="D29" s="175">
        <v>0.8</v>
      </c>
    </row>
    <row r="30" spans="1:4" x14ac:dyDescent="0.2">
      <c r="B30" s="79" t="s">
        <v>312</v>
      </c>
      <c r="C30" s="174">
        <v>50</v>
      </c>
      <c r="D30" s="175">
        <v>0.4</v>
      </c>
    </row>
    <row r="31" spans="1:4" x14ac:dyDescent="0.2">
      <c r="B31" s="79" t="s">
        <v>313</v>
      </c>
      <c r="C31" s="174">
        <v>100</v>
      </c>
      <c r="D31" s="175">
        <v>0.8</v>
      </c>
    </row>
    <row r="32" spans="1:4" x14ac:dyDescent="0.2">
      <c r="B32" s="79" t="s">
        <v>314</v>
      </c>
      <c r="C32" s="174">
        <v>100</v>
      </c>
      <c r="D32" s="175">
        <v>0.8</v>
      </c>
    </row>
    <row r="33" spans="2:4" x14ac:dyDescent="0.2">
      <c r="B33" s="79" t="s">
        <v>315</v>
      </c>
      <c r="C33" s="174">
        <v>90</v>
      </c>
      <c r="D33" s="175">
        <v>0.7</v>
      </c>
    </row>
    <row r="34" spans="2:4" ht="26.45" customHeight="1" x14ac:dyDescent="0.2">
      <c r="B34" s="79" t="s">
        <v>316</v>
      </c>
      <c r="C34" s="174">
        <v>110</v>
      </c>
      <c r="D34" s="175">
        <v>0.8</v>
      </c>
    </row>
    <row r="35" spans="2:4" x14ac:dyDescent="0.2">
      <c r="B35" s="79" t="s">
        <v>317</v>
      </c>
      <c r="C35" s="174">
        <v>90</v>
      </c>
      <c r="D35" s="175">
        <v>0.6</v>
      </c>
    </row>
    <row r="36" spans="2:4" x14ac:dyDescent="0.2">
      <c r="B36" s="79" t="s">
        <v>318</v>
      </c>
      <c r="C36" s="174">
        <v>90</v>
      </c>
      <c r="D36" s="175">
        <v>0.7</v>
      </c>
    </row>
    <row r="37" spans="2:4" x14ac:dyDescent="0.2">
      <c r="B37" s="79" t="s">
        <v>319</v>
      </c>
      <c r="C37" s="174">
        <v>140</v>
      </c>
      <c r="D37" s="175">
        <v>1.1000000000000001</v>
      </c>
    </row>
    <row r="38" spans="2:4" x14ac:dyDescent="0.2">
      <c r="B38" s="79" t="s">
        <v>320</v>
      </c>
      <c r="C38" s="174">
        <v>120</v>
      </c>
      <c r="D38" s="175">
        <v>1</v>
      </c>
    </row>
    <row r="39" spans="2:4" x14ac:dyDescent="0.2">
      <c r="B39" s="79" t="s">
        <v>321</v>
      </c>
      <c r="C39" s="174">
        <v>130</v>
      </c>
      <c r="D39" s="175">
        <v>1</v>
      </c>
    </row>
    <row r="40" spans="2:4" x14ac:dyDescent="0.2">
      <c r="B40" s="79" t="s">
        <v>322</v>
      </c>
      <c r="C40" s="174">
        <v>100</v>
      </c>
      <c r="D40" s="175">
        <v>0.8</v>
      </c>
    </row>
    <row r="41" spans="2:4" x14ac:dyDescent="0.2">
      <c r="B41" s="79" t="s">
        <v>323</v>
      </c>
      <c r="C41" s="174">
        <v>130</v>
      </c>
      <c r="D41" s="175">
        <v>0.9</v>
      </c>
    </row>
    <row r="42" spans="2:4" x14ac:dyDescent="0.2">
      <c r="B42" s="79" t="s">
        <v>324</v>
      </c>
      <c r="C42" s="174">
        <v>120</v>
      </c>
      <c r="D42" s="175">
        <v>0.8</v>
      </c>
    </row>
    <row r="43" spans="2:4" x14ac:dyDescent="0.2">
      <c r="B43" s="79" t="s">
        <v>325</v>
      </c>
      <c r="C43" s="174">
        <v>150</v>
      </c>
      <c r="D43" s="175">
        <v>1.2</v>
      </c>
    </row>
    <row r="44" spans="2:4" x14ac:dyDescent="0.2">
      <c r="B44" s="79" t="s">
        <v>326</v>
      </c>
      <c r="C44" s="174">
        <v>100</v>
      </c>
      <c r="D44" s="175">
        <v>0.7</v>
      </c>
    </row>
    <row r="45" spans="2:4" x14ac:dyDescent="0.2">
      <c r="B45" s="79" t="s">
        <v>327</v>
      </c>
      <c r="C45" s="174">
        <v>160</v>
      </c>
      <c r="D45" s="175">
        <v>1.3</v>
      </c>
    </row>
    <row r="46" spans="2:4" ht="26.25" customHeight="1" x14ac:dyDescent="0.2">
      <c r="B46" s="79" t="s">
        <v>476</v>
      </c>
      <c r="C46" s="174">
        <v>140</v>
      </c>
      <c r="D46" s="175">
        <v>1.2</v>
      </c>
    </row>
    <row r="47" spans="2:4" ht="12.75" customHeight="1" x14ac:dyDescent="0.2">
      <c r="B47" s="79" t="s">
        <v>477</v>
      </c>
      <c r="C47" s="174">
        <v>60</v>
      </c>
      <c r="D47" s="175">
        <v>0.5</v>
      </c>
    </row>
    <row r="48" spans="2:4" ht="12.75" customHeight="1" x14ac:dyDescent="0.2">
      <c r="B48" s="79" t="s">
        <v>478</v>
      </c>
      <c r="C48" s="174">
        <v>80</v>
      </c>
      <c r="D48" s="175">
        <v>0.7</v>
      </c>
    </row>
    <row r="49" spans="1:4" ht="12.75" customHeight="1" x14ac:dyDescent="0.2">
      <c r="B49" s="79" t="s">
        <v>479</v>
      </c>
      <c r="C49" s="174">
        <v>90</v>
      </c>
      <c r="D49" s="175">
        <v>0.8</v>
      </c>
    </row>
    <row r="50" spans="1:4" ht="12.75" customHeight="1" x14ac:dyDescent="0.2">
      <c r="B50" s="79" t="s">
        <v>480</v>
      </c>
      <c r="C50" s="174">
        <v>110</v>
      </c>
      <c r="D50" s="175">
        <v>0.9</v>
      </c>
    </row>
    <row r="51" spans="1:4" ht="12.75" customHeight="1" x14ac:dyDescent="0.2">
      <c r="B51" s="79" t="s">
        <v>481</v>
      </c>
      <c r="C51" s="174">
        <v>110</v>
      </c>
      <c r="D51" s="175">
        <v>0.9</v>
      </c>
    </row>
    <row r="52" spans="1:4" ht="2.85" customHeight="1" x14ac:dyDescent="0.2">
      <c r="A52" s="91"/>
      <c r="B52" s="178"/>
      <c r="C52" s="179"/>
      <c r="D52" s="180"/>
    </row>
    <row r="53" spans="1:4" x14ac:dyDescent="0.2">
      <c r="B53" s="70"/>
      <c r="C53" s="176"/>
      <c r="D53" s="177"/>
    </row>
    <row r="54" spans="1:4" ht="59.1" customHeight="1" x14ac:dyDescent="0.2">
      <c r="A54" s="97">
        <v>1</v>
      </c>
      <c r="B54" s="167" t="s">
        <v>482</v>
      </c>
      <c r="C54" s="167"/>
      <c r="D54" s="167"/>
    </row>
    <row r="55" spans="1:4" ht="57" customHeight="1" x14ac:dyDescent="0.2">
      <c r="A55" s="97">
        <v>2</v>
      </c>
      <c r="B55" s="167" t="s">
        <v>483</v>
      </c>
      <c r="C55" s="167"/>
      <c r="D55" s="167"/>
    </row>
    <row r="56" spans="1:4" x14ac:dyDescent="0.2">
      <c r="A56" s="1" t="s">
        <v>393</v>
      </c>
      <c r="B56" s="167" t="s">
        <v>422</v>
      </c>
      <c r="C56" s="167"/>
      <c r="D56" s="167"/>
    </row>
  </sheetData>
  <mergeCells count="7">
    <mergeCell ref="B56:D56"/>
    <mergeCell ref="A1:C1"/>
    <mergeCell ref="A2:D2"/>
    <mergeCell ref="A4:B5"/>
    <mergeCell ref="C4:D4"/>
    <mergeCell ref="B54:D54"/>
    <mergeCell ref="B55:D55"/>
  </mergeCells>
  <hyperlinks>
    <hyperlink ref="A1:B1" location="Contents!A1" display="Back to contents" xr:uid="{1AF212E8-BD32-473C-8EE2-276B18E81D3F}"/>
    <hyperlink ref="A1:C1" location="ContentsHead" display="ContentsHead" xr:uid="{0B107FC4-742F-4556-934C-453722584C72}"/>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AB9C7B09AD84DB9A79793EE7DD328" ma:contentTypeVersion="11" ma:contentTypeDescription="Create a new document." ma:contentTypeScope="" ma:versionID="7d16fba9d93a8b926e0d39185bbf2903">
  <xsd:schema xmlns:xsd="http://www.w3.org/2001/XMLSchema" xmlns:xs="http://www.w3.org/2001/XMLSchema" xmlns:p="http://schemas.microsoft.com/office/2006/metadata/properties" xmlns:ns2="833cecbf-2595-4598-bc10-ad7b6aac1894" xmlns:ns3="1e7b20a5-8d77-41ed-b0cb-47b1b9161e04" targetNamespace="http://schemas.microsoft.com/office/2006/metadata/properties" ma:root="true" ma:fieldsID="ab0ae011951899d0ae03387b63c0e790" ns2:_="" ns3:_="">
    <xsd:import namespace="833cecbf-2595-4598-bc10-ad7b6aac1894"/>
    <xsd:import namespace="1e7b20a5-8d77-41ed-b0cb-47b1b9161e0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cecbf-2595-4598-bc10-ad7b6aac1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7b20a5-8d77-41ed-b0cb-47b1b9161e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423020-5A06-4CB0-9343-B36799F3EAD8}"/>
</file>

<file path=customXml/itemProps2.xml><?xml version="1.0" encoding="utf-8"?>
<ds:datastoreItem xmlns:ds="http://schemas.openxmlformats.org/officeDocument/2006/customXml" ds:itemID="{48C1FFC1-9059-4884-90D7-2A4CDF694A68}"/>
</file>

<file path=customXml/itemProps3.xml><?xml version="1.0" encoding="utf-8"?>
<ds:datastoreItem xmlns:ds="http://schemas.openxmlformats.org/officeDocument/2006/customXml" ds:itemID="{EA31CFDB-DE24-4617-8B3C-B8AF9EED17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76</vt:i4>
      </vt:variant>
    </vt:vector>
  </HeadingPairs>
  <TitlesOfParts>
    <vt:vector size="94" baseType="lpstr">
      <vt:lpstr>Contents</vt:lpstr>
      <vt:lpstr>ChartData</vt:lpstr>
      <vt:lpstr>Table1</vt:lpstr>
      <vt:lpstr>Table2</vt:lpstr>
      <vt:lpstr>Table3</vt:lpstr>
      <vt:lpstr>Table4</vt:lpstr>
      <vt:lpstr>Table5</vt:lpstr>
      <vt:lpstr>Table6</vt:lpstr>
      <vt:lpstr>Table6a</vt:lpstr>
      <vt:lpstr>Table7</vt:lpstr>
      <vt:lpstr>Fig1.1</vt:lpstr>
      <vt:lpstr>Fig2.2</vt:lpstr>
      <vt:lpstr>Fig2.3</vt:lpstr>
      <vt:lpstr>Fig2.4</vt:lpstr>
      <vt:lpstr>TableA1Hide</vt:lpstr>
      <vt:lpstr>TableA2Hide</vt:lpstr>
      <vt:lpstr>TableA1</vt:lpstr>
      <vt:lpstr>TableA2</vt:lpstr>
      <vt:lpstr>CNRRounded</vt:lpstr>
      <vt:lpstr>CNRRoundedHeader</vt:lpstr>
      <vt:lpstr>ContentsHead</vt:lpstr>
      <vt:lpstr>ContentsQuarterly</vt:lpstr>
      <vt:lpstr>CRERounded</vt:lpstr>
      <vt:lpstr>CRERoundedHeader</vt:lpstr>
      <vt:lpstr>CRHRounded</vt:lpstr>
      <vt:lpstr>CRHRoundedHeader</vt:lpstr>
      <vt:lpstr>CTORounded</vt:lpstr>
      <vt:lpstr>CTORoundedHeader</vt:lpstr>
      <vt:lpstr>DNRRounded</vt:lpstr>
      <vt:lpstr>DNRRoundedHeader</vt:lpstr>
      <vt:lpstr>DRERounded</vt:lpstr>
      <vt:lpstr>DRERoundedHeader</vt:lpstr>
      <vt:lpstr>DRHRounded</vt:lpstr>
      <vt:lpstr>DRHRoundedHeader</vt:lpstr>
      <vt:lpstr>DTORounded</vt:lpstr>
      <vt:lpstr>DTORoundedHeader</vt:lpstr>
      <vt:lpstr>EndRP</vt:lpstr>
      <vt:lpstr>Fig1_1</vt:lpstr>
      <vt:lpstr>Fig2.2Quarter</vt:lpstr>
      <vt:lpstr>Fig2.3Quarter</vt:lpstr>
      <vt:lpstr>Fig2.4Quarter</vt:lpstr>
      <vt:lpstr>fig2_1</vt:lpstr>
      <vt:lpstr>Fig2_2</vt:lpstr>
      <vt:lpstr>Fig2_3</vt:lpstr>
      <vt:lpstr>Fig2_4</vt:lpstr>
      <vt:lpstr>Fig2_5</vt:lpstr>
      <vt:lpstr>Fig2_6a</vt:lpstr>
      <vt:lpstr>Fig2_6b</vt:lpstr>
      <vt:lpstr>Fig2_7</vt:lpstr>
      <vt:lpstr>Fig3_1</vt:lpstr>
      <vt:lpstr>Fig3_2</vt:lpstr>
      <vt:lpstr>Fig3_3</vt:lpstr>
      <vt:lpstr>Fig4_1</vt:lpstr>
      <vt:lpstr>Fig4_2</vt:lpstr>
      <vt:lpstr>Fig4_3</vt:lpstr>
      <vt:lpstr>Fig4_4</vt:lpstr>
      <vt:lpstr>Fig5_1</vt:lpstr>
      <vt:lpstr>Fig5_2</vt:lpstr>
      <vt:lpstr>Fig6_1</vt:lpstr>
      <vt:lpstr>Fig7_1</vt:lpstr>
      <vt:lpstr>FigA1</vt:lpstr>
      <vt:lpstr>Table1</vt:lpstr>
      <vt:lpstr>Table2</vt:lpstr>
      <vt:lpstr>Table3</vt:lpstr>
      <vt:lpstr>Table4</vt:lpstr>
      <vt:lpstr>Table5</vt:lpstr>
      <vt:lpstr>Table5a</vt:lpstr>
      <vt:lpstr>Table5Quarter</vt:lpstr>
      <vt:lpstr>Table6</vt:lpstr>
      <vt:lpstr>Table6a</vt:lpstr>
      <vt:lpstr>Table7</vt:lpstr>
      <vt:lpstr>TableA1!TableA1DeleteColumns</vt:lpstr>
      <vt:lpstr>TableA1DeleteColumns</vt:lpstr>
      <vt:lpstr>TableA1FormulasHeader</vt:lpstr>
      <vt:lpstr>TableA1FormulasLabelControl</vt:lpstr>
      <vt:lpstr>TableA1FormulasLabels</vt:lpstr>
      <vt:lpstr>TableA1FormulasMonths</vt:lpstr>
      <vt:lpstr>TableA2!TableA2DeleteColumns</vt:lpstr>
      <vt:lpstr>TableA2DeleteColumns</vt:lpstr>
      <vt:lpstr>TableA2FormulasFootnotes</vt:lpstr>
      <vt:lpstr>TableA2FormulasHeader</vt:lpstr>
      <vt:lpstr>TableA2FormulasLabelControl</vt:lpstr>
      <vt:lpstr>TableA2FormulasLabels</vt:lpstr>
      <vt:lpstr>TableA2FormulasMonths</vt:lpstr>
      <vt:lpstr>TableCNR</vt:lpstr>
      <vt:lpstr>TableCRE</vt:lpstr>
      <vt:lpstr>TableCRH</vt:lpstr>
      <vt:lpstr>TableA1!TableCTO</vt:lpstr>
      <vt:lpstr>TableCTO</vt:lpstr>
      <vt:lpstr>TableDNR</vt:lpstr>
      <vt:lpstr>TableDRE</vt:lpstr>
      <vt:lpstr>TableDRH</vt:lpstr>
      <vt:lpstr>TableA2!TableDTO</vt:lpstr>
      <vt:lpstr>TableDTO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Rhys Williams</dc:creator>
  <cp:lastModifiedBy>Rhys Williams</cp:lastModifiedBy>
  <dcterms:created xsi:type="dcterms:W3CDTF">2020-10-28T07:53:12Z</dcterms:created>
  <dcterms:modified xsi:type="dcterms:W3CDTF">2020-10-28T07:57:37Z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0x010100BFFAB9C7B09AD84DB9A79793EE7DD328</vt:lpwstr>
  </property>
</Properties>
</file>