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Statistical Releases\LTT\2020\2020-03-20\Final files\"/>
    </mc:Choice>
  </mc:AlternateContent>
  <xr:revisionPtr revIDLastSave="0" documentId="13_ncr:1_{079575D1-BB87-4274-85E2-17A54DE06B00}" xr6:coauthVersionLast="44" xr6:coauthVersionMax="44" xr10:uidLastSave="{00000000-0000-0000-0000-000000000000}"/>
  <bookViews>
    <workbookView xWindow="-120" yWindow="-120" windowWidth="20640" windowHeight="11160" xr2:uid="{03EB2F00-974D-4B6E-A6B6-7F348A0A292B}"/>
  </bookViews>
  <sheets>
    <sheet name="Contents" sheetId="2" r:id="rId1"/>
    <sheet name="Table1" sheetId="3" r:id="rId2"/>
    <sheet name="Table2" sheetId="4" r:id="rId3"/>
    <sheet name="Table3" sheetId="5" r:id="rId4"/>
    <sheet name="Table4" sheetId="6" r:id="rId5"/>
    <sheet name="Table5" sheetId="7" r:id="rId6"/>
    <sheet name="Table6" sheetId="8" r:id="rId7"/>
    <sheet name="Table6a" sheetId="9" r:id="rId8"/>
    <sheet name="Table7" sheetId="10" r:id="rId9"/>
    <sheet name="TableA1Hide" sheetId="11" state="hidden" r:id="rId10"/>
    <sheet name="TableA2Hide" sheetId="12" state="hidden" r:id="rId11"/>
    <sheet name="TableA1" sheetId="13" r:id="rId12"/>
    <sheet name="TableA2" sheetId="14" r:id="rId13"/>
  </sheets>
  <definedNames>
    <definedName name="CNRRounded">TableA1Hide!$B$99:$H$121</definedName>
    <definedName name="CNRRoundedHeader">TableA1Hide!$A$95</definedName>
    <definedName name="ContentsHead">Contents!$A$1</definedName>
    <definedName name="CRERounded">TableA1Hide!$B$37:$H$59</definedName>
    <definedName name="CRERoundedHeader">TableA1Hide!$A$33</definedName>
    <definedName name="CRHRounded">TableA1Hide!$B$68:$H$90</definedName>
    <definedName name="CRHRoundedHeader">TableA1Hide!$A$64</definedName>
    <definedName name="CTORounded">TableA1Hide!$B$6:$H$28</definedName>
    <definedName name="CTORoundedHeader">TableA1Hide!$A$2</definedName>
    <definedName name="DNRRounded">TableA2Hide!$B$103:$H$125</definedName>
    <definedName name="DNRRoundedHeader">TableA2Hide!$A$99</definedName>
    <definedName name="DRERounded">TableA2Hide!$B$39:$H$61</definedName>
    <definedName name="DRERoundedHeader">TableA2Hide!$A$35</definedName>
    <definedName name="DRHRounded">TableA2Hide!$B$70:$H$92</definedName>
    <definedName name="DRHRoundedHeader">TableA2Hide!$A$66</definedName>
    <definedName name="DTORounded">TableA2Hide!$B$6:$H$28</definedName>
    <definedName name="DTORoundedHeader">TableA2Hide!$A$2</definedName>
    <definedName name="Table1">Table1!$A$2</definedName>
    <definedName name="Table1PreRelease">Table1!#REF!</definedName>
    <definedName name="Table2">Table2!$A$2</definedName>
    <definedName name="Table3">Table3!$A$2</definedName>
    <definedName name="Table4">Table4!$A$2</definedName>
    <definedName name="Table5">Table5!$A$2</definedName>
    <definedName name="Table5a">Table5!$A$25</definedName>
    <definedName name="Table5Quarter">Table5!$B$6:$B$14</definedName>
    <definedName name="Table6">Table6!$A$2</definedName>
    <definedName name="Table6a">Table6a!$B$2</definedName>
    <definedName name="Table7">Table7!$A$2</definedName>
    <definedName name="TableA1DeleteColumns" localSheetId="11">TableA1!$K:$Q</definedName>
    <definedName name="TableA1DeleteColumns">TableA1Hide!$K:$Q</definedName>
    <definedName name="TableA1FormulasHeader">TableA1!$A$4:$H$5</definedName>
    <definedName name="TableA1FormulasLabelControl">TableA1!$S$3</definedName>
    <definedName name="TableA1FormulasLabels">TableA1Hide!$V$4:$V$7</definedName>
    <definedName name="TableA1FormulasMonths">TableA1!$B$6:$H$28</definedName>
    <definedName name="TableA2DeleteColumns" localSheetId="12">TableA2!$K:$Q</definedName>
    <definedName name="TableA2DeleteColumns">TableA2Hide!$K:$Q</definedName>
    <definedName name="TableA2FormulasFootnotes">TableA2!$B$30:$H$32</definedName>
    <definedName name="TableA2FormulasHeader">TableA2!$A$4:$H$5</definedName>
    <definedName name="TableA2FormulasLabelControl">TableA2!$S$9</definedName>
    <definedName name="TableA2FormulasLabels">TableA2Hide!$V$10:$V$13</definedName>
    <definedName name="TableA2FormulasMonths">TableA2!$E$16:$E$17</definedName>
    <definedName name="TableCNR">TableA1Hide!$B$99:$H$121</definedName>
    <definedName name="TableCRE">TableA1Hide!$B$37:$H$59</definedName>
    <definedName name="TableCRH">TableA1Hide!$B$68:$H$90</definedName>
    <definedName name="TableCTO" localSheetId="11">TableA1!$B$6:$H$25</definedName>
    <definedName name="TableCTO">TableA1Hide!$B$6:$H$28</definedName>
    <definedName name="TableDNR">TableA2Hide!$B$103:$H$125</definedName>
    <definedName name="TableDRE">TableA2Hide!$B$39:$H$61</definedName>
    <definedName name="TableDRH">TableA2Hide!$B$70:$H$92</definedName>
    <definedName name="TableDTO" localSheetId="12">TableA2!$B$6:$H$26</definedName>
    <definedName name="TableDTO">TableA2Hide!$B$6:$H$28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4" l="1"/>
  <c r="A1" i="13"/>
  <c r="C19" i="14" l="1"/>
  <c r="B28" i="14"/>
  <c r="B27" i="14"/>
  <c r="B26" i="14"/>
  <c r="B25" i="14"/>
  <c r="B24" i="14"/>
  <c r="B23" i="14"/>
  <c r="B22" i="14"/>
  <c r="B21" i="14"/>
  <c r="B20" i="14"/>
  <c r="B19" i="14"/>
  <c r="B18" i="14"/>
  <c r="B17" i="14"/>
  <c r="B16" i="14"/>
  <c r="B15" i="14"/>
  <c r="B14" i="14"/>
  <c r="B13" i="14"/>
  <c r="B12" i="14"/>
  <c r="B11" i="14"/>
  <c r="B10" i="14"/>
  <c r="B9" i="14"/>
  <c r="B8" i="14"/>
  <c r="B7" i="14"/>
  <c r="B6" i="14"/>
  <c r="A32" i="14"/>
  <c r="V10" i="14"/>
  <c r="B30" i="13"/>
  <c r="B28" i="13"/>
  <c r="B27" i="13"/>
  <c r="B26" i="13"/>
  <c r="B25" i="13"/>
  <c r="B24" i="13"/>
  <c r="B23" i="13"/>
  <c r="B22" i="13"/>
  <c r="B21" i="13"/>
  <c r="B20" i="13"/>
  <c r="B19" i="13"/>
  <c r="B18" i="13"/>
  <c r="B17" i="13"/>
  <c r="B16" i="13"/>
  <c r="B15" i="13"/>
  <c r="B14" i="13"/>
  <c r="B13" i="13"/>
  <c r="B12" i="13"/>
  <c r="B11" i="13"/>
  <c r="B10" i="13"/>
  <c r="B9" i="13"/>
  <c r="B8" i="13"/>
  <c r="B7" i="13"/>
  <c r="B6" i="13"/>
  <c r="V4" i="13"/>
  <c r="G8" i="13"/>
  <c r="D6" i="14"/>
  <c r="G27" i="14"/>
  <c r="H22" i="13"/>
  <c r="G14" i="14"/>
  <c r="E18" i="13"/>
  <c r="D23" i="13"/>
  <c r="F14" i="13"/>
  <c r="E26" i="14"/>
  <c r="D27" i="13"/>
  <c r="D21" i="14"/>
  <c r="H7" i="13"/>
  <c r="H13" i="13"/>
  <c r="E12" i="13"/>
  <c r="F13" i="13"/>
  <c r="D15" i="14"/>
  <c r="H27" i="14"/>
  <c r="E28" i="13"/>
  <c r="H8" i="13"/>
  <c r="F20" i="14"/>
  <c r="G25" i="13"/>
  <c r="D28" i="13"/>
  <c r="E13" i="14"/>
  <c r="D11" i="14"/>
  <c r="G7" i="13"/>
  <c r="E23" i="13"/>
  <c r="E10" i="14"/>
  <c r="F12" i="13"/>
  <c r="G9" i="14"/>
  <c r="F10" i="14"/>
  <c r="E7" i="13"/>
  <c r="F22" i="13"/>
  <c r="D19" i="13"/>
  <c r="H27" i="13"/>
  <c r="D27" i="14"/>
  <c r="G18" i="14"/>
  <c r="E16" i="14"/>
  <c r="G28" i="14"/>
  <c r="E11" i="14"/>
  <c r="F19" i="13"/>
  <c r="F16" i="14"/>
  <c r="H21" i="14"/>
  <c r="E15" i="14"/>
  <c r="E18" i="14"/>
  <c r="G19" i="13"/>
  <c r="D20" i="14"/>
  <c r="D17" i="13"/>
  <c r="G19" i="14"/>
  <c r="H9" i="13"/>
  <c r="E25" i="14"/>
  <c r="D9" i="13"/>
  <c r="H17" i="13"/>
  <c r="F19" i="14"/>
  <c r="F27" i="13"/>
  <c r="G20" i="14"/>
  <c r="D25" i="13"/>
  <c r="H24" i="14"/>
  <c r="H25" i="13"/>
  <c r="H10" i="14"/>
  <c r="D6" i="13"/>
  <c r="F9" i="13"/>
  <c r="F17" i="14"/>
  <c r="H16" i="14"/>
  <c r="G10" i="14"/>
  <c r="H14" i="13"/>
  <c r="D24" i="14"/>
  <c r="F16" i="13"/>
  <c r="D14" i="13"/>
  <c r="D11" i="13"/>
  <c r="D20" i="13"/>
  <c r="G13" i="14"/>
  <c r="D21" i="13"/>
  <c r="E8" i="14"/>
  <c r="D22" i="13"/>
  <c r="H17" i="14"/>
  <c r="H20" i="14"/>
  <c r="G18" i="13"/>
  <c r="E27" i="13"/>
  <c r="H11" i="14"/>
  <c r="F24" i="13"/>
  <c r="H10" i="13"/>
  <c r="G20" i="13"/>
  <c r="E23" i="14"/>
  <c r="G16" i="13"/>
  <c r="E28" i="14"/>
  <c r="F28" i="14"/>
  <c r="H11" i="13"/>
  <c r="G7" i="14"/>
  <c r="F18" i="13"/>
  <c r="H28" i="14"/>
  <c r="D8" i="14"/>
  <c r="F22" i="14"/>
  <c r="F10" i="13"/>
  <c r="H18" i="14"/>
  <c r="G22" i="13"/>
  <c r="F11" i="13"/>
  <c r="F7" i="14"/>
  <c r="F26" i="13"/>
  <c r="D16" i="14"/>
  <c r="H6" i="13"/>
  <c r="G15" i="14"/>
  <c r="E22" i="13"/>
  <c r="F23" i="13"/>
  <c r="F27" i="14"/>
  <c r="G13" i="13"/>
  <c r="F14" i="14"/>
  <c r="H18" i="13"/>
  <c r="H9" i="14"/>
  <c r="F20" i="13"/>
  <c r="D13" i="13"/>
  <c r="H7" i="14"/>
  <c r="E20" i="14"/>
  <c r="H23" i="13"/>
  <c r="H22" i="14"/>
  <c r="H14" i="14"/>
  <c r="A2" i="14"/>
  <c r="G25" i="14"/>
  <c r="E16" i="13"/>
  <c r="D14" i="14"/>
  <c r="G8" i="14"/>
  <c r="F8" i="13"/>
  <c r="D13" i="14"/>
  <c r="D10" i="13"/>
  <c r="E27" i="14"/>
  <c r="F21" i="13"/>
  <c r="D19" i="14"/>
  <c r="E10" i="13"/>
  <c r="F18" i="14"/>
  <c r="F8" i="14"/>
  <c r="E13" i="13"/>
  <c r="F17" i="13"/>
  <c r="D26" i="14"/>
  <c r="D28" i="14"/>
  <c r="G14" i="13"/>
  <c r="F25" i="14"/>
  <c r="D23" i="14"/>
  <c r="D7" i="13"/>
  <c r="G24" i="14"/>
  <c r="G6" i="13"/>
  <c r="E15" i="13"/>
  <c r="D9" i="14"/>
  <c r="F13" i="14"/>
  <c r="D17" i="14"/>
  <c r="F28" i="13"/>
  <c r="G22" i="14"/>
  <c r="G17" i="13"/>
  <c r="G12" i="13"/>
  <c r="G26" i="14"/>
  <c r="H26" i="14"/>
  <c r="E6" i="13"/>
  <c r="G16" i="14"/>
  <c r="E9" i="14"/>
  <c r="H19" i="14"/>
  <c r="E20" i="13"/>
  <c r="E6" i="14"/>
  <c r="G23" i="13"/>
  <c r="G21" i="14"/>
  <c r="D12" i="14"/>
  <c r="F21" i="14"/>
  <c r="E19" i="14"/>
  <c r="F24" i="14"/>
  <c r="F15" i="14"/>
  <c r="G23" i="14"/>
  <c r="H19" i="13"/>
  <c r="G26" i="13"/>
  <c r="E24" i="13"/>
  <c r="F26" i="14"/>
  <c r="E7" i="14"/>
  <c r="D22" i="14"/>
  <c r="H16" i="13"/>
  <c r="F9" i="14"/>
  <c r="G11" i="13"/>
  <c r="H25" i="14"/>
  <c r="F11" i="14"/>
  <c r="H23" i="14"/>
  <c r="E11" i="13"/>
  <c r="E17" i="14"/>
  <c r="E26" i="13"/>
  <c r="E22" i="14"/>
  <c r="G12" i="14"/>
  <c r="H15" i="14"/>
  <c r="F12" i="14"/>
  <c r="D10" i="14"/>
  <c r="E9" i="13"/>
  <c r="A2" i="13"/>
  <c r="E17" i="13"/>
  <c r="H26" i="13"/>
  <c r="F25" i="13"/>
  <c r="E24" i="14"/>
  <c r="D12" i="13"/>
  <c r="H12" i="14"/>
  <c r="G21" i="13"/>
  <c r="D8" i="13"/>
  <c r="H8" i="14"/>
  <c r="D24" i="13"/>
  <c r="D15" i="13"/>
  <c r="G15" i="13"/>
  <c r="D26" i="13"/>
  <c r="F6" i="13"/>
  <c r="E8" i="13"/>
  <c r="G11" i="14"/>
  <c r="F23" i="14"/>
  <c r="H20" i="13"/>
  <c r="G28" i="13"/>
  <c r="H13" i="14"/>
  <c r="D18" i="13"/>
  <c r="E19" i="13"/>
  <c r="E14" i="14"/>
  <c r="E14" i="13"/>
  <c r="D16" i="13"/>
  <c r="G17" i="14"/>
  <c r="E25" i="13"/>
  <c r="F15" i="13"/>
  <c r="E21" i="14"/>
  <c r="G27" i="13"/>
  <c r="G9" i="13"/>
  <c r="H15" i="13"/>
  <c r="G24" i="13"/>
  <c r="D18" i="14"/>
  <c r="G10" i="13"/>
  <c r="H6" i="14"/>
  <c r="E21" i="13"/>
  <c r="D25" i="14"/>
  <c r="F6" i="14"/>
  <c r="G6" i="14"/>
  <c r="H12" i="13"/>
  <c r="H21" i="13"/>
  <c r="H28" i="13"/>
  <c r="H24" i="13"/>
  <c r="F7" i="13"/>
  <c r="E12" i="14"/>
  <c r="D7" i="14"/>
</calcChain>
</file>

<file path=xl/sharedStrings.xml><?xml version="1.0" encoding="utf-8"?>
<sst xmlns="http://schemas.openxmlformats.org/spreadsheetml/2006/main" count="991" uniqueCount="256">
  <si>
    <t>https://gov.wales/land-transaction-tax-statistics</t>
  </si>
  <si>
    <t>Land Transaction Tax (LTT) statistics: February 2020</t>
  </si>
  <si>
    <t>For all tables and charts (except Table 5): Returns and amendments to returns received by the WRA up to and including 16.03.20 are included in these statistics.</t>
  </si>
  <si>
    <t xml:space="preserve">Table 5: Returns and amendments to returns received by the WRA up to and including 20.01.20 are included in these statistics. This table is updated quarterly. </t>
  </si>
  <si>
    <t>Values for the current period are provisional and will be revised in future publications. Any revisions made will be due to additional returns which have not yet been received, and refunds applying to certain higher rates residential transactions. In this publication, values for earlier periods are revised for the same reasons</t>
  </si>
  <si>
    <t>For information on the methods used, revisions and how to interpret these statistics, please read our statistical releases on the WRA website:</t>
  </si>
  <si>
    <t>Source: Land Transaction Tax returns to the Welsh Revenue Authority</t>
  </si>
  <si>
    <t>Date of publication: 20.03.2020</t>
  </si>
  <si>
    <t>Contact us: data@wra.gov.wales</t>
  </si>
  <si>
    <t xml:space="preserve">All content is available under the Open Government Licence v3.0, except where otherwise stated. </t>
  </si>
  <si>
    <t>Contents</t>
  </si>
  <si>
    <t>Data tables (updated monthly)</t>
  </si>
  <si>
    <t>Table 1</t>
  </si>
  <si>
    <t xml:space="preserve">Number of reported notifiable transactions, tax due on those transactions and the value attributed to those properties that are subject to LTT, by effective date </t>
  </si>
  <si>
    <t>Table 2</t>
  </si>
  <si>
    <t>Number and value of properties taxed, by transaction type and effective date</t>
  </si>
  <si>
    <t>Table 3</t>
  </si>
  <si>
    <t>Number of residential transactions, tax due on those properties and property value taxed, by residential tax band and effective date</t>
  </si>
  <si>
    <t>Table 4</t>
  </si>
  <si>
    <t>Number of non-residential transactions, tax due on those properties and property value taxed, by value and effective date</t>
  </si>
  <si>
    <t>Table 5</t>
  </si>
  <si>
    <t>Number and value of reliefs issued, by effective date</t>
  </si>
  <si>
    <t>Table 6</t>
  </si>
  <si>
    <t>Number and value of refunds of higher rate residential issued, by effective date</t>
  </si>
  <si>
    <t>Table 6a</t>
  </si>
  <si>
    <t>Number and value of refunds on higher rates residential by time period (cash basis)</t>
  </si>
  <si>
    <t>Table 7</t>
  </si>
  <si>
    <t>Land Transaction Tax paid to the Welsh Revenue Authority</t>
  </si>
  <si>
    <t>Analysis of revisions to Land Transaction Tax (LTT) statistics up to Feb-20</t>
  </si>
  <si>
    <t xml:space="preserve">Estimates of reported notifiable transactions: </t>
  </si>
  <si>
    <t>Table A1</t>
  </si>
  <si>
    <t>All transactions, all residential, higher rates residential and non-residential</t>
  </si>
  <si>
    <t xml:space="preserve">Estimates of tax due on reported notifiable transactions: </t>
  </si>
  <si>
    <t>Table A2</t>
  </si>
  <si>
    <t>All transactions, all residential, additional revenue from higher rate residential and non-residential</t>
  </si>
  <si>
    <t>2018-19</t>
  </si>
  <si>
    <t>(p)</t>
  </si>
  <si>
    <t xml:space="preserve">(p) </t>
  </si>
  <si>
    <t xml:space="preserve">(r) </t>
  </si>
  <si>
    <t>All transactions</t>
  </si>
  <si>
    <t>Back to contents</t>
  </si>
  <si>
    <t xml:space="preserve">Table 1: Number of reported notifiable transactions, tax due on those transactions and the value attributed to those properties that are subject to LTT, by effective date </t>
  </si>
  <si>
    <t>Effective date</t>
  </si>
  <si>
    <t>Transactions (number) ¹</t>
  </si>
  <si>
    <t>Tax due (£ millions) ²</t>
  </si>
  <si>
    <t>Property value taxed (£ millions) ³</t>
  </si>
  <si>
    <t xml:space="preserve">Residential </t>
  </si>
  <si>
    <t xml:space="preserve">Of which: </t>
  </si>
  <si>
    <t>Non-residential ⁴</t>
  </si>
  <si>
    <t>Total number of transactions ⁵</t>
  </si>
  <si>
    <t>Residential  (r)</t>
  </si>
  <si>
    <t>Total tax due ⁵ (r)</t>
  </si>
  <si>
    <t>Non-residential ³ ⁴</t>
  </si>
  <si>
    <t>Total property value taxed ³ ⁵</t>
  </si>
  <si>
    <t>Rental value for newly granted non-residential leases ³</t>
  </si>
  <si>
    <t>Higher rates  (r)</t>
  </si>
  <si>
    <t>Additional revenue from higher rates ⁶ (r)</t>
  </si>
  <si>
    <t xml:space="preserve">By year </t>
  </si>
  <si>
    <t>2019-20 to date (p)</t>
  </si>
  <si>
    <t xml:space="preserve">By quarter </t>
  </si>
  <si>
    <t xml:space="preserve">April - June 18 </t>
  </si>
  <si>
    <t xml:space="preserve">July - September 18 </t>
  </si>
  <si>
    <t xml:space="preserve">October - December 18 </t>
  </si>
  <si>
    <t xml:space="preserve">January - March 19 </t>
  </si>
  <si>
    <t xml:space="preserve">April - June 19 </t>
  </si>
  <si>
    <t>July - September 19 (r)</t>
  </si>
  <si>
    <t>October - December 19 (p)</t>
  </si>
  <si>
    <t xml:space="preserve">By month </t>
  </si>
  <si>
    <t xml:space="preserve">April 18 </t>
  </si>
  <si>
    <t xml:space="preserve">May 18 </t>
  </si>
  <si>
    <t xml:space="preserve">June 18 </t>
  </si>
  <si>
    <t xml:space="preserve">July 18 </t>
  </si>
  <si>
    <t xml:space="preserve">August 18 </t>
  </si>
  <si>
    <t xml:space="preserve">September 18 </t>
  </si>
  <si>
    <t xml:space="preserve">October 18 </t>
  </si>
  <si>
    <t xml:space="preserve">November 18 </t>
  </si>
  <si>
    <t xml:space="preserve">December 18 </t>
  </si>
  <si>
    <t xml:space="preserve">January 19 </t>
  </si>
  <si>
    <t xml:space="preserve">February 19 </t>
  </si>
  <si>
    <t xml:space="preserve">March 19 </t>
  </si>
  <si>
    <t xml:space="preserve">April 19 </t>
  </si>
  <si>
    <t xml:space="preserve">May 19 </t>
  </si>
  <si>
    <t xml:space="preserve">June 19 </t>
  </si>
  <si>
    <t xml:space="preserve">July 19 </t>
  </si>
  <si>
    <t xml:space="preserve">August 19 </t>
  </si>
  <si>
    <t xml:space="preserve">September 19 </t>
  </si>
  <si>
    <t xml:space="preserve">October 19 </t>
  </si>
  <si>
    <t>November 19 (r)</t>
  </si>
  <si>
    <t>December 19 (r)</t>
  </si>
  <si>
    <t>January 20 (r)</t>
  </si>
  <si>
    <t>February 20 (p)</t>
  </si>
  <si>
    <t>*</t>
  </si>
  <si>
    <t xml:space="preserve">Transaction numbers in this table have been rounded to the nearest 10 transactions. </t>
  </si>
  <si>
    <t xml:space="preserve">Tax due in this table has been rounded to the nearest £0.1 million. The total tax due includes any tax due from the rental value of newly granted non-residential leases. </t>
  </si>
  <si>
    <t xml:space="preserve">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More information on these transactions having a rental element can be seen in Table 4. </t>
  </si>
  <si>
    <t xml:space="preserve">The category ‘non-residential’ includes properties that are not wholly residential (i.e. those which have both residential and commercial elements). </t>
  </si>
  <si>
    <t xml:space="preserve">The total presented has been calculated based on the unrounded values. </t>
  </si>
  <si>
    <t xml:space="preserve">Please note this column only includes the additional revenue from higher rate transactions. This column does not include the main rate component of higher rate transactions. </t>
  </si>
  <si>
    <t xml:space="preserve">The values are provisional and will be revised in a future publication. See the contents page for further information. </t>
  </si>
  <si>
    <t xml:space="preserve">The values are revised. See the contents page for further information. </t>
  </si>
  <si>
    <t>~</t>
  </si>
  <si>
    <t>Granting a new lease</t>
  </si>
  <si>
    <t>Number</t>
  </si>
  <si>
    <t>May 18</t>
  </si>
  <si>
    <t>February 19 (r)</t>
  </si>
  <si>
    <t>Table 2: Number and value of properties taxed, by transaction type and effective date</t>
  </si>
  <si>
    <t>Conveyance / 
transfer of ownership ¹</t>
  </si>
  <si>
    <t>Assignment of a lease</t>
  </si>
  <si>
    <t>Total ²</t>
  </si>
  <si>
    <t>Total Value (£ millions)</t>
  </si>
  <si>
    <t>Conveyance / transfer of ownership also includes a small number of transactions classed as ‘Other’.</t>
  </si>
  <si>
    <t>Values in this table have been rounded to the nearest £1 million. The total presented has been calculated based on the unrounded values.</t>
  </si>
  <si>
    <t>£180,001 - £250,000</t>
  </si>
  <si>
    <t>£250,001 - 400,000</t>
  </si>
  <si>
    <t>£400,001 -£750,000</t>
  </si>
  <si>
    <t>£750,001 - £1.5m</t>
  </si>
  <si>
    <t xml:space="preserve">*    </t>
  </si>
  <si>
    <t>Up to and including £180,000</t>
  </si>
  <si>
    <t xml:space="preserve">Over 
£1.5m </t>
  </si>
  <si>
    <t>April 19 (r)</t>
  </si>
  <si>
    <t>May 19 (r)</t>
  </si>
  <si>
    <t>Table 3: Number of residential transactions, tax due on those properties and property value taxed, by residential tax band and effective date</t>
  </si>
  <si>
    <t>Transactions by residential tax band (number) ¹</t>
  </si>
  <si>
    <t>Tax due by residential tax band (£ millions) ²</t>
  </si>
  <si>
    <t>Total ⁴</t>
  </si>
  <si>
    <t xml:space="preserve">Values in this table have been rounded to the nearest 10. Please note that this table includes residential lease transactions. </t>
  </si>
  <si>
    <t>Values in this table have been rounded to the nearest £0.1 million. Please note that this table includes the tax due on residential lease transactions.</t>
  </si>
  <si>
    <t>Property values in this table have been rounded to the nearest £1 million.</t>
  </si>
  <si>
    <t>Represents a value that is not sufficiently large to present and has been suppressed.</t>
  </si>
  <si>
    <t>£150,001 - £250,000</t>
  </si>
  <si>
    <t>£250,001 - £1m</t>
  </si>
  <si>
    <t>Rental value</t>
  </si>
  <si>
    <t xml:space="preserve">~     </t>
  </si>
  <si>
    <t xml:space="preserve">*     </t>
  </si>
  <si>
    <t xml:space="preserve">       </t>
  </si>
  <si>
    <t>Non-rental value</t>
  </si>
  <si>
    <t>More than £1m</t>
  </si>
  <si>
    <t>March 19 (r)</t>
  </si>
  <si>
    <t xml:space="preserve">Table 4:  Number of non-residential transactions, tax due on those properties and property value taxed, by value and effective date </t>
  </si>
  <si>
    <t xml:space="preserve">Transactions (number) </t>
  </si>
  <si>
    <t xml:space="preserve">Tax due (£ millions) </t>
  </si>
  <si>
    <t xml:space="preserve">Property value taxed (£ millions) </t>
  </si>
  <si>
    <t>Rental value for newly granted non-residential leases ⁵</t>
  </si>
  <si>
    <t>Up to and including £150,000 (r)</t>
  </si>
  <si>
    <t>No premium paid ²</t>
  </si>
  <si>
    <t>Premium paid ² ³</t>
  </si>
  <si>
    <t>Total ³ ⁴</t>
  </si>
  <si>
    <t xml:space="preserve">Up to and including £150,000 </t>
  </si>
  <si>
    <t>Total consideration ⁴ ⁵</t>
  </si>
  <si>
    <t xml:space="preserve">Numbers of transactions in this table have been rounded to the nearest 10. Tax due in this table has been rounded to the nearest £0.1 million. Property values in this table have been rounded to the nearest £1 million. Please note that this table includes non-residential lease transactions. </t>
  </si>
  <si>
    <t>The term 'premium' is more accurately described as 'consideration other than rent'. In most cases, the premium paid will be in the form of a cash value, but could take another form.</t>
  </si>
  <si>
    <t>Please note that newly granted leases which have both a premium paid and a rental value are counted twice in the transactions part of the table. Therefore, only the first five columns in the transactions part of the table add up to the total.</t>
  </si>
  <si>
    <t>The total presented has been calculated based on the unrounded values.</t>
  </si>
  <si>
    <t xml:space="preserve">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t>
  </si>
  <si>
    <t>A correction has been made to a non-residential transaction effective in April 2019, which was incorrectly entered as being large when this was not the case. This led to a downward revision in the non-residential tax due in this month.</t>
  </si>
  <si>
    <t>Represents a value which rounds to 0, but is not 0.</t>
  </si>
  <si>
    <t>Represents a value that has been suppressed as the tax due for a small number of transactions contibutes to the majority of the cell value (dominance).</t>
  </si>
  <si>
    <t>2018-19 (r)</t>
  </si>
  <si>
    <t/>
  </si>
  <si>
    <t>Table 5: Number and value of reliefs issued, by effective date ¹ ²</t>
  </si>
  <si>
    <t>Relieved transactions (number)</t>
  </si>
  <si>
    <t>Value of tax relieved (£ millions)</t>
  </si>
  <si>
    <t>Non-residential  ³</t>
  </si>
  <si>
    <t>April - June 18 (r)</t>
  </si>
  <si>
    <t>July - September 18 (r)</t>
  </si>
  <si>
    <t>October - December 18 (r)</t>
  </si>
  <si>
    <t>January - March 19 (r)</t>
  </si>
  <si>
    <t>2019-20 to date (r)</t>
  </si>
  <si>
    <t>April - June 19 (r)</t>
  </si>
  <si>
    <t>Values in this table have been rounded to the nearest 10 transactions and the nearest £0.1 million tax relieved.</t>
  </si>
  <si>
    <t>Each quarter, the figures presented exclude around 60 to 70 linked transactions subject to relief, as it is difficult to reliably estimate the impact of reliefs in these cases. Our best estimate of the impact of reliefs relating to linked transactions is an average of £4 million to £5 million each quarter, but this is not sufficiently robust to be disaggregated and included alongside the above data.</t>
  </si>
  <si>
    <t>The category ‘non-residential properties’ includes properties that are not wholly residential (i.e. those which have both residential and commercial elements).</t>
  </si>
  <si>
    <t>Table 5a: Number of transactions which had a relief applied which did not impact the value of the tax due, by effective date ¹ ²</t>
  </si>
  <si>
    <t>Non-residential ³</t>
  </si>
  <si>
    <t>April 18 (r)</t>
  </si>
  <si>
    <t>May 18 (r)</t>
  </si>
  <si>
    <t>June 18 (r)</t>
  </si>
  <si>
    <t>July 18 (r)</t>
  </si>
  <si>
    <t>August 18 (r)</t>
  </si>
  <si>
    <t>September 18 (r)</t>
  </si>
  <si>
    <t>October 18 (r)</t>
  </si>
  <si>
    <t>November 18 (r)</t>
  </si>
  <si>
    <t>December 18 (r)</t>
  </si>
  <si>
    <t>January 19 (r)</t>
  </si>
  <si>
    <t>June 19 (r)</t>
  </si>
  <si>
    <t>July 19 (r)</t>
  </si>
  <si>
    <t>August 19 (r)</t>
  </si>
  <si>
    <t>September 19 (r)</t>
  </si>
  <si>
    <t>Table 6: Number and value of refunds of higher rate residential issued by effective date¹</t>
  </si>
  <si>
    <t>Amount refunded 
(£ millions)</t>
  </si>
  <si>
    <t>October 19 (r)</t>
  </si>
  <si>
    <t>Values in this table have been rounded to the nearest 10 transactions and the nearest £0.1 million tax refunded.</t>
  </si>
  <si>
    <t>This value is not sufficiently large to present and has been suppressed.</t>
  </si>
  <si>
    <t>Table 6a: Number and value of refunds on higher rates residential by time period (cash basis) ¹</t>
  </si>
  <si>
    <t>Higher rates residential refunds</t>
  </si>
  <si>
    <t>Total Value (£ millions) ²</t>
  </si>
  <si>
    <t xml:space="preserve">July - September 19 </t>
  </si>
  <si>
    <t xml:space="preserve">October - December 19 </t>
  </si>
  <si>
    <t xml:space="preserve">November 19 </t>
  </si>
  <si>
    <t xml:space="preserve">December 19 </t>
  </si>
  <si>
    <t xml:space="preserve">January 20 </t>
  </si>
  <si>
    <t xml:space="preserve">February 20 </t>
  </si>
  <si>
    <t>Values in this table have been rounded to the nearest 10 transactions and the nearest £0.1 million tax refunded. This is the amount of money refunded by the WRA during the month listed, rather than the effective date of the transaction.</t>
  </si>
  <si>
    <t>In a small number of cases, no money changed hands as the original liability was unpaid at the time of the refund. In these cases an adjustment has been made to the cash figure to add in the theoretical value of the refund.</t>
  </si>
  <si>
    <t xml:space="preserve">Table 7: Land Transaction Tax paid to the Welsh Revenue Authority </t>
  </si>
  <si>
    <t>Value of LTT payments (£ millions)</t>
  </si>
  <si>
    <t>Values in this table have been rounded to the nearest £0.1 million.</t>
  </si>
  <si>
    <t>Table A1: Estimates of reported notifiable transactions: All transactions</t>
  </si>
  <si>
    <t>Effective date (month)</t>
  </si>
  <si>
    <t>Estimate</t>
  </si>
  <si>
    <t>% Change Between Estimates</t>
  </si>
  <si>
    <t xml:space="preserve">First </t>
  </si>
  <si>
    <t>Second</t>
  </si>
  <si>
    <t>Third</t>
  </si>
  <si>
    <t>1st to 2nd</t>
  </si>
  <si>
    <t>2nd to 3rd</t>
  </si>
  <si>
    <t>All residential</t>
  </si>
  <si>
    <t>Apr 18</t>
  </si>
  <si>
    <t>Higher rates residential</t>
  </si>
  <si>
    <t>Non-residential</t>
  </si>
  <si>
    <t>Jun 18</t>
  </si>
  <si>
    <t>Jul 18</t>
  </si>
  <si>
    <t>Aug 18</t>
  </si>
  <si>
    <t>Sep 18</t>
  </si>
  <si>
    <t>Oct 18</t>
  </si>
  <si>
    <t>Nov 18</t>
  </si>
  <si>
    <t>Dec 18</t>
  </si>
  <si>
    <t>Jan 19</t>
  </si>
  <si>
    <t>Feb 19</t>
  </si>
  <si>
    <t>Mar 19</t>
  </si>
  <si>
    <t>Apr 19</t>
  </si>
  <si>
    <t>May 19</t>
  </si>
  <si>
    <t>Jun 19</t>
  </si>
  <si>
    <t>Jul 19</t>
  </si>
  <si>
    <t>Aug 19</t>
  </si>
  <si>
    <t>Sep 19</t>
  </si>
  <si>
    <t>Oct 19</t>
  </si>
  <si>
    <t>Nov 19</t>
  </si>
  <si>
    <t>Dec 19</t>
  </si>
  <si>
    <t>Jan 20</t>
  </si>
  <si>
    <t>Feb 20</t>
  </si>
  <si>
    <t>Transaction numbers in this table have been rounded to the nearest 10 transactions.</t>
  </si>
  <si>
    <t>Table A2: Estimates of tax due on reported notifiable transactions: All transactions</t>
  </si>
  <si>
    <t>Tax due in this table has been rounded to the nearest £0.1 million.</t>
  </si>
  <si>
    <t>Tax due amounts are shown net of any refunds claimed made for residential purchases at higher rates (see main release that is published alongside this Annex).</t>
  </si>
  <si>
    <t>Additional revenue from higher rate residential</t>
  </si>
  <si>
    <t xml:space="preserve">Please note this table only includes the additional revenue from higher rate transactions. This table does not include the main rate component of higher rate transactions. </t>
  </si>
  <si>
    <t>Figures are shown net of any refunds claimed made for residential purchases at higher rates.</t>
  </si>
  <si>
    <t>CTORounded</t>
  </si>
  <si>
    <t>CRERounded</t>
  </si>
  <si>
    <t>CRHRounded</t>
  </si>
  <si>
    <t>CNRRounded</t>
  </si>
  <si>
    <t>DTORounded</t>
  </si>
  <si>
    <t>DRERounded</t>
  </si>
  <si>
    <t>DRHRounded</t>
  </si>
  <si>
    <t>DNRRounded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</si>
</sst>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 #,##0_-;\-* #,##0_-;_-* &quot;-&quot;??_-;_-@_-"/>
    <numFmt numFmtId="166" formatCode="_-* #,##0.0_-;\-* #,##0.0_-;_-* &quot;-&quot;??_-;_-@_-"/>
    <numFmt numFmtId="167" formatCode="0.0"/>
    <numFmt numFmtId="168" formatCode="#,##0.0"/>
    <numFmt numFmtId="169" formatCode="#,##0_ ;\-#,##0\ "/>
    <numFmt numFmtId="170" formatCode="0.000"/>
    <numFmt numFmtId="171" formatCode="#,##0.0_);\(#,##0.0\)"/>
  </numFmts>
  <fonts count="24" x14ac:knownFonts="1">
    <font>
      <sz val="11"/>
      <color theme="1"/>
      <name val="Calibri"/>
      <family val="2"/>
      <scheme val="minor"/>
    </font>
    <font>
      <sz val="11"/>
      <color theme="1"/>
      <name val="Calibri"/>
      <family val="2"/>
      <scheme val="minor"/>
    </font>
    <font>
      <u/>
      <sz val="11"/>
      <color theme="10"/>
      <name val="Calibri"/>
      <family val="2"/>
      <scheme val="minor"/>
    </font>
    <font>
      <b/>
      <sz val="13"/>
      <color theme="1"/>
      <name val="Arial"/>
      <family val="2"/>
    </font>
    <font>
      <b/>
      <sz val="14"/>
      <color theme="1"/>
      <name val="Arial"/>
      <family val="2"/>
    </font>
    <font>
      <sz val="10"/>
      <color theme="1"/>
      <name val="Arial"/>
      <family val="2"/>
    </font>
    <font>
      <sz val="10"/>
      <name val="Arial"/>
      <family val="2"/>
    </font>
    <font>
      <sz val="10"/>
      <color rgb="FFFF0000"/>
      <name val="Arial"/>
      <family val="2"/>
    </font>
    <font>
      <u/>
      <sz val="10"/>
      <color theme="10"/>
      <name val="Arial"/>
      <family val="2"/>
    </font>
    <font>
      <b/>
      <sz val="10"/>
      <color theme="1"/>
      <name val="Arial"/>
      <family val="2"/>
    </font>
    <font>
      <b/>
      <u/>
      <sz val="10"/>
      <color theme="1"/>
      <name val="Arial"/>
      <family val="2"/>
    </font>
    <font>
      <b/>
      <u/>
      <sz val="10"/>
      <name val="Arial"/>
      <family val="2"/>
    </font>
    <font>
      <b/>
      <u val="singleAccounting"/>
      <sz val="10"/>
      <color indexed="8"/>
      <name val="Arial"/>
      <family val="2"/>
    </font>
    <font>
      <b/>
      <u val="singleAccounting"/>
      <sz val="8"/>
      <color indexed="8"/>
      <name val="Arial"/>
      <family val="2"/>
    </font>
    <font>
      <sz val="8"/>
      <color theme="1"/>
      <name val="Arial"/>
      <family val="2"/>
    </font>
    <font>
      <sz val="10"/>
      <color indexed="8"/>
      <name val="Arial"/>
      <family val="2"/>
    </font>
    <font>
      <sz val="8"/>
      <color indexed="8"/>
      <name val="Arial"/>
      <family val="2"/>
    </font>
    <font>
      <sz val="10"/>
      <color rgb="FF0070C0"/>
      <name val="Arial"/>
      <family val="2"/>
    </font>
    <font>
      <vertAlign val="superscript"/>
      <sz val="10"/>
      <color theme="1"/>
      <name val="Arial"/>
      <family val="2"/>
    </font>
    <font>
      <b/>
      <sz val="10"/>
      <color indexed="8"/>
      <name val="Arial"/>
      <family val="2"/>
    </font>
    <font>
      <b/>
      <u val="singleAccounting"/>
      <sz val="10"/>
      <name val="Arial"/>
      <family val="2"/>
    </font>
    <font>
      <b/>
      <u val="singleAccounting"/>
      <sz val="10"/>
      <color theme="1"/>
      <name val="Arial"/>
      <family val="2"/>
    </font>
    <font>
      <sz val="11"/>
      <name val="Calibri"/>
      <family val="2"/>
      <scheme val="minor"/>
    </font>
    <font>
      <b/>
      <sz val="7"/>
      <color theme="1"/>
      <name val="Arial"/>
      <family val="2"/>
    </font>
  </fonts>
  <fills count="5">
    <fill>
      <patternFill patternType="none"/>
    </fill>
    <fill>
      <patternFill patternType="gray125"/>
    </fill>
    <fill>
      <patternFill patternType="solid">
        <fgColor theme="0"/>
        <bgColor indexed="64"/>
      </patternFill>
    </fill>
    <fill>
      <patternFill patternType="solid">
        <fgColor rgb="FFFDE4BE"/>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cellStyleXfs>
  <cellXfs count="177">
    <xf numFmtId="0" fontId="0" fillId="0" borderId="0" xfId="0"/>
    <xf numFmtId="0" fontId="4" fillId="2" borderId="0" xfId="0" applyFont="1" applyFill="1" applyAlignment="1">
      <alignment vertical="top"/>
    </xf>
    <xf numFmtId="0" fontId="5" fillId="2" borderId="0" xfId="0" applyFont="1" applyFill="1"/>
    <xf numFmtId="0" fontId="6" fillId="2" borderId="0" xfId="0" applyFont="1" applyFill="1" applyAlignment="1">
      <alignment horizontal="left"/>
    </xf>
    <xf numFmtId="0" fontId="7" fillId="2" borderId="0" xfId="0" applyFont="1" applyFill="1"/>
    <xf numFmtId="0" fontId="5" fillId="2" borderId="0" xfId="0" applyFont="1" applyFill="1" applyAlignment="1">
      <alignment horizontal="left" vertical="center"/>
    </xf>
    <xf numFmtId="0" fontId="8" fillId="2" borderId="0" xfId="2" applyFont="1" applyFill="1" applyAlignment="1">
      <alignment horizontal="left" vertical="center"/>
    </xf>
    <xf numFmtId="0" fontId="5" fillId="2" borderId="0" xfId="0" applyFont="1" applyFill="1" applyAlignment="1">
      <alignment horizontal="left"/>
    </xf>
    <xf numFmtId="0" fontId="9" fillId="2" borderId="0" xfId="0" applyFont="1" applyFill="1"/>
    <xf numFmtId="0" fontId="10" fillId="2" borderId="0" xfId="0" applyFont="1" applyFill="1" applyAlignment="1">
      <alignment horizontal="left"/>
    </xf>
    <xf numFmtId="0" fontId="9" fillId="2" borderId="0" xfId="0" applyFont="1" applyFill="1" applyAlignment="1">
      <alignment horizontal="left"/>
    </xf>
    <xf numFmtId="0" fontId="8" fillId="2" borderId="0" xfId="2" applyFont="1" applyFill="1"/>
    <xf numFmtId="0" fontId="11" fillId="2" borderId="0" xfId="0" applyFont="1" applyFill="1"/>
    <xf numFmtId="0" fontId="6" fillId="2" borderId="0" xfId="0" applyFont="1" applyFill="1"/>
    <xf numFmtId="0" fontId="2" fillId="2" borderId="0" xfId="2" applyFill="1"/>
    <xf numFmtId="0" fontId="5" fillId="2" borderId="0" xfId="0" applyFont="1" applyFill="1" applyAlignment="1">
      <alignment horizontal="center" vertical="center"/>
    </xf>
    <xf numFmtId="0" fontId="12" fillId="2" borderId="1" xfId="0" applyFont="1" applyFill="1" applyBorder="1" applyAlignment="1">
      <alignment horizontal="center" wrapText="1"/>
    </xf>
    <xf numFmtId="0" fontId="12" fillId="2" borderId="1" xfId="0" applyFont="1" applyFill="1" applyBorder="1" applyAlignment="1">
      <alignment horizontal="center"/>
    </xf>
    <xf numFmtId="0" fontId="12" fillId="2" borderId="0" xfId="0" applyFont="1" applyFill="1" applyAlignment="1">
      <alignment horizontal="center"/>
    </xf>
    <xf numFmtId="0" fontId="12" fillId="2" borderId="0" xfId="0" applyFont="1" applyFill="1" applyAlignment="1">
      <alignment horizontal="center" wrapText="1"/>
    </xf>
    <xf numFmtId="0" fontId="13" fillId="2" borderId="0" xfId="0" applyFont="1" applyFill="1" applyAlignment="1">
      <alignment horizontal="center" wrapText="1"/>
    </xf>
    <xf numFmtId="0" fontId="5" fillId="2" borderId="0" xfId="0" applyFont="1" applyFill="1" applyAlignment="1">
      <alignment wrapText="1"/>
    </xf>
    <xf numFmtId="0" fontId="14" fillId="2" borderId="0" xfId="0" applyFont="1" applyFill="1"/>
    <xf numFmtId="165" fontId="15" fillId="3" borderId="0" xfId="1" applyNumberFormat="1" applyFont="1" applyFill="1" applyAlignment="1">
      <alignment horizontal="right"/>
    </xf>
    <xf numFmtId="165" fontId="15" fillId="2" borderId="0" xfId="1" applyNumberFormat="1" applyFont="1" applyFill="1" applyAlignment="1">
      <alignment horizontal="right"/>
    </xf>
    <xf numFmtId="166" fontId="15" fillId="2" borderId="0" xfId="1" applyNumberFormat="1" applyFont="1" applyFill="1" applyAlignment="1">
      <alignment horizontal="right"/>
    </xf>
    <xf numFmtId="166" fontId="16" fillId="2" borderId="0" xfId="1" applyNumberFormat="1" applyFont="1" applyFill="1" applyAlignment="1">
      <alignment horizontal="right"/>
    </xf>
    <xf numFmtId="166" fontId="15" fillId="3" borderId="0" xfId="1" applyNumberFormat="1" applyFont="1" applyFill="1" applyAlignment="1">
      <alignment horizontal="right"/>
    </xf>
    <xf numFmtId="165" fontId="16" fillId="2" borderId="0" xfId="1" applyNumberFormat="1" applyFont="1" applyFill="1" applyAlignment="1">
      <alignment horizontal="right"/>
    </xf>
    <xf numFmtId="0" fontId="17" fillId="2" borderId="0" xfId="0" applyFont="1" applyFill="1"/>
    <xf numFmtId="0" fontId="5" fillId="2" borderId="0" xfId="0" quotePrefix="1" applyFont="1" applyFill="1"/>
    <xf numFmtId="17" fontId="5" fillId="2" borderId="0" xfId="0" quotePrefix="1" applyNumberFormat="1" applyFont="1" applyFill="1"/>
    <xf numFmtId="17" fontId="15" fillId="2" borderId="0" xfId="0" applyNumberFormat="1" applyFont="1" applyFill="1"/>
    <xf numFmtId="17" fontId="15" fillId="2" borderId="0" xfId="0" applyNumberFormat="1" applyFont="1" applyFill="1" applyAlignment="1">
      <alignment horizontal="left" indent="2"/>
    </xf>
    <xf numFmtId="167" fontId="15" fillId="2" borderId="0" xfId="1" applyNumberFormat="1" applyFont="1" applyFill="1" applyAlignment="1">
      <alignment horizontal="right"/>
    </xf>
    <xf numFmtId="10" fontId="15" fillId="2" borderId="0" xfId="1" applyNumberFormat="1" applyFont="1" applyFill="1" applyAlignment="1">
      <alignment horizontal="right"/>
    </xf>
    <xf numFmtId="17" fontId="15" fillId="2" borderId="0" xfId="0" quotePrefix="1" applyNumberFormat="1" applyFont="1" applyFill="1"/>
    <xf numFmtId="0" fontId="15" fillId="2" borderId="2" xfId="0" applyFont="1" applyFill="1" applyBorder="1"/>
    <xf numFmtId="165" fontId="15" fillId="2" borderId="2" xfId="1" applyNumberFormat="1" applyFont="1" applyFill="1" applyBorder="1" applyAlignment="1">
      <alignment horizontal="right"/>
    </xf>
    <xf numFmtId="165" fontId="15" fillId="3" borderId="2" xfId="1" applyNumberFormat="1" applyFont="1" applyFill="1" applyBorder="1" applyAlignment="1">
      <alignment horizontal="right"/>
    </xf>
    <xf numFmtId="166" fontId="15" fillId="2" borderId="2" xfId="1" applyNumberFormat="1" applyFont="1" applyFill="1" applyBorder="1" applyAlignment="1">
      <alignment horizontal="right"/>
    </xf>
    <xf numFmtId="0" fontId="5" fillId="2" borderId="2" xfId="0" applyFont="1" applyFill="1" applyBorder="1"/>
    <xf numFmtId="0" fontId="15" fillId="2" borderId="0" xfId="0" applyFont="1" applyFill="1"/>
    <xf numFmtId="0" fontId="18" fillId="2" borderId="0" xfId="0" quotePrefix="1" applyFont="1" applyFill="1" applyAlignment="1">
      <alignment horizontal="left"/>
    </xf>
    <xf numFmtId="0" fontId="18" fillId="2" borderId="0" xfId="0" quotePrefix="1" applyFont="1" applyFill="1" applyAlignment="1">
      <alignment horizontal="left" vertical="top" wrapText="1"/>
    </xf>
    <xf numFmtId="0" fontId="5" fillId="2" borderId="0" xfId="0" applyFont="1" applyFill="1" applyAlignment="1">
      <alignment horizontal="left" wrapText="1"/>
    </xf>
    <xf numFmtId="3" fontId="5" fillId="2" borderId="0" xfId="0" applyNumberFormat="1" applyFont="1" applyFill="1"/>
    <xf numFmtId="167" fontId="5" fillId="2" borderId="0" xfId="0" applyNumberFormat="1" applyFont="1" applyFill="1"/>
    <xf numFmtId="167" fontId="5" fillId="2" borderId="0" xfId="0" applyNumberFormat="1" applyFont="1" applyFill="1" applyAlignment="1">
      <alignment horizontal="right"/>
    </xf>
    <xf numFmtId="165" fontId="5" fillId="2" borderId="0" xfId="0" applyNumberFormat="1" applyFont="1" applyFill="1"/>
    <xf numFmtId="0" fontId="12" fillId="3" borderId="1" xfId="0" applyFont="1" applyFill="1" applyBorder="1" applyAlignment="1">
      <alignment horizontal="center" wrapText="1"/>
    </xf>
    <xf numFmtId="0" fontId="12" fillId="3" borderId="0" xfId="0" applyFont="1" applyFill="1" applyAlignment="1">
      <alignment horizontal="center" wrapText="1"/>
    </xf>
    <xf numFmtId="0" fontId="18" fillId="2" borderId="0" xfId="0" quotePrefix="1" applyFont="1" applyFill="1" applyAlignment="1">
      <alignment horizontal="left" vertical="top"/>
    </xf>
    <xf numFmtId="0" fontId="5" fillId="2" borderId="0" xfId="0" applyFont="1" applyFill="1" applyAlignment="1">
      <alignment vertical="top"/>
    </xf>
    <xf numFmtId="17" fontId="15" fillId="2" borderId="2" xfId="0" applyNumberFormat="1" applyFont="1" applyFill="1" applyBorder="1" applyAlignment="1">
      <alignment horizontal="left" indent="2"/>
    </xf>
    <xf numFmtId="0" fontId="12" fillId="2" borderId="0" xfId="0" quotePrefix="1" applyFont="1" applyFill="1" applyAlignment="1">
      <alignment horizontal="center" wrapText="1"/>
    </xf>
    <xf numFmtId="3" fontId="19" fillId="2" borderId="0" xfId="1" applyNumberFormat="1" applyFont="1" applyFill="1" applyAlignment="1">
      <alignment horizontal="right"/>
    </xf>
    <xf numFmtId="3" fontId="19" fillId="3" borderId="0" xfId="1" applyNumberFormat="1" applyFont="1" applyFill="1" applyAlignment="1">
      <alignment horizontal="right"/>
    </xf>
    <xf numFmtId="168" fontId="19" fillId="2" borderId="0" xfId="1" applyNumberFormat="1" applyFont="1" applyFill="1" applyAlignment="1">
      <alignment horizontal="right"/>
    </xf>
    <xf numFmtId="168" fontId="19" fillId="3" borderId="0" xfId="1" applyNumberFormat="1" applyFont="1" applyFill="1" applyAlignment="1">
      <alignment horizontal="right"/>
    </xf>
    <xf numFmtId="0" fontId="9" fillId="2" borderId="0" xfId="0" applyFont="1" applyFill="1" applyAlignment="1">
      <alignment horizontal="center" vertical="center"/>
    </xf>
    <xf numFmtId="3" fontId="15" fillId="2" borderId="0" xfId="1" applyNumberFormat="1" applyFont="1" applyFill="1" applyAlignment="1">
      <alignment horizontal="right"/>
    </xf>
    <xf numFmtId="3" fontId="15" fillId="3" borderId="0" xfId="1" applyNumberFormat="1" applyFont="1" applyFill="1" applyAlignment="1">
      <alignment horizontal="right"/>
    </xf>
    <xf numFmtId="168" fontId="15" fillId="2" borderId="0" xfId="1" applyNumberFormat="1" applyFont="1" applyFill="1" applyAlignment="1">
      <alignment horizontal="right"/>
    </xf>
    <xf numFmtId="168" fontId="15" fillId="3" borderId="0" xfId="1" applyNumberFormat="1" applyFont="1" applyFill="1" applyAlignment="1">
      <alignment horizontal="right"/>
    </xf>
    <xf numFmtId="17" fontId="15" fillId="2" borderId="2" xfId="0" quotePrefix="1" applyNumberFormat="1" applyFont="1" applyFill="1" applyBorder="1"/>
    <xf numFmtId="3" fontId="15" fillId="2" borderId="2" xfId="1" applyNumberFormat="1" applyFont="1" applyFill="1" applyBorder="1" applyAlignment="1">
      <alignment horizontal="right"/>
    </xf>
    <xf numFmtId="3" fontId="15" fillId="3" borderId="2" xfId="1" applyNumberFormat="1" applyFont="1" applyFill="1" applyBorder="1" applyAlignment="1">
      <alignment horizontal="right"/>
    </xf>
    <xf numFmtId="168" fontId="15" fillId="2" borderId="2" xfId="1" applyNumberFormat="1" applyFont="1" applyFill="1" applyBorder="1" applyAlignment="1">
      <alignment horizontal="right"/>
    </xf>
    <xf numFmtId="168" fontId="15" fillId="3" borderId="2" xfId="1" applyNumberFormat="1" applyFont="1" applyFill="1" applyBorder="1" applyAlignment="1">
      <alignment horizontal="right"/>
    </xf>
    <xf numFmtId="0" fontId="18" fillId="2" borderId="0" xfId="0" quotePrefix="1" applyFont="1" applyFill="1" applyAlignment="1">
      <alignment horizontal="left" wrapText="1"/>
    </xf>
    <xf numFmtId="0" fontId="20" fillId="2" borderId="1" xfId="0" applyFont="1" applyFill="1" applyBorder="1" applyAlignment="1">
      <alignment horizontal="center"/>
    </xf>
    <xf numFmtId="0" fontId="5" fillId="2" borderId="1" xfId="0" applyFont="1" applyFill="1" applyBorder="1"/>
    <xf numFmtId="3" fontId="5" fillId="2" borderId="0" xfId="0" applyNumberFormat="1" applyFont="1" applyFill="1" applyAlignment="1">
      <alignment horizontal="right"/>
    </xf>
    <xf numFmtId="3" fontId="5" fillId="3" borderId="0" xfId="0" applyNumberFormat="1" applyFont="1" applyFill="1" applyAlignment="1">
      <alignment horizontal="right"/>
    </xf>
    <xf numFmtId="0" fontId="5" fillId="2" borderId="0" xfId="0" applyFont="1" applyFill="1" applyAlignment="1">
      <alignment horizontal="right"/>
    </xf>
    <xf numFmtId="0" fontId="5" fillId="3" borderId="0" xfId="0" applyFont="1" applyFill="1" applyAlignment="1">
      <alignment horizontal="right"/>
    </xf>
    <xf numFmtId="168" fontId="5" fillId="2" borderId="0" xfId="0" applyNumberFormat="1" applyFont="1" applyFill="1" applyAlignment="1">
      <alignment horizontal="right"/>
    </xf>
    <xf numFmtId="168" fontId="5" fillId="3" borderId="0" xfId="0" applyNumberFormat="1" applyFont="1" applyFill="1" applyAlignment="1">
      <alignment horizontal="right"/>
    </xf>
    <xf numFmtId="167" fontId="5" fillId="3" borderId="0" xfId="0" applyNumberFormat="1" applyFont="1" applyFill="1" applyAlignment="1">
      <alignment horizontal="right"/>
    </xf>
    <xf numFmtId="3" fontId="5" fillId="2" borderId="2" xfId="0" applyNumberFormat="1" applyFont="1" applyFill="1" applyBorder="1" applyAlignment="1">
      <alignment horizontal="right"/>
    </xf>
    <xf numFmtId="3" fontId="5" fillId="3" borderId="2" xfId="0" applyNumberFormat="1" applyFont="1" applyFill="1" applyBorder="1" applyAlignment="1">
      <alignment horizontal="right"/>
    </xf>
    <xf numFmtId="168" fontId="5" fillId="2" borderId="2" xfId="0" applyNumberFormat="1" applyFont="1" applyFill="1" applyBorder="1" applyAlignment="1">
      <alignment horizontal="right"/>
    </xf>
    <xf numFmtId="168" fontId="5" fillId="3" borderId="2" xfId="0" applyNumberFormat="1" applyFont="1" applyFill="1" applyBorder="1" applyAlignment="1">
      <alignment horizontal="right"/>
    </xf>
    <xf numFmtId="165" fontId="15" fillId="2" borderId="0" xfId="3" applyNumberFormat="1" applyFont="1" applyFill="1" applyAlignment="1">
      <alignment horizontal="right"/>
    </xf>
    <xf numFmtId="0" fontId="0" fillId="2" borderId="0" xfId="0" applyFill="1"/>
    <xf numFmtId="0" fontId="6" fillId="2" borderId="0" xfId="0" applyFont="1" applyFill="1" applyAlignment="1">
      <alignment horizontal="left" wrapText="1"/>
    </xf>
    <xf numFmtId="0" fontId="6" fillId="2" borderId="0" xfId="0" applyFont="1" applyFill="1" applyAlignment="1">
      <alignment wrapText="1"/>
    </xf>
    <xf numFmtId="0" fontId="12" fillId="3" borderId="0" xfId="0" quotePrefix="1" applyFont="1" applyFill="1" applyAlignment="1">
      <alignment horizontal="center" wrapText="1"/>
    </xf>
    <xf numFmtId="165" fontId="19" fillId="2" borderId="0" xfId="1" applyNumberFormat="1" applyFont="1" applyFill="1" applyAlignment="1">
      <alignment horizontal="right"/>
    </xf>
    <xf numFmtId="169" fontId="19" fillId="3" borderId="0" xfId="1" applyNumberFormat="1" applyFont="1" applyFill="1" applyAlignment="1">
      <alignment horizontal="right"/>
    </xf>
    <xf numFmtId="167" fontId="19" fillId="2" borderId="0" xfId="1" applyNumberFormat="1" applyFont="1" applyFill="1" applyAlignment="1">
      <alignment horizontal="right"/>
    </xf>
    <xf numFmtId="167" fontId="19" fillId="3" borderId="0" xfId="1" applyNumberFormat="1" applyFont="1" applyFill="1" applyAlignment="1">
      <alignment horizontal="right"/>
    </xf>
    <xf numFmtId="169" fontId="15" fillId="3" borderId="0" xfId="1" applyNumberFormat="1" applyFont="1" applyFill="1" applyAlignment="1">
      <alignment horizontal="right"/>
    </xf>
    <xf numFmtId="167" fontId="15" fillId="3" borderId="0" xfId="1" applyNumberFormat="1" applyFont="1" applyFill="1" applyAlignment="1">
      <alignment horizontal="right"/>
    </xf>
    <xf numFmtId="17" fontId="19" fillId="2" borderId="0" xfId="0" applyNumberFormat="1" applyFont="1" applyFill="1"/>
    <xf numFmtId="0" fontId="5" fillId="2" borderId="2" xfId="0" applyFont="1" applyFill="1" applyBorder="1" applyAlignment="1">
      <alignment horizontal="left"/>
    </xf>
    <xf numFmtId="169" fontId="15" fillId="3" borderId="2" xfId="1" applyNumberFormat="1" applyFont="1" applyFill="1" applyBorder="1" applyAlignment="1">
      <alignment horizontal="right"/>
    </xf>
    <xf numFmtId="167" fontId="15" fillId="2" borderId="2" xfId="1" applyNumberFormat="1" applyFont="1" applyFill="1" applyBorder="1" applyAlignment="1">
      <alignment horizontal="right"/>
    </xf>
    <xf numFmtId="167" fontId="15" fillId="3" borderId="2" xfId="1" applyNumberFormat="1" applyFont="1" applyFill="1" applyBorder="1" applyAlignment="1">
      <alignment horizontal="right"/>
    </xf>
    <xf numFmtId="165" fontId="7" fillId="2" borderId="0" xfId="0" applyNumberFormat="1" applyFont="1" applyFill="1"/>
    <xf numFmtId="169" fontId="5" fillId="2" borderId="0" xfId="0" applyNumberFormat="1" applyFont="1" applyFill="1"/>
    <xf numFmtId="49" fontId="5" fillId="2" borderId="0" xfId="0" applyNumberFormat="1" applyFont="1" applyFill="1"/>
    <xf numFmtId="3" fontId="12" fillId="4" borderId="1" xfId="0" applyNumberFormat="1" applyFont="1" applyFill="1" applyBorder="1" applyAlignment="1">
      <alignment horizontal="center" wrapText="1"/>
    </xf>
    <xf numFmtId="49" fontId="12" fillId="4" borderId="1" xfId="0" applyNumberFormat="1" applyFont="1" applyFill="1" applyBorder="1" applyAlignment="1">
      <alignment horizontal="center" wrapText="1"/>
    </xf>
    <xf numFmtId="3" fontId="6" fillId="4" borderId="0" xfId="0" applyNumberFormat="1" applyFont="1" applyFill="1" applyAlignment="1">
      <alignment horizontal="right"/>
    </xf>
    <xf numFmtId="49" fontId="6" fillId="4" borderId="0" xfId="0" applyNumberFormat="1" applyFont="1" applyFill="1" applyAlignment="1">
      <alignment horizontal="right"/>
    </xf>
    <xf numFmtId="168" fontId="6" fillId="4" borderId="0" xfId="0" applyNumberFormat="1" applyFont="1" applyFill="1" applyAlignment="1">
      <alignment horizontal="right"/>
    </xf>
    <xf numFmtId="17" fontId="15" fillId="2" borderId="2" xfId="0" applyNumberFormat="1" applyFont="1" applyFill="1" applyBorder="1"/>
    <xf numFmtId="3" fontId="6" fillId="4" borderId="2" xfId="0" applyNumberFormat="1" applyFont="1" applyFill="1" applyBorder="1" applyAlignment="1">
      <alignment horizontal="right"/>
    </xf>
    <xf numFmtId="49" fontId="6" fillId="4" borderId="2" xfId="0" applyNumberFormat="1" applyFont="1" applyFill="1" applyBorder="1" applyAlignment="1">
      <alignment horizontal="right"/>
    </xf>
    <xf numFmtId="0" fontId="6" fillId="2" borderId="0" xfId="0" applyFont="1" applyFill="1" applyAlignment="1">
      <alignment vertical="top"/>
    </xf>
    <xf numFmtId="0" fontId="21" fillId="2" borderId="0" xfId="0" applyFont="1" applyFill="1" applyAlignment="1">
      <alignment horizontal="center"/>
    </xf>
    <xf numFmtId="0" fontId="21" fillId="2" borderId="0" xfId="0" applyFont="1" applyFill="1" applyAlignment="1">
      <alignment horizontal="center" wrapText="1"/>
    </xf>
    <xf numFmtId="3" fontId="6" fillId="2" borderId="0" xfId="0" applyNumberFormat="1" applyFont="1" applyFill="1" applyAlignment="1">
      <alignment horizontal="right"/>
    </xf>
    <xf numFmtId="168" fontId="6" fillId="2" borderId="0" xfId="0" applyNumberFormat="1" applyFont="1" applyFill="1" applyAlignment="1">
      <alignment horizontal="right"/>
    </xf>
    <xf numFmtId="3" fontId="6" fillId="2" borderId="0" xfId="0" applyNumberFormat="1" applyFont="1" applyFill="1"/>
    <xf numFmtId="168" fontId="6" fillId="2" borderId="0" xfId="0" applyNumberFormat="1" applyFont="1" applyFill="1"/>
    <xf numFmtId="167" fontId="6" fillId="2" borderId="0" xfId="0" applyNumberFormat="1" applyFont="1" applyFill="1" applyAlignment="1">
      <alignment horizontal="right"/>
    </xf>
    <xf numFmtId="0" fontId="5" fillId="2" borderId="2" xfId="0" quotePrefix="1" applyFont="1" applyFill="1" applyBorder="1"/>
    <xf numFmtId="3" fontId="6" fillId="2" borderId="2" xfId="0" applyNumberFormat="1" applyFont="1" applyFill="1" applyBorder="1"/>
    <xf numFmtId="168" fontId="6" fillId="2" borderId="2" xfId="0" applyNumberFormat="1" applyFont="1" applyFill="1" applyBorder="1"/>
    <xf numFmtId="167" fontId="21" fillId="2" borderId="1" xfId="0" applyNumberFormat="1" applyFont="1" applyFill="1" applyBorder="1" applyAlignment="1">
      <alignment horizontal="center" wrapText="1"/>
    </xf>
    <xf numFmtId="17" fontId="5" fillId="2" borderId="2" xfId="0" quotePrefix="1" applyNumberFormat="1" applyFont="1" applyFill="1" applyBorder="1"/>
    <xf numFmtId="167" fontId="5" fillId="2" borderId="2" xfId="0" applyNumberFormat="1" applyFont="1" applyFill="1" applyBorder="1"/>
    <xf numFmtId="0" fontId="5" fillId="2" borderId="0" xfId="0" applyFont="1" applyFill="1" applyAlignment="1">
      <alignment vertical="top" wrapText="1"/>
    </xf>
    <xf numFmtId="0" fontId="22" fillId="2" borderId="0" xfId="0" applyFont="1" applyFill="1"/>
    <xf numFmtId="0" fontId="9" fillId="2" borderId="0" xfId="0" applyFont="1" applyFill="1" applyAlignment="1">
      <alignment horizontal="left" vertical="top"/>
    </xf>
    <xf numFmtId="0" fontId="12" fillId="2" borderId="0" xfId="0" applyFont="1" applyFill="1" applyAlignment="1">
      <alignment horizontal="center" vertical="center" wrapText="1"/>
    </xf>
    <xf numFmtId="17" fontId="15" fillId="2" borderId="0" xfId="1" quotePrefix="1" applyNumberFormat="1" applyFont="1" applyFill="1" applyAlignment="1">
      <alignment horizontal="right" vertical="center"/>
    </xf>
    <xf numFmtId="165" fontId="15" fillId="2" borderId="0" xfId="1" quotePrefix="1" applyNumberFormat="1" applyFont="1" applyFill="1" applyAlignment="1">
      <alignment vertical="center"/>
    </xf>
    <xf numFmtId="3" fontId="15" fillId="2" borderId="0" xfId="1" applyNumberFormat="1" applyFont="1" applyFill="1" applyAlignment="1">
      <alignment horizontal="right" vertical="center"/>
    </xf>
    <xf numFmtId="37" fontId="15" fillId="2" borderId="0" xfId="1" applyNumberFormat="1" applyFont="1" applyFill="1" applyAlignment="1">
      <alignment horizontal="right" vertical="center"/>
    </xf>
    <xf numFmtId="9" fontId="15" fillId="2" borderId="0" xfId="1" applyNumberFormat="1" applyFont="1" applyFill="1" applyAlignment="1">
      <alignment horizontal="right" vertical="center"/>
    </xf>
    <xf numFmtId="17" fontId="22" fillId="2" borderId="0" xfId="0" applyNumberFormat="1" applyFont="1" applyFill="1"/>
    <xf numFmtId="170" fontId="22" fillId="2" borderId="0" xfId="0" applyNumberFormat="1" applyFont="1" applyFill="1"/>
    <xf numFmtId="0" fontId="5" fillId="2" borderId="0" xfId="0" applyFont="1" applyFill="1" applyAlignment="1">
      <alignment vertical="center"/>
    </xf>
    <xf numFmtId="0" fontId="0" fillId="2" borderId="2" xfId="0" applyFill="1" applyBorder="1"/>
    <xf numFmtId="165" fontId="15" fillId="2" borderId="2" xfId="1" quotePrefix="1" applyNumberFormat="1" applyFont="1" applyFill="1" applyBorder="1" applyAlignment="1">
      <alignment vertical="center"/>
    </xf>
    <xf numFmtId="0" fontId="5" fillId="2" borderId="2" xfId="0" applyFont="1" applyFill="1" applyBorder="1" applyAlignment="1">
      <alignment vertical="center"/>
    </xf>
    <xf numFmtId="165" fontId="15" fillId="2" borderId="2" xfId="1" applyNumberFormat="1" applyFont="1" applyFill="1" applyBorder="1" applyAlignment="1">
      <alignment horizontal="right" vertical="center"/>
    </xf>
    <xf numFmtId="0" fontId="23" fillId="2" borderId="0" xfId="0" applyFont="1" applyFill="1" applyAlignment="1">
      <alignment horizontal="right" vertical="top"/>
    </xf>
    <xf numFmtId="165" fontId="15" fillId="2" borderId="0" xfId="1" applyNumberFormat="1" applyFont="1" applyFill="1" applyAlignment="1">
      <alignment horizontal="left"/>
    </xf>
    <xf numFmtId="0" fontId="9" fillId="2" borderId="2" xfId="0" applyFont="1" applyFill="1" applyBorder="1" applyAlignment="1">
      <alignment horizontal="left"/>
    </xf>
    <xf numFmtId="0" fontId="9" fillId="2" borderId="0" xfId="0" applyFont="1" applyFill="1" applyAlignment="1">
      <alignment horizontal="left" vertical="top" wrapText="1"/>
    </xf>
    <xf numFmtId="171" fontId="15" fillId="2" borderId="0" xfId="1" applyNumberFormat="1" applyFont="1" applyFill="1" applyAlignment="1">
      <alignment horizontal="right" vertical="center"/>
    </xf>
    <xf numFmtId="0" fontId="23" fillId="2" borderId="0" xfId="0" applyFont="1" applyFill="1" applyAlignment="1">
      <alignment horizontal="left" vertical="top"/>
    </xf>
    <xf numFmtId="0" fontId="9" fillId="2" borderId="0" xfId="0" applyFont="1" applyFill="1" applyAlignment="1">
      <alignment horizontal="left" wrapText="1"/>
    </xf>
    <xf numFmtId="0" fontId="9" fillId="2" borderId="2" xfId="0" applyFont="1" applyFill="1" applyBorder="1" applyAlignment="1">
      <alignment horizontal="left" wrapText="1"/>
    </xf>
    <xf numFmtId="0" fontId="12" fillId="2" borderId="1" xfId="0" applyFont="1" applyFill="1" applyBorder="1" applyAlignment="1">
      <alignment horizontal="centerContinuous" wrapText="1"/>
    </xf>
    <xf numFmtId="0" fontId="5" fillId="2" borderId="1" xfId="0" applyFont="1" applyFill="1" applyBorder="1" applyAlignment="1">
      <alignment vertical="top"/>
    </xf>
    <xf numFmtId="0" fontId="3" fillId="2" borderId="0" xfId="0" applyFont="1" applyFill="1" applyAlignment="1">
      <alignment horizontal="left" vertical="top" wrapText="1"/>
    </xf>
    <xf numFmtId="0" fontId="6" fillId="2" borderId="0" xfId="0" applyFont="1" applyFill="1" applyAlignment="1">
      <alignment horizontal="left" wrapText="1"/>
    </xf>
    <xf numFmtId="0" fontId="2" fillId="2" borderId="0" xfId="2" applyFill="1" applyAlignment="1">
      <alignment horizontal="left" vertical="center"/>
    </xf>
    <xf numFmtId="0" fontId="9" fillId="2" borderId="0" xfId="0" applyFont="1" applyFill="1" applyAlignment="1">
      <alignment horizontal="left"/>
    </xf>
    <xf numFmtId="0" fontId="12" fillId="2" borderId="1" xfId="0" applyFont="1" applyFill="1" applyBorder="1" applyAlignment="1">
      <alignment horizontal="center" wrapText="1"/>
    </xf>
    <xf numFmtId="0" fontId="12" fillId="2" borderId="0" xfId="0" applyFont="1" applyFill="1" applyAlignment="1">
      <alignment horizontal="center" wrapText="1"/>
    </xf>
    <xf numFmtId="0" fontId="12" fillId="2" borderId="1" xfId="0" applyFont="1" applyFill="1" applyBorder="1" applyAlignment="1">
      <alignment horizontal="center"/>
    </xf>
    <xf numFmtId="0" fontId="12" fillId="3" borderId="0" xfId="0" applyFont="1" applyFill="1" applyAlignment="1">
      <alignment horizontal="center" wrapText="1"/>
    </xf>
    <xf numFmtId="0" fontId="5" fillId="2" borderId="0" xfId="0" applyFont="1" applyFill="1" applyAlignment="1">
      <alignment horizontal="left" wrapText="1"/>
    </xf>
    <xf numFmtId="0" fontId="20" fillId="2" borderId="1" xfId="0" applyFont="1" applyFill="1" applyBorder="1" applyAlignment="1">
      <alignment horizontal="center"/>
    </xf>
    <xf numFmtId="0" fontId="12" fillId="2" borderId="0" xfId="0" applyFont="1" applyFill="1" applyAlignment="1">
      <alignment horizontal="center"/>
    </xf>
    <xf numFmtId="0" fontId="20" fillId="2" borderId="0" xfId="0" applyFont="1" applyFill="1" applyAlignment="1">
      <alignment horizontal="center" wrapText="1"/>
    </xf>
    <xf numFmtId="0" fontId="7" fillId="2" borderId="0" xfId="0" applyFont="1" applyFill="1" applyAlignment="1">
      <alignment horizontal="left" wrapText="1"/>
    </xf>
    <xf numFmtId="0" fontId="9" fillId="2" borderId="0" xfId="0" applyFont="1" applyFill="1" applyAlignment="1">
      <alignment horizontal="left"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5" fillId="2" borderId="0" xfId="0" applyFont="1" applyFill="1" applyAlignment="1">
      <alignment horizontal="left" vertical="top" wrapText="1"/>
    </xf>
    <xf numFmtId="0" fontId="9" fillId="2" borderId="0" xfId="0" applyFont="1" applyFill="1" applyAlignment="1">
      <alignment horizontal="left" vertical="top" wrapText="1"/>
    </xf>
    <xf numFmtId="0" fontId="12" fillId="4" borderId="1" xfId="0" applyFont="1" applyFill="1" applyBorder="1" applyAlignment="1">
      <alignment horizontal="center"/>
    </xf>
    <xf numFmtId="0" fontId="21" fillId="2" borderId="1" xfId="0" applyFont="1" applyFill="1" applyBorder="1" applyAlignment="1">
      <alignment horizontal="center" wrapText="1"/>
    </xf>
    <xf numFmtId="0" fontId="21" fillId="2" borderId="0" xfId="0" applyFont="1" applyFill="1" applyAlignment="1">
      <alignment horizontal="center" wrapText="1"/>
    </xf>
    <xf numFmtId="0" fontId="21" fillId="2" borderId="1" xfId="0" applyFont="1" applyFill="1" applyBorder="1" applyAlignment="1">
      <alignment horizontal="center"/>
    </xf>
    <xf numFmtId="0" fontId="2" fillId="2" borderId="0" xfId="2" applyFill="1" applyAlignment="1">
      <alignment horizontal="left"/>
    </xf>
    <xf numFmtId="0" fontId="9" fillId="2" borderId="0" xfId="0" applyFont="1" applyFill="1" applyAlignment="1">
      <alignment horizontal="left" vertical="top"/>
    </xf>
    <xf numFmtId="0" fontId="5" fillId="2" borderId="1" xfId="0" applyFont="1" applyFill="1" applyBorder="1" applyAlignment="1">
      <alignment horizontal="left" vertical="top"/>
    </xf>
    <xf numFmtId="0" fontId="5" fillId="2" borderId="1" xfId="0" applyFont="1" applyFill="1" applyBorder="1" applyAlignment="1">
      <alignment horizontal="left"/>
    </xf>
  </cellXfs>
  <cellStyles count="4">
    <cellStyle name="Comma" xfId="1" builtinId="3"/>
    <cellStyle name="Comma 3" xfId="3" xr:uid="{28BE6EAE-A9F0-4333-8E77-158AD93C536E}"/>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List" dx="26" fmlaLink="TableA1FormulasLabelControl" fmlaRange="TableA1FormulasLabels" noThreeD="1" sel="1" val="0"/>
</file>

<file path=xl/ctrlProps/ctrlProp2.xml><?xml version="1.0" encoding="utf-8"?>
<formControlPr xmlns="http://schemas.microsoft.com/office/spreadsheetml/2009/9/main" objectType="List" dx="26" fmlaLink="TableA2FormulasLabelControl" fmlaRange="TableA2FormulasLabels"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4851400</xdr:colOff>
      <xdr:row>13</xdr:row>
      <xdr:rowOff>47965</xdr:rowOff>
    </xdr:from>
    <xdr:to>
      <xdr:col>1</xdr:col>
      <xdr:colOff>5631180</xdr:colOff>
      <xdr:row>15</xdr:row>
      <xdr:rowOff>154231</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95" t="79922" r="87154" b="13039"/>
        <a:stretch>
          <a:fillRect/>
        </a:stretch>
      </xdr:blipFill>
      <xdr:spPr bwMode="auto">
        <a:xfrm>
          <a:off x="6080125" y="2381590"/>
          <a:ext cx="779780" cy="4301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323850</xdr:colOff>
          <xdr:row>0</xdr:row>
          <xdr:rowOff>152400</xdr:rowOff>
        </xdr:from>
        <xdr:to>
          <xdr:col>11</xdr:col>
          <xdr:colOff>247650</xdr:colOff>
          <xdr:row>4</xdr:row>
          <xdr:rowOff>66675</xdr:rowOff>
        </xdr:to>
        <xdr:sp macro="" textlink="">
          <xdr:nvSpPr>
            <xdr:cNvPr id="10241" name="List Box 1" hidden="1">
              <a:extLst>
                <a:ext uri="{63B3BB69-23CF-44E3-9099-C40C66FF867C}">
                  <a14:compatExt spid="_x0000_s10241"/>
                </a:ext>
                <a:ext uri="{FF2B5EF4-FFF2-40B4-BE49-F238E27FC236}">
                  <a16:creationId xmlns:a16="http://schemas.microsoft.com/office/drawing/2014/main" id="{00000000-0008-0000-0B00-000001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523875</xdr:colOff>
          <xdr:row>1</xdr:row>
          <xdr:rowOff>19050</xdr:rowOff>
        </xdr:from>
        <xdr:to>
          <xdr:col>12</xdr:col>
          <xdr:colOff>466725</xdr:colOff>
          <xdr:row>4</xdr:row>
          <xdr:rowOff>142875</xdr:rowOff>
        </xdr:to>
        <xdr:sp macro="" textlink="">
          <xdr:nvSpPr>
            <xdr:cNvPr id="11265" name="List Box 1" hidden="1">
              <a:extLst>
                <a:ext uri="{63B3BB69-23CF-44E3-9099-C40C66FF867C}">
                  <a14:compatExt spid="_x0000_s11265"/>
                </a:ext>
                <a:ext uri="{FF2B5EF4-FFF2-40B4-BE49-F238E27FC236}">
                  <a16:creationId xmlns:a16="http://schemas.microsoft.com/office/drawing/2014/main" id="{00000000-0008-0000-0C00-0000012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v.wales/land-transaction-tax-statistic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9.bin"/><Relationship Id="rId4" Type="http://schemas.openxmlformats.org/officeDocument/2006/relationships/ctrlProp" Target="../ctrlProps/ctrlProp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C24D6-B602-4524-90AD-63C95AAFD0EA}">
  <sheetPr codeName="Sheet1"/>
  <dimension ref="A1:V39"/>
  <sheetViews>
    <sheetView tabSelected="1" zoomScaleNormal="100" workbookViewId="0">
      <pane ySplit="18" topLeftCell="A19" activePane="bottomLeft" state="frozen"/>
      <selection activeCell="B6" sqref="B6"/>
      <selection pane="bottomLeft" sqref="A1:B1"/>
    </sheetView>
  </sheetViews>
  <sheetFormatPr defaultColWidth="0" defaultRowHeight="12.75" x14ac:dyDescent="0.2"/>
  <cols>
    <col min="1" max="1" width="11.28515625" style="7" customWidth="1"/>
    <col min="2" max="2" width="125.5703125" style="2" customWidth="1"/>
    <col min="3" max="3" width="18.7109375" style="2" customWidth="1"/>
    <col min="4" max="4" width="13.7109375" style="2" bestFit="1" customWidth="1"/>
    <col min="5" max="5" width="8.85546875" style="2" customWidth="1"/>
    <col min="6" max="7" width="8.85546875" style="2" hidden="1" customWidth="1"/>
    <col min="8" max="8" width="12.140625" style="2" hidden="1" customWidth="1"/>
    <col min="9" max="9" width="12.85546875" style="2" hidden="1" customWidth="1"/>
    <col min="10" max="22" width="0" style="2" hidden="1" customWidth="1"/>
    <col min="23" max="16384" width="8.85546875" style="2" hidden="1"/>
  </cols>
  <sheetData>
    <row r="1" spans="1:9" ht="17.45" customHeight="1" x14ac:dyDescent="0.2">
      <c r="A1" s="151" t="s">
        <v>1</v>
      </c>
      <c r="B1" s="151"/>
      <c r="C1" s="1"/>
      <c r="D1" s="1"/>
      <c r="E1" s="1"/>
      <c r="F1" s="1"/>
      <c r="G1" s="1"/>
      <c r="H1" s="1"/>
      <c r="I1" s="1"/>
    </row>
    <row r="3" spans="1:9" s="4" customFormat="1" x14ac:dyDescent="0.2">
      <c r="A3" s="3" t="s">
        <v>2</v>
      </c>
    </row>
    <row r="4" spans="1:9" s="4" customFormat="1" x14ac:dyDescent="0.2">
      <c r="A4" s="3" t="s">
        <v>3</v>
      </c>
    </row>
    <row r="5" spans="1:9" x14ac:dyDescent="0.2">
      <c r="A5" s="3"/>
    </row>
    <row r="6" spans="1:9" ht="26.45" customHeight="1" x14ac:dyDescent="0.2">
      <c r="A6" s="152" t="s">
        <v>4</v>
      </c>
      <c r="B6" s="152"/>
    </row>
    <row r="7" spans="1:9" x14ac:dyDescent="0.2">
      <c r="A7" s="3"/>
    </row>
    <row r="8" spans="1:9" x14ac:dyDescent="0.2">
      <c r="A8" s="5" t="s">
        <v>5</v>
      </c>
    </row>
    <row r="9" spans="1:9" x14ac:dyDescent="0.2">
      <c r="A9" s="6" t="s">
        <v>0</v>
      </c>
    </row>
    <row r="10" spans="1:9" x14ac:dyDescent="0.2">
      <c r="A10" s="3"/>
    </row>
    <row r="11" spans="1:9" x14ac:dyDescent="0.2">
      <c r="A11" s="3" t="s">
        <v>6</v>
      </c>
    </row>
    <row r="12" spans="1:9" x14ac:dyDescent="0.2">
      <c r="A12" s="3" t="s">
        <v>7</v>
      </c>
    </row>
    <row r="13" spans="1:9" x14ac:dyDescent="0.2">
      <c r="A13" s="3" t="s">
        <v>8</v>
      </c>
    </row>
    <row r="15" spans="1:9" x14ac:dyDescent="0.2">
      <c r="A15" s="3" t="s">
        <v>9</v>
      </c>
    </row>
    <row r="17" spans="1:16" x14ac:dyDescent="0.2">
      <c r="A17" s="9" t="s">
        <v>10</v>
      </c>
      <c r="H17" s="8"/>
      <c r="I17" s="8"/>
      <c r="J17" s="8"/>
    </row>
    <row r="18" spans="1:16" x14ac:dyDescent="0.2">
      <c r="A18" s="10"/>
      <c r="H18" s="8"/>
      <c r="I18" s="8"/>
      <c r="J18" s="8"/>
    </row>
    <row r="19" spans="1:16" x14ac:dyDescent="0.2">
      <c r="A19" s="9" t="s">
        <v>11</v>
      </c>
      <c r="H19" s="8"/>
      <c r="I19" s="8"/>
      <c r="J19" s="8"/>
    </row>
    <row r="20" spans="1:16" x14ac:dyDescent="0.2">
      <c r="A20" s="9"/>
      <c r="H20" s="8"/>
      <c r="I20" s="8"/>
      <c r="J20" s="8"/>
    </row>
    <row r="21" spans="1:16" x14ac:dyDescent="0.2">
      <c r="A21" s="11" t="s">
        <v>12</v>
      </c>
      <c r="B21" s="2" t="s">
        <v>13</v>
      </c>
      <c r="H21" s="8"/>
      <c r="I21" s="8"/>
      <c r="J21" s="8"/>
    </row>
    <row r="22" spans="1:16" x14ac:dyDescent="0.2">
      <c r="A22" s="11" t="s">
        <v>14</v>
      </c>
      <c r="B22" s="2" t="s">
        <v>15</v>
      </c>
      <c r="H22" s="8"/>
      <c r="I22" s="8"/>
      <c r="J22" s="8"/>
    </row>
    <row r="23" spans="1:16" x14ac:dyDescent="0.2">
      <c r="A23" s="11" t="s">
        <v>16</v>
      </c>
      <c r="B23" s="2" t="s">
        <v>17</v>
      </c>
      <c r="H23" s="8"/>
      <c r="I23" s="8"/>
      <c r="J23" s="8"/>
    </row>
    <row r="24" spans="1:16" x14ac:dyDescent="0.2">
      <c r="A24" s="11" t="s">
        <v>18</v>
      </c>
      <c r="B24" s="2" t="s">
        <v>19</v>
      </c>
      <c r="H24" s="8"/>
      <c r="I24" s="8"/>
      <c r="J24" s="8"/>
    </row>
    <row r="25" spans="1:16" x14ac:dyDescent="0.2">
      <c r="A25" s="11" t="s">
        <v>20</v>
      </c>
      <c r="B25" s="2" t="s">
        <v>21</v>
      </c>
      <c r="H25" s="8"/>
      <c r="I25" s="8"/>
      <c r="J25" s="8"/>
    </row>
    <row r="26" spans="1:16" x14ac:dyDescent="0.2">
      <c r="A26" s="11" t="s">
        <v>22</v>
      </c>
      <c r="B26" s="2" t="s">
        <v>23</v>
      </c>
      <c r="H26" s="8"/>
      <c r="I26" s="8"/>
      <c r="J26" s="8"/>
    </row>
    <row r="27" spans="1:16" x14ac:dyDescent="0.2">
      <c r="A27" s="11" t="s">
        <v>24</v>
      </c>
      <c r="B27" s="2" t="s">
        <v>25</v>
      </c>
      <c r="H27" s="8"/>
      <c r="I27" s="8"/>
      <c r="J27" s="8"/>
    </row>
    <row r="28" spans="1:16" x14ac:dyDescent="0.2">
      <c r="A28" s="11" t="s">
        <v>26</v>
      </c>
      <c r="B28" s="2" t="s">
        <v>27</v>
      </c>
      <c r="H28" s="8"/>
      <c r="I28" s="8"/>
      <c r="J28" s="8"/>
    </row>
    <row r="29" spans="1:16" x14ac:dyDescent="0.2">
      <c r="A29" s="10"/>
      <c r="H29" s="8"/>
      <c r="I29" s="8"/>
      <c r="J29" s="8"/>
    </row>
    <row r="31" spans="1:16" x14ac:dyDescent="0.2">
      <c r="A31" s="12" t="s">
        <v>28</v>
      </c>
      <c r="B31" s="12"/>
      <c r="C31" s="12"/>
      <c r="D31" s="12"/>
      <c r="E31" s="12"/>
      <c r="G31" s="13"/>
      <c r="H31" s="13"/>
      <c r="I31" s="13"/>
      <c r="L31" s="13"/>
      <c r="M31" s="13"/>
      <c r="N31" s="13"/>
      <c r="O31" s="13"/>
      <c r="P31" s="13"/>
    </row>
    <row r="32" spans="1:16" x14ac:dyDescent="0.2">
      <c r="A32" s="2"/>
      <c r="G32" s="13"/>
      <c r="H32" s="13"/>
      <c r="I32" s="13"/>
      <c r="L32" s="13"/>
      <c r="M32" s="13"/>
      <c r="N32" s="13"/>
      <c r="O32" s="13"/>
      <c r="P32" s="13"/>
    </row>
    <row r="33" spans="1:16" x14ac:dyDescent="0.2">
      <c r="A33" s="8" t="s">
        <v>29</v>
      </c>
      <c r="G33" s="13"/>
      <c r="H33" s="13"/>
      <c r="I33" s="13"/>
      <c r="L33" s="13"/>
      <c r="M33" s="13"/>
      <c r="N33" s="13"/>
      <c r="O33" s="13"/>
      <c r="P33" s="13"/>
    </row>
    <row r="34" spans="1:16" ht="15" x14ac:dyDescent="0.25">
      <c r="A34" s="14" t="s">
        <v>30</v>
      </c>
      <c r="B34" s="7" t="s">
        <v>31</v>
      </c>
      <c r="G34" s="13"/>
      <c r="H34" s="13"/>
      <c r="I34" s="13"/>
      <c r="L34" s="13"/>
      <c r="M34" s="13"/>
      <c r="N34" s="13"/>
      <c r="O34" s="13"/>
      <c r="P34" s="13"/>
    </row>
    <row r="35" spans="1:16" x14ac:dyDescent="0.2">
      <c r="A35" s="2"/>
      <c r="G35" s="13"/>
      <c r="H35" s="13"/>
      <c r="I35" s="13"/>
      <c r="L35" s="13"/>
      <c r="M35" s="13"/>
      <c r="N35" s="13"/>
      <c r="O35" s="13"/>
      <c r="P35" s="13"/>
    </row>
    <row r="36" spans="1:16" x14ac:dyDescent="0.2">
      <c r="A36" s="8" t="s">
        <v>32</v>
      </c>
      <c r="G36" s="13"/>
      <c r="H36" s="13"/>
      <c r="I36" s="13"/>
      <c r="L36" s="13"/>
      <c r="M36" s="13"/>
      <c r="N36" s="13"/>
      <c r="O36" s="13"/>
      <c r="P36" s="13"/>
    </row>
    <row r="37" spans="1:16" ht="15" x14ac:dyDescent="0.25">
      <c r="A37" s="14" t="s">
        <v>33</v>
      </c>
      <c r="B37" s="2" t="s">
        <v>34</v>
      </c>
      <c r="G37" s="13"/>
      <c r="H37" s="13"/>
      <c r="I37" s="13"/>
      <c r="L37" s="13"/>
      <c r="M37" s="13"/>
      <c r="N37" s="13"/>
      <c r="O37" s="13"/>
      <c r="P37" s="13"/>
    </row>
    <row r="38" spans="1:16" x14ac:dyDescent="0.2">
      <c r="A38" s="11"/>
      <c r="G38" s="13"/>
      <c r="H38" s="13"/>
      <c r="I38" s="13"/>
      <c r="L38" s="13"/>
      <c r="M38" s="13"/>
      <c r="N38" s="13"/>
      <c r="O38" s="13"/>
      <c r="P38" s="13"/>
    </row>
    <row r="39" spans="1:16" x14ac:dyDescent="0.2">
      <c r="A39" s="8"/>
      <c r="G39" s="13"/>
      <c r="H39" s="13"/>
      <c r="I39" s="13"/>
      <c r="L39" s="13"/>
      <c r="M39" s="13"/>
      <c r="N39" s="13"/>
      <c r="O39" s="13"/>
      <c r="P39" s="13"/>
    </row>
  </sheetData>
  <mergeCells count="2">
    <mergeCell ref="A1:B1"/>
    <mergeCell ref="A6:B6"/>
  </mergeCells>
  <hyperlinks>
    <hyperlink ref="A9" r:id="rId1" xr:uid="{0570EC9A-BE57-4CAE-A804-4CE8E744498D}"/>
    <hyperlink ref="A21" location="Table1" display="Table1" xr:uid="{6A256471-0EFA-47B6-955A-DB2D4FAD5D2D}"/>
    <hyperlink ref="A22:A28" location="Table1" display="Table 1" xr:uid="{9830EA28-6E5D-4142-A286-B48097B9301D}"/>
    <hyperlink ref="A22" location="Table2" display="Table2" xr:uid="{E1434601-2780-4FA3-AB65-E46A046A12E2}"/>
    <hyperlink ref="A23" location="Table3" display="Table3" xr:uid="{5884C8DC-8ECC-4171-BCDC-83BAB5A77EE9}"/>
    <hyperlink ref="A24" location="Table4" display="Table4" xr:uid="{270D24B7-523F-41EB-A13D-FCCA3E5F9DCA}"/>
    <hyperlink ref="A25" location="Table5" display="Table5" xr:uid="{69ED0FF8-76C1-462B-8543-5A965F6303E3}"/>
    <hyperlink ref="A26" location="Table6" display="Table6" xr:uid="{6D68239F-5CFB-48BF-837F-D0E9EE05CA7B}"/>
    <hyperlink ref="A27" location="Table6a" display="Table6a" xr:uid="{8CD33A63-8B06-4DB6-8F50-E5160D5E3A87}"/>
    <hyperlink ref="A28" location="Table7" display="Table7" xr:uid="{A15CD7CF-2C92-4E46-AAEB-5BE6DE96A869}"/>
    <hyperlink ref="A34" location="TableA1FormulasHeader" display="TableA1FormulasHeader" xr:uid="{539E3CFC-50C3-4B53-B320-EFAF6DDCB04A}"/>
    <hyperlink ref="A37" location="TableA2FormulasHeader" display="TableA2FormulasHeader" xr:uid="{F9310C25-C440-440E-9455-898F8AEEDED7}"/>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48402-B9BD-4DFC-BDC5-1B81BAD77BFC}">
  <sheetPr codeName="Sheet28"/>
  <dimension ref="A1:Y123"/>
  <sheetViews>
    <sheetView workbookViewId="0">
      <selection sqref="A1:D1"/>
    </sheetView>
  </sheetViews>
  <sheetFormatPr defaultColWidth="0" defaultRowHeight="15" x14ac:dyDescent="0.25"/>
  <cols>
    <col min="1" max="1" width="3.28515625" style="85" customWidth="1"/>
    <col min="2" max="2" width="10.42578125" style="85" customWidth="1"/>
    <col min="3" max="3" width="2" style="85" customWidth="1"/>
    <col min="4" max="5" width="10.7109375" style="85" bestFit="1" customWidth="1"/>
    <col min="6" max="6" width="11.28515625" style="85" bestFit="1" customWidth="1"/>
    <col min="7" max="7" width="13.5703125" style="85" bestFit="1" customWidth="1"/>
    <col min="8" max="8" width="16.42578125" style="85" customWidth="1"/>
    <col min="9" max="13" width="8.85546875" style="126" customWidth="1"/>
    <col min="14" max="14" width="10.5703125" style="126" bestFit="1" customWidth="1"/>
    <col min="15" max="24" width="8.85546875" style="126" customWidth="1"/>
    <col min="25" max="25" width="0" style="126" hidden="1" customWidth="1"/>
    <col min="26" max="16384" width="8.85546875" style="85" hidden="1"/>
  </cols>
  <sheetData>
    <row r="1" spans="1:25" x14ac:dyDescent="0.25">
      <c r="A1" s="173" t="s">
        <v>40</v>
      </c>
      <c r="B1" s="173"/>
      <c r="C1" s="173"/>
      <c r="D1" s="173"/>
      <c r="E1" s="10"/>
      <c r="F1" s="10"/>
      <c r="G1" s="10"/>
      <c r="H1" s="10"/>
      <c r="K1" s="126">
        <v>56</v>
      </c>
    </row>
    <row r="2" spans="1:25" s="2" customFormat="1" ht="14.45" customHeight="1" x14ac:dyDescent="0.2">
      <c r="A2" s="174" t="s">
        <v>207</v>
      </c>
      <c r="B2" s="174"/>
      <c r="C2" s="174"/>
      <c r="D2" s="174"/>
      <c r="E2" s="174"/>
      <c r="F2" s="174"/>
      <c r="G2" s="174"/>
      <c r="H2" s="174"/>
      <c r="I2" s="13"/>
      <c r="J2" s="13"/>
      <c r="K2" s="13">
        <v>46</v>
      </c>
      <c r="L2" s="13">
        <v>23</v>
      </c>
      <c r="M2" s="13">
        <v>25</v>
      </c>
      <c r="N2" s="13"/>
      <c r="O2" s="13"/>
      <c r="P2" s="13"/>
      <c r="Q2" s="13"/>
      <c r="R2" s="13"/>
      <c r="S2" s="13"/>
      <c r="T2" s="13"/>
      <c r="U2" s="13"/>
      <c r="V2" s="13"/>
      <c r="W2" s="13"/>
      <c r="X2" s="13"/>
      <c r="Y2" s="13"/>
    </row>
    <row r="3" spans="1:25" s="2" customFormat="1" ht="12.75" x14ac:dyDescent="0.2">
      <c r="B3" s="127"/>
      <c r="C3" s="127"/>
      <c r="D3" s="127"/>
      <c r="E3" s="127"/>
      <c r="F3" s="127"/>
      <c r="G3" s="127"/>
      <c r="H3" s="127"/>
      <c r="I3" s="13"/>
      <c r="J3" s="13"/>
      <c r="K3" s="13"/>
      <c r="L3" s="13"/>
      <c r="M3" s="13"/>
      <c r="N3" s="13"/>
      <c r="O3" s="13"/>
      <c r="P3" s="13"/>
      <c r="Q3" s="13"/>
      <c r="R3" s="13"/>
      <c r="S3" s="13"/>
      <c r="T3" s="13"/>
      <c r="U3" s="13"/>
      <c r="V3" s="13"/>
      <c r="W3" s="13"/>
      <c r="X3" s="13"/>
      <c r="Y3" s="13"/>
    </row>
    <row r="4" spans="1:25" ht="17.45" customHeight="1" x14ac:dyDescent="0.35">
      <c r="A4" s="155" t="s">
        <v>208</v>
      </c>
      <c r="B4" s="155"/>
      <c r="C4" s="155"/>
      <c r="D4" s="155" t="s">
        <v>209</v>
      </c>
      <c r="E4" s="155"/>
      <c r="F4" s="155"/>
      <c r="G4" s="155" t="s">
        <v>210</v>
      </c>
      <c r="H4" s="155"/>
      <c r="K4" s="126">
        <v>47</v>
      </c>
      <c r="L4" s="126">
        <v>38</v>
      </c>
      <c r="M4" s="126">
        <v>39</v>
      </c>
      <c r="V4" s="126" t="s">
        <v>39</v>
      </c>
      <c r="W4" s="126">
        <v>25</v>
      </c>
    </row>
    <row r="5" spans="1:25" ht="16.899999999999999" customHeight="1" x14ac:dyDescent="0.25">
      <c r="A5" s="156"/>
      <c r="B5" s="156"/>
      <c r="C5" s="156"/>
      <c r="D5" s="128" t="s">
        <v>211</v>
      </c>
      <c r="E5" s="128" t="s">
        <v>212</v>
      </c>
      <c r="F5" s="128" t="s">
        <v>213</v>
      </c>
      <c r="G5" s="128" t="s">
        <v>214</v>
      </c>
      <c r="H5" s="128" t="s">
        <v>215</v>
      </c>
      <c r="K5" s="126">
        <v>40</v>
      </c>
      <c r="L5" s="126">
        <v>41</v>
      </c>
      <c r="M5" s="126">
        <v>42</v>
      </c>
      <c r="N5" s="126">
        <v>43</v>
      </c>
      <c r="O5" s="126">
        <v>44</v>
      </c>
      <c r="P5" s="126">
        <v>45</v>
      </c>
      <c r="Q5" s="126">
        <v>48</v>
      </c>
      <c r="V5" s="126" t="s">
        <v>216</v>
      </c>
      <c r="W5" s="126">
        <v>26</v>
      </c>
    </row>
    <row r="6" spans="1:25" x14ac:dyDescent="0.25">
      <c r="B6" s="129" t="s">
        <v>217</v>
      </c>
      <c r="C6" s="130"/>
      <c r="D6" s="131">
        <v>3940</v>
      </c>
      <c r="E6" s="132">
        <v>4350</v>
      </c>
      <c r="F6" s="132">
        <v>4370</v>
      </c>
      <c r="G6" s="133">
        <v>0.10434120335110442</v>
      </c>
      <c r="H6" s="133">
        <v>3.9080459770115539E-3</v>
      </c>
      <c r="V6" s="126" t="s">
        <v>218</v>
      </c>
      <c r="W6" s="126">
        <v>27</v>
      </c>
    </row>
    <row r="7" spans="1:25" x14ac:dyDescent="0.25">
      <c r="B7" s="129" t="s">
        <v>103</v>
      </c>
      <c r="C7" s="130"/>
      <c r="D7" s="132">
        <v>4450</v>
      </c>
      <c r="E7" s="132">
        <v>4760</v>
      </c>
      <c r="F7" s="132">
        <v>4790</v>
      </c>
      <c r="G7" s="133">
        <v>7.1524966261808265E-2</v>
      </c>
      <c r="H7" s="133">
        <v>4.6179680940385825E-3</v>
      </c>
      <c r="K7" s="134"/>
      <c r="V7" s="126" t="s">
        <v>219</v>
      </c>
      <c r="W7" s="126">
        <v>28</v>
      </c>
    </row>
    <row r="8" spans="1:25" x14ac:dyDescent="0.25">
      <c r="B8" s="129" t="s">
        <v>220</v>
      </c>
      <c r="C8" s="130"/>
      <c r="D8" s="132">
        <v>5090</v>
      </c>
      <c r="E8" s="132">
        <v>5390</v>
      </c>
      <c r="F8" s="132">
        <v>5420</v>
      </c>
      <c r="G8" s="133">
        <v>5.8892815076560634E-2</v>
      </c>
      <c r="H8" s="133">
        <v>5.5617352614014681E-3</v>
      </c>
    </row>
    <row r="9" spans="1:25" x14ac:dyDescent="0.25">
      <c r="B9" s="129" t="s">
        <v>221</v>
      </c>
      <c r="C9" s="130"/>
      <c r="D9" s="132">
        <v>4930</v>
      </c>
      <c r="E9" s="132">
        <v>5300</v>
      </c>
      <c r="F9" s="132">
        <v>5310</v>
      </c>
      <c r="G9" s="133">
        <v>7.548701298701288E-2</v>
      </c>
      <c r="H9" s="133">
        <v>2.2641509433962703E-3</v>
      </c>
    </row>
    <row r="10" spans="1:25" x14ac:dyDescent="0.25">
      <c r="B10" s="129" t="s">
        <v>222</v>
      </c>
      <c r="C10" s="130"/>
      <c r="D10" s="132">
        <v>5660</v>
      </c>
      <c r="E10" s="132">
        <v>5950</v>
      </c>
      <c r="F10" s="132">
        <v>5970</v>
      </c>
      <c r="G10" s="133">
        <v>5.1069093479413352E-2</v>
      </c>
      <c r="H10" s="133">
        <v>3.3624747814391398E-3</v>
      </c>
    </row>
    <row r="11" spans="1:25" x14ac:dyDescent="0.25">
      <c r="B11" s="129" t="s">
        <v>223</v>
      </c>
      <c r="C11" s="130"/>
      <c r="D11" s="132">
        <v>4790</v>
      </c>
      <c r="E11" s="132">
        <v>4980</v>
      </c>
      <c r="F11" s="132">
        <v>4990</v>
      </c>
      <c r="G11" s="133">
        <v>3.9883065358112368E-2</v>
      </c>
      <c r="H11" s="133">
        <v>2.8112449799195804E-3</v>
      </c>
    </row>
    <row r="12" spans="1:25" x14ac:dyDescent="0.25">
      <c r="B12" s="129" t="s">
        <v>224</v>
      </c>
      <c r="C12" s="130"/>
      <c r="D12" s="132">
        <v>5460</v>
      </c>
      <c r="E12" s="132">
        <v>5620</v>
      </c>
      <c r="F12" s="132">
        <v>5630</v>
      </c>
      <c r="G12" s="133">
        <v>2.8943029858948588E-2</v>
      </c>
      <c r="H12" s="133">
        <v>1.7803097739006457E-3</v>
      </c>
    </row>
    <row r="13" spans="1:25" x14ac:dyDescent="0.25">
      <c r="B13" s="129" t="s">
        <v>225</v>
      </c>
      <c r="C13" s="130"/>
      <c r="D13" s="132">
        <v>6090</v>
      </c>
      <c r="E13" s="132">
        <v>6300</v>
      </c>
      <c r="F13" s="132">
        <v>6320</v>
      </c>
      <c r="G13" s="133">
        <v>3.4675431388660582E-2</v>
      </c>
      <c r="H13" s="133">
        <v>3.6531130876746865E-3</v>
      </c>
      <c r="N13" s="135"/>
    </row>
    <row r="14" spans="1:25" x14ac:dyDescent="0.25">
      <c r="B14" s="129" t="s">
        <v>226</v>
      </c>
      <c r="C14" s="130"/>
      <c r="D14" s="132">
        <v>5360</v>
      </c>
      <c r="E14" s="132">
        <v>5430</v>
      </c>
      <c r="F14" s="132">
        <v>5440</v>
      </c>
      <c r="G14" s="133">
        <v>1.3067015120403314E-2</v>
      </c>
      <c r="H14" s="133">
        <v>1.4741109268472385E-3</v>
      </c>
    </row>
    <row r="15" spans="1:25" x14ac:dyDescent="0.25">
      <c r="B15" s="129" t="s">
        <v>227</v>
      </c>
      <c r="C15" s="130"/>
      <c r="D15" s="132">
        <v>3900</v>
      </c>
      <c r="E15" s="132">
        <v>4000</v>
      </c>
      <c r="F15" s="132">
        <v>4010</v>
      </c>
      <c r="G15" s="133">
        <v>2.5660764690787818E-2</v>
      </c>
      <c r="H15" s="133">
        <v>2.2516887665748886E-3</v>
      </c>
    </row>
    <row r="16" spans="1:25" x14ac:dyDescent="0.25">
      <c r="B16" s="129" t="s">
        <v>228</v>
      </c>
      <c r="C16" s="130"/>
      <c r="D16" s="132">
        <v>4240</v>
      </c>
      <c r="E16" s="132">
        <v>4290</v>
      </c>
      <c r="F16" s="132">
        <v>4300</v>
      </c>
      <c r="G16" s="133">
        <v>1.2983947119924455E-2</v>
      </c>
      <c r="H16" s="133">
        <v>2.5635050104870771E-3</v>
      </c>
    </row>
    <row r="17" spans="1:11" x14ac:dyDescent="0.25">
      <c r="B17" s="129" t="s">
        <v>229</v>
      </c>
      <c r="C17" s="136"/>
      <c r="D17" s="132">
        <v>4900</v>
      </c>
      <c r="E17" s="132">
        <v>5050</v>
      </c>
      <c r="F17" s="132">
        <v>5050</v>
      </c>
      <c r="G17" s="133">
        <v>3.0222585256279411E-2</v>
      </c>
      <c r="H17" s="133">
        <v>0</v>
      </c>
    </row>
    <row r="18" spans="1:11" x14ac:dyDescent="0.25">
      <c r="B18" s="129" t="s">
        <v>230</v>
      </c>
      <c r="C18" s="136"/>
      <c r="D18" s="132">
        <v>4450</v>
      </c>
      <c r="E18" s="132">
        <v>4510</v>
      </c>
      <c r="F18" s="132">
        <v>4520</v>
      </c>
      <c r="G18" s="133">
        <v>1.4848143982002293E-2</v>
      </c>
      <c r="H18" s="133">
        <v>2.8818443804035088E-3</v>
      </c>
    </row>
    <row r="19" spans="1:11" x14ac:dyDescent="0.25">
      <c r="B19" s="129" t="s">
        <v>231</v>
      </c>
      <c r="C19" s="136"/>
      <c r="D19" s="132">
        <v>4950</v>
      </c>
      <c r="E19" s="132">
        <v>5040</v>
      </c>
      <c r="F19" s="132">
        <v>5050</v>
      </c>
      <c r="G19" s="133">
        <v>1.8387553041018467E-2</v>
      </c>
      <c r="H19" s="133">
        <v>1.5873015873015817E-3</v>
      </c>
    </row>
    <row r="20" spans="1:11" x14ac:dyDescent="0.25">
      <c r="B20" s="129" t="s">
        <v>232</v>
      </c>
      <c r="C20" s="136"/>
      <c r="D20" s="132">
        <v>4940</v>
      </c>
      <c r="E20" s="132">
        <v>5100</v>
      </c>
      <c r="F20" s="132">
        <v>5110</v>
      </c>
      <c r="G20" s="133">
        <v>3.2617504051863921E-2</v>
      </c>
      <c r="H20" s="133">
        <v>1.5695507161075373E-3</v>
      </c>
    </row>
    <row r="21" spans="1:11" x14ac:dyDescent="0.25">
      <c r="B21" s="129" t="s">
        <v>233</v>
      </c>
      <c r="C21" s="136"/>
      <c r="D21" s="132">
        <v>5510</v>
      </c>
      <c r="E21" s="132">
        <v>5570</v>
      </c>
      <c r="F21" s="132">
        <v>5590</v>
      </c>
      <c r="G21" s="133">
        <v>1.2168543407192089E-2</v>
      </c>
      <c r="H21" s="133">
        <v>2.5121119684192728E-3</v>
      </c>
    </row>
    <row r="22" spans="1:11" x14ac:dyDescent="0.25">
      <c r="B22" s="129" t="s">
        <v>234</v>
      </c>
      <c r="C22" s="136"/>
      <c r="D22" s="132">
        <v>5560</v>
      </c>
      <c r="E22" s="132">
        <v>5710</v>
      </c>
      <c r="F22" s="132">
        <v>5720</v>
      </c>
      <c r="G22" s="133">
        <v>2.6784109293546576E-2</v>
      </c>
      <c r="H22" s="133">
        <v>1.5756302521008347E-3</v>
      </c>
    </row>
    <row r="23" spans="1:11" x14ac:dyDescent="0.25">
      <c r="B23" s="129" t="s">
        <v>235</v>
      </c>
      <c r="C23" s="136"/>
      <c r="D23" s="132">
        <v>5060</v>
      </c>
      <c r="E23" s="132">
        <v>5120</v>
      </c>
      <c r="F23" s="132">
        <v>5140</v>
      </c>
      <c r="G23" s="133">
        <v>1.1850681414181219E-2</v>
      </c>
      <c r="H23" s="133">
        <v>2.7327737653719542E-3</v>
      </c>
    </row>
    <row r="24" spans="1:11" x14ac:dyDescent="0.25">
      <c r="B24" s="129" t="s">
        <v>236</v>
      </c>
      <c r="C24" s="136"/>
      <c r="D24" s="132">
        <v>5500</v>
      </c>
      <c r="E24" s="132">
        <v>5580</v>
      </c>
      <c r="F24" s="132">
        <v>5580</v>
      </c>
      <c r="G24" s="133">
        <v>1.4548099654482671E-2</v>
      </c>
      <c r="H24" s="133">
        <v>3.5848718408315605E-4</v>
      </c>
    </row>
    <row r="25" spans="1:11" x14ac:dyDescent="0.25">
      <c r="B25" s="129" t="s">
        <v>237</v>
      </c>
      <c r="C25" s="136"/>
      <c r="D25" s="132">
        <v>5530</v>
      </c>
      <c r="E25" s="132">
        <v>5670</v>
      </c>
      <c r="F25" s="132">
        <v>5680</v>
      </c>
      <c r="G25" s="133">
        <v>2.5492677635147398E-2</v>
      </c>
      <c r="H25" s="133">
        <v>7.0521861777161909E-4</v>
      </c>
    </row>
    <row r="26" spans="1:11" x14ac:dyDescent="0.25">
      <c r="B26" s="129" t="s">
        <v>238</v>
      </c>
      <c r="C26" s="136"/>
      <c r="D26" s="132">
        <v>5360</v>
      </c>
      <c r="E26" s="132">
        <v>5390</v>
      </c>
      <c r="F26" s="132">
        <v>5400</v>
      </c>
      <c r="G26" s="133">
        <v>4.4767767207609666E-3</v>
      </c>
      <c r="H26" s="133">
        <v>2.9712163416899529E-3</v>
      </c>
    </row>
    <row r="27" spans="1:11" x14ac:dyDescent="0.25">
      <c r="B27" s="129" t="s">
        <v>239</v>
      </c>
      <c r="C27" s="136"/>
      <c r="D27" s="132">
        <v>4210</v>
      </c>
      <c r="E27" s="132">
        <v>4350</v>
      </c>
      <c r="F27" s="132" t="s">
        <v>158</v>
      </c>
      <c r="G27" s="133">
        <v>3.3761293390394576E-2</v>
      </c>
      <c r="H27" s="133" t="s">
        <v>158</v>
      </c>
    </row>
    <row r="28" spans="1:11" x14ac:dyDescent="0.25">
      <c r="B28" s="129" t="s">
        <v>240</v>
      </c>
      <c r="C28" s="136"/>
      <c r="D28" s="132">
        <v>4240</v>
      </c>
      <c r="E28" s="132" t="s">
        <v>158</v>
      </c>
      <c r="F28" s="132" t="s">
        <v>158</v>
      </c>
      <c r="G28" s="133" t="s">
        <v>158</v>
      </c>
      <c r="H28" s="133" t="s">
        <v>158</v>
      </c>
    </row>
    <row r="29" spans="1:11" x14ac:dyDescent="0.25">
      <c r="A29" s="137"/>
      <c r="B29" s="138"/>
      <c r="C29" s="139"/>
      <c r="D29" s="140"/>
      <c r="E29" s="140"/>
      <c r="F29" s="138"/>
      <c r="G29" s="140"/>
      <c r="H29" s="140"/>
    </row>
    <row r="30" spans="1:11" x14ac:dyDescent="0.25">
      <c r="A30" s="141">
        <v>1</v>
      </c>
      <c r="B30" s="2" t="s">
        <v>241</v>
      </c>
      <c r="D30" s="142"/>
      <c r="E30" s="142"/>
      <c r="F30" s="142"/>
      <c r="G30" s="142"/>
      <c r="K30" s="126">
        <v>49</v>
      </c>
    </row>
    <row r="32" spans="1:11" x14ac:dyDescent="0.25">
      <c r="B32" s="10" t="s">
        <v>158</v>
      </c>
      <c r="C32" s="10"/>
      <c r="D32" s="10"/>
      <c r="E32" s="10"/>
      <c r="F32" s="10"/>
      <c r="G32" s="10"/>
      <c r="H32" s="10"/>
    </row>
    <row r="33" spans="1:25" s="2" customFormat="1" x14ac:dyDescent="0.25">
      <c r="A33" s="154" t="s">
        <v>216</v>
      </c>
      <c r="B33" s="154"/>
      <c r="C33" s="154"/>
      <c r="D33" s="154"/>
      <c r="E33" s="154"/>
      <c r="F33" s="154"/>
      <c r="G33" s="154"/>
      <c r="H33" s="154"/>
      <c r="I33" s="13"/>
      <c r="J33" s="13"/>
      <c r="K33" s="126">
        <v>46</v>
      </c>
      <c r="L33" s="13">
        <v>23</v>
      </c>
      <c r="M33" s="13">
        <v>26</v>
      </c>
      <c r="N33" s="13"/>
      <c r="O33" s="13"/>
      <c r="P33" s="13"/>
      <c r="Q33" s="13"/>
      <c r="R33" s="13"/>
      <c r="S33" s="13"/>
      <c r="T33" s="13"/>
      <c r="U33" s="13"/>
      <c r="V33" s="13"/>
      <c r="W33" s="13"/>
      <c r="X33" s="13"/>
      <c r="Y33" s="13"/>
    </row>
    <row r="34" spans="1:25" s="2" customFormat="1" x14ac:dyDescent="0.25">
      <c r="B34" s="10"/>
      <c r="C34" s="10"/>
      <c r="D34" s="143"/>
      <c r="E34" s="143"/>
      <c r="F34" s="143"/>
      <c r="G34" s="143"/>
      <c r="H34" s="143"/>
      <c r="I34" s="13"/>
      <c r="J34" s="13"/>
      <c r="K34" s="126"/>
      <c r="L34" s="13"/>
      <c r="M34" s="13"/>
      <c r="N34" s="13"/>
      <c r="O34" s="13"/>
      <c r="P34" s="13"/>
      <c r="Q34" s="13"/>
      <c r="R34" s="13"/>
      <c r="S34" s="13"/>
      <c r="T34" s="13"/>
      <c r="U34" s="13"/>
      <c r="V34" s="13"/>
      <c r="W34" s="13"/>
      <c r="X34" s="13"/>
      <c r="Y34" s="13"/>
    </row>
    <row r="35" spans="1:25" ht="17.45" customHeight="1" x14ac:dyDescent="0.35">
      <c r="A35" s="155" t="s">
        <v>208</v>
      </c>
      <c r="B35" s="155"/>
      <c r="C35" s="155"/>
      <c r="D35" s="155" t="s">
        <v>209</v>
      </c>
      <c r="E35" s="155"/>
      <c r="F35" s="155"/>
      <c r="G35" s="155" t="s">
        <v>210</v>
      </c>
      <c r="H35" s="155"/>
      <c r="K35" s="126">
        <v>47</v>
      </c>
      <c r="L35" s="126">
        <v>38</v>
      </c>
      <c r="M35" s="126">
        <v>39</v>
      </c>
    </row>
    <row r="36" spans="1:25" ht="16.899999999999999" customHeight="1" x14ac:dyDescent="0.25">
      <c r="A36" s="156"/>
      <c r="B36" s="156"/>
      <c r="C36" s="156"/>
      <c r="D36" s="128" t="s">
        <v>211</v>
      </c>
      <c r="E36" s="128" t="s">
        <v>212</v>
      </c>
      <c r="F36" s="128" t="s">
        <v>213</v>
      </c>
      <c r="G36" s="128" t="s">
        <v>214</v>
      </c>
      <c r="H36" s="128" t="s">
        <v>215</v>
      </c>
      <c r="K36" s="126">
        <v>40</v>
      </c>
      <c r="L36" s="126">
        <v>41</v>
      </c>
      <c r="M36" s="126">
        <v>42</v>
      </c>
      <c r="N36" s="126">
        <v>43</v>
      </c>
      <c r="O36" s="126">
        <v>44</v>
      </c>
      <c r="P36" s="126">
        <v>45</v>
      </c>
      <c r="Q36" s="126">
        <v>48</v>
      </c>
    </row>
    <row r="37" spans="1:25" x14ac:dyDescent="0.25">
      <c r="B37" s="129" t="s">
        <v>217</v>
      </c>
      <c r="C37" s="130"/>
      <c r="D37" s="132">
        <v>3560</v>
      </c>
      <c r="E37" s="132">
        <v>3870</v>
      </c>
      <c r="F37" s="132">
        <v>3880</v>
      </c>
      <c r="G37" s="133">
        <v>8.7970770095559203E-2</v>
      </c>
      <c r="H37" s="133">
        <v>3.0999741668820135E-3</v>
      </c>
    </row>
    <row r="38" spans="1:25" x14ac:dyDescent="0.25">
      <c r="B38" s="129" t="s">
        <v>103</v>
      </c>
      <c r="C38" s="130"/>
      <c r="D38" s="132">
        <v>4090</v>
      </c>
      <c r="E38" s="132">
        <v>4320</v>
      </c>
      <c r="F38" s="132">
        <v>4340</v>
      </c>
      <c r="G38" s="133">
        <v>5.7988744800587133E-2</v>
      </c>
      <c r="H38" s="133">
        <v>3.4690101757632874E-3</v>
      </c>
    </row>
    <row r="39" spans="1:25" x14ac:dyDescent="0.25">
      <c r="B39" s="129" t="s">
        <v>220</v>
      </c>
      <c r="C39" s="130"/>
      <c r="D39" s="132">
        <v>4700</v>
      </c>
      <c r="E39" s="132">
        <v>4940</v>
      </c>
      <c r="F39" s="132">
        <v>4960</v>
      </c>
      <c r="G39" s="133">
        <v>5.1042109740536024E-2</v>
      </c>
      <c r="H39" s="133">
        <v>3.6422501011736941E-3</v>
      </c>
    </row>
    <row r="40" spans="1:25" x14ac:dyDescent="0.25">
      <c r="B40" s="129" t="s">
        <v>221</v>
      </c>
      <c r="C40" s="130"/>
      <c r="D40" s="132">
        <v>4540</v>
      </c>
      <c r="E40" s="132">
        <v>4830</v>
      </c>
      <c r="F40" s="132">
        <v>4840</v>
      </c>
      <c r="G40" s="133">
        <v>6.3408190224570671E-2</v>
      </c>
      <c r="H40" s="133">
        <v>1.4492753623187582E-3</v>
      </c>
    </row>
    <row r="41" spans="1:25" x14ac:dyDescent="0.25">
      <c r="B41" s="129" t="s">
        <v>222</v>
      </c>
      <c r="C41" s="130"/>
      <c r="D41" s="132">
        <v>5230</v>
      </c>
      <c r="E41" s="132">
        <v>5450</v>
      </c>
      <c r="F41" s="132">
        <v>5460</v>
      </c>
      <c r="G41" s="133">
        <v>4.1108986615678855E-2</v>
      </c>
      <c r="H41" s="133">
        <v>1.8365472910928382E-3</v>
      </c>
    </row>
    <row r="42" spans="1:25" x14ac:dyDescent="0.25">
      <c r="B42" s="129" t="s">
        <v>223</v>
      </c>
      <c r="C42" s="130"/>
      <c r="D42" s="132">
        <v>4400</v>
      </c>
      <c r="E42" s="132">
        <v>4530</v>
      </c>
      <c r="F42" s="132">
        <v>4540</v>
      </c>
      <c r="G42" s="133">
        <v>2.8623353021353992E-2</v>
      </c>
      <c r="H42" s="133">
        <v>1.7667844522968323E-3</v>
      </c>
    </row>
    <row r="43" spans="1:25" x14ac:dyDescent="0.25">
      <c r="B43" s="129" t="s">
        <v>224</v>
      </c>
      <c r="C43" s="130"/>
      <c r="D43" s="132">
        <v>4920</v>
      </c>
      <c r="E43" s="132">
        <v>5040</v>
      </c>
      <c r="F43" s="132">
        <v>5040</v>
      </c>
      <c r="G43" s="133">
        <v>2.3964256701868303E-2</v>
      </c>
      <c r="H43" s="133">
        <v>3.9666798889337329E-4</v>
      </c>
    </row>
    <row r="44" spans="1:25" x14ac:dyDescent="0.25">
      <c r="B44" s="129" t="s">
        <v>225</v>
      </c>
      <c r="C44" s="130"/>
      <c r="D44" s="132">
        <v>5590</v>
      </c>
      <c r="E44" s="132">
        <v>5770</v>
      </c>
      <c r="F44" s="132">
        <v>5780</v>
      </c>
      <c r="G44" s="133">
        <v>3.1104755094744307E-2</v>
      </c>
      <c r="H44" s="133">
        <v>2.6005547850207478E-3</v>
      </c>
    </row>
    <row r="45" spans="1:25" x14ac:dyDescent="0.25">
      <c r="B45" s="129" t="s">
        <v>226</v>
      </c>
      <c r="C45" s="130"/>
      <c r="D45" s="132">
        <v>4850</v>
      </c>
      <c r="E45" s="132">
        <v>4900</v>
      </c>
      <c r="F45" s="132">
        <v>4910</v>
      </c>
      <c r="G45" s="133">
        <v>9.4806265457543226E-3</v>
      </c>
      <c r="H45" s="133">
        <v>2.8583095140872761E-3</v>
      </c>
    </row>
    <row r="46" spans="1:25" x14ac:dyDescent="0.25">
      <c r="B46" s="129" t="s">
        <v>227</v>
      </c>
      <c r="C46" s="130"/>
      <c r="D46" s="132">
        <v>3510</v>
      </c>
      <c r="E46" s="132">
        <v>3570</v>
      </c>
      <c r="F46" s="132">
        <v>3580</v>
      </c>
      <c r="G46" s="133">
        <v>1.8523795953263145E-2</v>
      </c>
      <c r="H46" s="133">
        <v>1.1191941801902416E-3</v>
      </c>
    </row>
    <row r="47" spans="1:25" x14ac:dyDescent="0.25">
      <c r="B47" s="129" t="s">
        <v>228</v>
      </c>
      <c r="C47" s="136"/>
      <c r="D47" s="132">
        <v>3810</v>
      </c>
      <c r="E47" s="132">
        <v>3850</v>
      </c>
      <c r="F47" s="132">
        <v>3850</v>
      </c>
      <c r="G47" s="133">
        <v>1.0236220472440882E-2</v>
      </c>
      <c r="H47" s="133">
        <v>1.2990387113536173E-3</v>
      </c>
    </row>
    <row r="48" spans="1:25" x14ac:dyDescent="0.25">
      <c r="B48" s="129" t="s">
        <v>229</v>
      </c>
      <c r="C48" s="136"/>
      <c r="D48" s="132">
        <v>4310</v>
      </c>
      <c r="E48" s="132">
        <v>4400</v>
      </c>
      <c r="F48" s="132">
        <v>4400</v>
      </c>
      <c r="G48" s="133">
        <v>1.9012288430326985E-2</v>
      </c>
      <c r="H48" s="133">
        <v>9.101251422070078E-4</v>
      </c>
    </row>
    <row r="49" spans="1:25" x14ac:dyDescent="0.25">
      <c r="B49" s="129" t="s">
        <v>230</v>
      </c>
      <c r="C49" s="136"/>
      <c r="D49" s="132">
        <v>3960</v>
      </c>
      <c r="E49" s="132">
        <v>4000</v>
      </c>
      <c r="F49" s="132">
        <v>4010</v>
      </c>
      <c r="G49" s="133">
        <v>9.5886954327528695E-3</v>
      </c>
      <c r="H49" s="133">
        <v>1.4996250937264755E-3</v>
      </c>
    </row>
    <row r="50" spans="1:25" x14ac:dyDescent="0.25">
      <c r="B50" s="129" t="s">
        <v>231</v>
      </c>
      <c r="C50" s="136"/>
      <c r="D50" s="132">
        <v>4500</v>
      </c>
      <c r="E50" s="132">
        <v>4550</v>
      </c>
      <c r="F50" s="132">
        <v>4560</v>
      </c>
      <c r="G50" s="133">
        <v>1.2458286985539413E-2</v>
      </c>
      <c r="H50" s="133">
        <v>1.0986596352449141E-3</v>
      </c>
    </row>
    <row r="51" spans="1:25" x14ac:dyDescent="0.25">
      <c r="B51" s="129" t="s">
        <v>232</v>
      </c>
      <c r="C51" s="136"/>
      <c r="D51" s="132">
        <v>4540</v>
      </c>
      <c r="E51" s="132">
        <v>4660</v>
      </c>
      <c r="F51" s="132">
        <v>4660</v>
      </c>
      <c r="G51" s="133">
        <v>2.5319242624394445E-2</v>
      </c>
      <c r="H51" s="133">
        <v>1.0736525660295371E-3</v>
      </c>
    </row>
    <row r="52" spans="1:25" x14ac:dyDescent="0.25">
      <c r="B52" s="129" t="s">
        <v>233</v>
      </c>
      <c r="C52" s="136"/>
      <c r="D52" s="132">
        <v>4950</v>
      </c>
      <c r="E52" s="132">
        <v>5000</v>
      </c>
      <c r="F52" s="132">
        <v>5000</v>
      </c>
      <c r="G52" s="133">
        <v>9.0909090909090384E-3</v>
      </c>
      <c r="H52" s="133">
        <v>1.6016016016016099E-3</v>
      </c>
    </row>
    <row r="53" spans="1:25" x14ac:dyDescent="0.25">
      <c r="B53" s="129" t="s">
        <v>234</v>
      </c>
      <c r="C53" s="136"/>
      <c r="D53" s="132">
        <v>5140</v>
      </c>
      <c r="E53" s="132">
        <v>5250</v>
      </c>
      <c r="F53" s="132">
        <v>5260</v>
      </c>
      <c r="G53" s="133">
        <v>2.1202100758607179E-2</v>
      </c>
      <c r="H53" s="133">
        <v>1.1428571428571122E-3</v>
      </c>
    </row>
    <row r="54" spans="1:25" x14ac:dyDescent="0.25">
      <c r="B54" s="129" t="s">
        <v>235</v>
      </c>
      <c r="C54" s="136"/>
      <c r="D54" s="132">
        <v>4600</v>
      </c>
      <c r="E54" s="132">
        <v>4640</v>
      </c>
      <c r="F54" s="132">
        <v>4640</v>
      </c>
      <c r="G54" s="133">
        <v>7.3896978917626921E-3</v>
      </c>
      <c r="H54" s="133">
        <v>1.2944983818770073E-3</v>
      </c>
    </row>
    <row r="55" spans="1:25" x14ac:dyDescent="0.25">
      <c r="B55" s="129" t="s">
        <v>236</v>
      </c>
      <c r="C55" s="136"/>
      <c r="D55" s="132">
        <v>5000</v>
      </c>
      <c r="E55" s="132">
        <v>5060</v>
      </c>
      <c r="F55" s="132">
        <v>5060</v>
      </c>
      <c r="G55" s="133">
        <v>1.1193284029582307E-2</v>
      </c>
      <c r="H55" s="133">
        <v>0</v>
      </c>
    </row>
    <row r="56" spans="1:25" x14ac:dyDescent="0.25">
      <c r="B56" s="129" t="s">
        <v>237</v>
      </c>
      <c r="C56" s="136"/>
      <c r="D56" s="132">
        <v>5110</v>
      </c>
      <c r="E56" s="132">
        <v>5220</v>
      </c>
      <c r="F56" s="132">
        <v>5220</v>
      </c>
      <c r="G56" s="133">
        <v>2.0547945205479534E-2</v>
      </c>
      <c r="H56" s="133">
        <v>0</v>
      </c>
    </row>
    <row r="57" spans="1:25" x14ac:dyDescent="0.25">
      <c r="B57" s="129" t="s">
        <v>238</v>
      </c>
      <c r="C57" s="136"/>
      <c r="D57" s="132">
        <v>4860</v>
      </c>
      <c r="E57" s="132">
        <v>4880</v>
      </c>
      <c r="F57" s="132">
        <v>4890</v>
      </c>
      <c r="G57" s="133">
        <v>3.2908268202385127E-3</v>
      </c>
      <c r="H57" s="133">
        <v>1.435014350143593E-3</v>
      </c>
    </row>
    <row r="58" spans="1:25" x14ac:dyDescent="0.25">
      <c r="B58" s="129" t="s">
        <v>239</v>
      </c>
      <c r="C58" s="136"/>
      <c r="D58" s="132">
        <v>3740</v>
      </c>
      <c r="E58" s="132">
        <v>3830</v>
      </c>
      <c r="F58" s="132" t="s">
        <v>158</v>
      </c>
      <c r="G58" s="133">
        <v>2.4057738572574205E-2</v>
      </c>
      <c r="H58" s="133" t="s">
        <v>158</v>
      </c>
    </row>
    <row r="59" spans="1:25" x14ac:dyDescent="0.25">
      <c r="B59" s="129" t="s">
        <v>240</v>
      </c>
      <c r="C59" s="136"/>
      <c r="D59" s="132">
        <v>3850</v>
      </c>
      <c r="E59" s="132" t="s">
        <v>158</v>
      </c>
      <c r="F59" s="132" t="s">
        <v>158</v>
      </c>
      <c r="G59" s="133" t="s">
        <v>158</v>
      </c>
      <c r="H59" s="133" t="s">
        <v>158</v>
      </c>
    </row>
    <row r="60" spans="1:25" x14ac:dyDescent="0.25">
      <c r="A60" s="137"/>
      <c r="B60" s="138"/>
      <c r="C60" s="139"/>
      <c r="D60" s="140"/>
      <c r="E60" s="140"/>
      <c r="F60" s="138"/>
      <c r="G60" s="140"/>
      <c r="H60" s="140"/>
    </row>
    <row r="61" spans="1:25" x14ac:dyDescent="0.25">
      <c r="A61" s="141">
        <v>1</v>
      </c>
      <c r="B61" s="2" t="s">
        <v>241</v>
      </c>
      <c r="C61" s="142"/>
      <c r="E61" s="142"/>
      <c r="F61" s="142"/>
      <c r="G61" s="142"/>
      <c r="K61" s="126">
        <v>49</v>
      </c>
    </row>
    <row r="64" spans="1:25" s="2" customFormat="1" ht="14.45" customHeight="1" x14ac:dyDescent="0.2">
      <c r="A64" s="154" t="s">
        <v>218</v>
      </c>
      <c r="B64" s="154"/>
      <c r="C64" s="154"/>
      <c r="D64" s="154"/>
      <c r="E64" s="154"/>
      <c r="F64" s="154"/>
      <c r="G64" s="154"/>
      <c r="H64" s="154"/>
      <c r="I64" s="13"/>
      <c r="J64" s="13"/>
      <c r="K64" s="13">
        <v>46</v>
      </c>
      <c r="L64" s="13">
        <v>23</v>
      </c>
      <c r="M64" s="13">
        <v>27</v>
      </c>
      <c r="N64" s="13"/>
      <c r="O64" s="13"/>
      <c r="P64" s="13"/>
      <c r="Q64" s="13"/>
      <c r="R64" s="13"/>
      <c r="S64" s="13"/>
      <c r="T64" s="13"/>
      <c r="U64" s="13"/>
      <c r="V64" s="13"/>
      <c r="W64" s="13"/>
      <c r="X64" s="13"/>
      <c r="Y64" s="13"/>
    </row>
    <row r="65" spans="1:25" s="2" customFormat="1" ht="12.75" x14ac:dyDescent="0.2">
      <c r="B65" s="10"/>
      <c r="C65" s="10"/>
      <c r="D65" s="143"/>
      <c r="E65" s="143"/>
      <c r="F65" s="143"/>
      <c r="G65" s="143"/>
      <c r="H65" s="143"/>
      <c r="I65" s="13"/>
      <c r="J65" s="13"/>
      <c r="K65" s="13"/>
      <c r="L65" s="13"/>
      <c r="M65" s="13"/>
      <c r="N65" s="13"/>
      <c r="O65" s="13"/>
      <c r="P65" s="13"/>
      <c r="Q65" s="13"/>
      <c r="R65" s="13"/>
      <c r="S65" s="13"/>
      <c r="T65" s="13"/>
      <c r="U65" s="13"/>
      <c r="V65" s="13"/>
      <c r="W65" s="13"/>
      <c r="X65" s="13"/>
      <c r="Y65" s="13"/>
    </row>
    <row r="66" spans="1:25" ht="17.45" customHeight="1" x14ac:dyDescent="0.35">
      <c r="A66" s="155" t="s">
        <v>208</v>
      </c>
      <c r="B66" s="155"/>
      <c r="C66" s="155"/>
      <c r="D66" s="155" t="s">
        <v>209</v>
      </c>
      <c r="E66" s="155"/>
      <c r="F66" s="155"/>
      <c r="G66" s="155" t="s">
        <v>210</v>
      </c>
      <c r="H66" s="155"/>
      <c r="K66" s="126">
        <v>47</v>
      </c>
      <c r="L66" s="126">
        <v>38</v>
      </c>
      <c r="M66" s="126">
        <v>39</v>
      </c>
    </row>
    <row r="67" spans="1:25" ht="16.899999999999999" customHeight="1" x14ac:dyDescent="0.25">
      <c r="A67" s="156"/>
      <c r="B67" s="156"/>
      <c r="C67" s="156"/>
      <c r="D67" s="128" t="s">
        <v>211</v>
      </c>
      <c r="E67" s="128" t="s">
        <v>212</v>
      </c>
      <c r="F67" s="128" t="s">
        <v>213</v>
      </c>
      <c r="G67" s="128" t="s">
        <v>214</v>
      </c>
      <c r="H67" s="128" t="s">
        <v>215</v>
      </c>
      <c r="K67" s="126">
        <v>40</v>
      </c>
      <c r="L67" s="126">
        <v>41</v>
      </c>
      <c r="M67" s="126">
        <v>42</v>
      </c>
      <c r="N67" s="126">
        <v>43</v>
      </c>
      <c r="O67" s="126">
        <v>44</v>
      </c>
      <c r="P67" s="126">
        <v>45</v>
      </c>
      <c r="Q67" s="126">
        <v>48</v>
      </c>
    </row>
    <row r="68" spans="1:25" x14ac:dyDescent="0.25">
      <c r="B68" s="129" t="s">
        <v>217</v>
      </c>
      <c r="C68" s="130"/>
      <c r="D68" s="132">
        <v>920</v>
      </c>
      <c r="E68" s="132">
        <v>1000</v>
      </c>
      <c r="F68" s="132">
        <v>1000</v>
      </c>
      <c r="G68" s="133">
        <v>8.7852494577006501E-2</v>
      </c>
      <c r="H68" s="133">
        <v>-9.9700897308074854E-4</v>
      </c>
    </row>
    <row r="69" spans="1:25" x14ac:dyDescent="0.25">
      <c r="B69" s="129" t="s">
        <v>103</v>
      </c>
      <c r="C69" s="130"/>
      <c r="D69" s="132">
        <v>1000</v>
      </c>
      <c r="E69" s="132">
        <v>1080</v>
      </c>
      <c r="F69" s="132">
        <v>1080</v>
      </c>
      <c r="G69" s="133">
        <v>7.8685258964143356E-2</v>
      </c>
      <c r="H69" s="133">
        <v>-3.6934441366573978E-3</v>
      </c>
    </row>
    <row r="70" spans="1:25" x14ac:dyDescent="0.25">
      <c r="B70" s="129" t="s">
        <v>220</v>
      </c>
      <c r="C70" s="130"/>
      <c r="D70" s="132">
        <v>1130</v>
      </c>
      <c r="E70" s="132">
        <v>1180</v>
      </c>
      <c r="F70" s="132">
        <v>1180</v>
      </c>
      <c r="G70" s="133">
        <v>4.3209876543209846E-2</v>
      </c>
      <c r="H70" s="133">
        <v>-2.5359256128486551E-3</v>
      </c>
    </row>
    <row r="71" spans="1:25" x14ac:dyDescent="0.25">
      <c r="B71" s="129" t="s">
        <v>221</v>
      </c>
      <c r="C71" s="130"/>
      <c r="D71" s="132">
        <v>1120</v>
      </c>
      <c r="E71" s="132">
        <v>1190</v>
      </c>
      <c r="F71" s="132">
        <v>1180</v>
      </c>
      <c r="G71" s="133">
        <v>5.966162065894931E-2</v>
      </c>
      <c r="H71" s="133">
        <v>-7.5630252100840067E-3</v>
      </c>
    </row>
    <row r="72" spans="1:25" x14ac:dyDescent="0.25">
      <c r="B72" s="129" t="s">
        <v>222</v>
      </c>
      <c r="C72" s="130"/>
      <c r="D72" s="132">
        <v>1210</v>
      </c>
      <c r="E72" s="132">
        <v>1260</v>
      </c>
      <c r="F72" s="132">
        <v>1240</v>
      </c>
      <c r="G72" s="133">
        <v>3.8842975206611507E-2</v>
      </c>
      <c r="H72" s="133">
        <v>-1.6706443914081159E-2</v>
      </c>
    </row>
    <row r="73" spans="1:25" x14ac:dyDescent="0.25">
      <c r="B73" s="129" t="s">
        <v>223</v>
      </c>
      <c r="C73" s="130"/>
      <c r="D73" s="132">
        <v>1000</v>
      </c>
      <c r="E73" s="132">
        <v>1020</v>
      </c>
      <c r="F73" s="132">
        <v>1020</v>
      </c>
      <c r="G73" s="133">
        <v>1.7964071856287456E-2</v>
      </c>
      <c r="H73" s="133">
        <v>2.9411764705882248E-3</v>
      </c>
    </row>
    <row r="74" spans="1:25" x14ac:dyDescent="0.25">
      <c r="B74" s="129" t="s">
        <v>224</v>
      </c>
      <c r="C74" s="130"/>
      <c r="D74" s="132">
        <v>1160</v>
      </c>
      <c r="E74" s="132">
        <v>1200</v>
      </c>
      <c r="F74" s="132">
        <v>1190</v>
      </c>
      <c r="G74" s="133">
        <v>4.0692640692640669E-2</v>
      </c>
      <c r="H74" s="133">
        <v>-8.3194675540765317E-3</v>
      </c>
    </row>
    <row r="75" spans="1:25" x14ac:dyDescent="0.25">
      <c r="B75" s="129" t="s">
        <v>225</v>
      </c>
      <c r="C75" s="130"/>
      <c r="D75" s="132">
        <v>1280</v>
      </c>
      <c r="E75" s="132">
        <v>1320</v>
      </c>
      <c r="F75" s="132">
        <v>1310</v>
      </c>
      <c r="G75" s="133">
        <v>3.4455755677368805E-2</v>
      </c>
      <c r="H75" s="133">
        <v>-6.0560181680544556E-3</v>
      </c>
    </row>
    <row r="76" spans="1:25" x14ac:dyDescent="0.25">
      <c r="B76" s="129" t="s">
        <v>226</v>
      </c>
      <c r="C76" s="130"/>
      <c r="D76" s="132">
        <v>1090</v>
      </c>
      <c r="E76" s="132">
        <v>1100</v>
      </c>
      <c r="F76" s="132">
        <v>1090</v>
      </c>
      <c r="G76" s="133">
        <v>7.3394495412844041E-3</v>
      </c>
      <c r="H76" s="133">
        <v>-7.2859744990892983E-3</v>
      </c>
    </row>
    <row r="77" spans="1:25" x14ac:dyDescent="0.25">
      <c r="B77" s="129" t="s">
        <v>227</v>
      </c>
      <c r="C77" s="130"/>
      <c r="D77" s="132">
        <v>920</v>
      </c>
      <c r="E77" s="132">
        <v>940</v>
      </c>
      <c r="F77" s="132">
        <v>940</v>
      </c>
      <c r="G77" s="133">
        <v>2.7203482045701888E-2</v>
      </c>
      <c r="H77" s="133">
        <v>-9.5338983050847759E-3</v>
      </c>
    </row>
    <row r="78" spans="1:25" x14ac:dyDescent="0.25">
      <c r="B78" s="129" t="s">
        <v>228</v>
      </c>
      <c r="C78" s="136"/>
      <c r="D78" s="132">
        <v>970</v>
      </c>
      <c r="E78" s="132">
        <v>970</v>
      </c>
      <c r="F78" s="132">
        <v>970</v>
      </c>
      <c r="G78" s="133">
        <v>6.2111801242235032E-3</v>
      </c>
      <c r="H78" s="133">
        <v>-5.1440329218106484E-3</v>
      </c>
    </row>
    <row r="79" spans="1:25" x14ac:dyDescent="0.25">
      <c r="B79" s="129" t="s">
        <v>229</v>
      </c>
      <c r="C79" s="136"/>
      <c r="D79" s="132">
        <v>1150</v>
      </c>
      <c r="E79" s="132">
        <v>1160</v>
      </c>
      <c r="F79" s="132">
        <v>1150</v>
      </c>
      <c r="G79" s="133">
        <v>9.5403295750216E-3</v>
      </c>
      <c r="H79" s="133">
        <v>-9.4501718213058084E-3</v>
      </c>
    </row>
    <row r="80" spans="1:25" x14ac:dyDescent="0.25">
      <c r="B80" s="129" t="s">
        <v>230</v>
      </c>
      <c r="C80" s="136"/>
      <c r="D80" s="132">
        <v>1050</v>
      </c>
      <c r="E80" s="132">
        <v>1050</v>
      </c>
      <c r="F80" s="132">
        <v>1040</v>
      </c>
      <c r="G80" s="133">
        <v>-2.8571428571428914E-3</v>
      </c>
      <c r="H80" s="133">
        <v>-9.5510983763132939E-3</v>
      </c>
    </row>
    <row r="81" spans="1:25" x14ac:dyDescent="0.25">
      <c r="B81" s="129" t="s">
        <v>231</v>
      </c>
      <c r="C81" s="136"/>
      <c r="D81" s="132">
        <v>1150</v>
      </c>
      <c r="E81" s="132">
        <v>1170</v>
      </c>
      <c r="F81" s="132">
        <v>1160</v>
      </c>
      <c r="G81" s="133">
        <v>1.8292682926829285E-2</v>
      </c>
      <c r="H81" s="133">
        <v>-6.8434559452523747E-3</v>
      </c>
    </row>
    <row r="82" spans="1:25" x14ac:dyDescent="0.25">
      <c r="B82" s="129" t="s">
        <v>232</v>
      </c>
      <c r="C82" s="136"/>
      <c r="D82" s="132">
        <v>1110</v>
      </c>
      <c r="E82" s="132">
        <v>1140</v>
      </c>
      <c r="F82" s="132">
        <v>1130</v>
      </c>
      <c r="G82" s="133">
        <v>2.9783393501805033E-2</v>
      </c>
      <c r="H82" s="133">
        <v>-8.76424189307623E-3</v>
      </c>
    </row>
    <row r="83" spans="1:25" x14ac:dyDescent="0.25">
      <c r="B83" s="129" t="s">
        <v>233</v>
      </c>
      <c r="C83" s="136"/>
      <c r="D83" s="132">
        <v>1250</v>
      </c>
      <c r="E83" s="132">
        <v>1250</v>
      </c>
      <c r="F83" s="132">
        <v>1250</v>
      </c>
      <c r="G83" s="133">
        <v>2.3980815347721673E-3</v>
      </c>
      <c r="H83" s="133">
        <v>-2.3923444976076125E-3</v>
      </c>
    </row>
    <row r="84" spans="1:25" x14ac:dyDescent="0.25">
      <c r="B84" s="129" t="s">
        <v>234</v>
      </c>
      <c r="C84" s="136"/>
      <c r="D84" s="132">
        <v>1260</v>
      </c>
      <c r="E84" s="132">
        <v>1280</v>
      </c>
      <c r="F84" s="132">
        <v>1280</v>
      </c>
      <c r="G84" s="133">
        <v>1.8312101910828105E-2</v>
      </c>
      <c r="H84" s="133">
        <v>-2.3455824863174435E-3</v>
      </c>
    </row>
    <row r="85" spans="1:25" x14ac:dyDescent="0.25">
      <c r="B85" s="129" t="s">
        <v>235</v>
      </c>
      <c r="C85" s="136"/>
      <c r="D85" s="132">
        <v>1160</v>
      </c>
      <c r="E85" s="132">
        <v>1160</v>
      </c>
      <c r="F85" s="132">
        <v>1160</v>
      </c>
      <c r="G85" s="133">
        <v>8.6206896551721535E-4</v>
      </c>
      <c r="H85" s="133">
        <v>-5.1679586563307955E-3</v>
      </c>
    </row>
    <row r="86" spans="1:25" x14ac:dyDescent="0.25">
      <c r="B86" s="129" t="s">
        <v>236</v>
      </c>
      <c r="C86" s="136"/>
      <c r="D86" s="132">
        <v>1280</v>
      </c>
      <c r="E86" s="132">
        <v>1300</v>
      </c>
      <c r="F86" s="132">
        <v>1290</v>
      </c>
      <c r="G86" s="133">
        <v>1.6431924882629012E-2</v>
      </c>
      <c r="H86" s="133">
        <v>-1.000769822940728E-2</v>
      </c>
    </row>
    <row r="87" spans="1:25" x14ac:dyDescent="0.25">
      <c r="B87" s="129" t="s">
        <v>237</v>
      </c>
      <c r="C87" s="136"/>
      <c r="D87" s="132">
        <v>1200</v>
      </c>
      <c r="E87" s="132">
        <v>1210</v>
      </c>
      <c r="F87" s="132">
        <v>1210</v>
      </c>
      <c r="G87" s="133">
        <v>1.3355592654423987E-2</v>
      </c>
      <c r="H87" s="133">
        <v>-3.2948929159802853E-3</v>
      </c>
    </row>
    <row r="88" spans="1:25" x14ac:dyDescent="0.25">
      <c r="B88" s="129" t="s">
        <v>238</v>
      </c>
      <c r="C88" s="136"/>
      <c r="D88" s="132">
        <v>1240</v>
      </c>
      <c r="E88" s="132">
        <v>1240</v>
      </c>
      <c r="F88" s="132">
        <v>1240</v>
      </c>
      <c r="G88" s="133">
        <v>-8.0710250201776468E-4</v>
      </c>
      <c r="H88" s="133">
        <v>0</v>
      </c>
    </row>
    <row r="89" spans="1:25" x14ac:dyDescent="0.25">
      <c r="B89" s="129" t="s">
        <v>239</v>
      </c>
      <c r="C89" s="136"/>
      <c r="D89" s="132">
        <v>1110</v>
      </c>
      <c r="E89" s="132">
        <v>1150</v>
      </c>
      <c r="F89" s="132" t="s">
        <v>158</v>
      </c>
      <c r="G89" s="133">
        <v>3.7871956717763666E-2</v>
      </c>
      <c r="H89" s="133" t="s">
        <v>158</v>
      </c>
    </row>
    <row r="90" spans="1:25" x14ac:dyDescent="0.25">
      <c r="B90" s="129" t="s">
        <v>240</v>
      </c>
      <c r="C90" s="136"/>
      <c r="D90" s="132">
        <v>1100</v>
      </c>
      <c r="E90" s="132" t="s">
        <v>158</v>
      </c>
      <c r="F90" s="132" t="s">
        <v>158</v>
      </c>
      <c r="G90" s="133" t="s">
        <v>158</v>
      </c>
      <c r="H90" s="133" t="s">
        <v>158</v>
      </c>
    </row>
    <row r="91" spans="1:25" x14ac:dyDescent="0.25">
      <c r="A91" s="137"/>
      <c r="B91" s="138"/>
      <c r="C91" s="139"/>
      <c r="D91" s="140"/>
      <c r="E91" s="140"/>
      <c r="F91" s="138"/>
      <c r="G91" s="140"/>
      <c r="H91" s="140"/>
    </row>
    <row r="92" spans="1:25" x14ac:dyDescent="0.25">
      <c r="A92" s="141">
        <v>1</v>
      </c>
      <c r="B92" s="2" t="s">
        <v>241</v>
      </c>
      <c r="C92" s="142"/>
      <c r="E92" s="142"/>
      <c r="F92" s="142"/>
      <c r="G92" s="142"/>
      <c r="K92" s="126">
        <v>49</v>
      </c>
    </row>
    <row r="95" spans="1:25" s="2" customFormat="1" ht="14.45" customHeight="1" x14ac:dyDescent="0.2">
      <c r="A95" s="154" t="s">
        <v>219</v>
      </c>
      <c r="B95" s="154"/>
      <c r="C95" s="154"/>
      <c r="D95" s="154"/>
      <c r="E95" s="154"/>
      <c r="F95" s="154"/>
      <c r="G95" s="154"/>
      <c r="H95" s="154"/>
      <c r="I95" s="13"/>
      <c r="J95" s="13"/>
      <c r="K95" s="13">
        <v>46</v>
      </c>
      <c r="L95" s="13">
        <v>23</v>
      </c>
      <c r="M95" s="13">
        <v>28</v>
      </c>
      <c r="N95" s="13"/>
      <c r="O95" s="13"/>
      <c r="P95" s="13"/>
      <c r="Q95" s="13"/>
      <c r="R95" s="13"/>
      <c r="S95" s="13"/>
      <c r="T95" s="13"/>
      <c r="U95" s="13"/>
      <c r="V95" s="13"/>
      <c r="W95" s="13"/>
      <c r="X95" s="13"/>
      <c r="Y95" s="13"/>
    </row>
    <row r="96" spans="1:25" s="2" customFormat="1" ht="12.75" x14ac:dyDescent="0.2">
      <c r="B96" s="10"/>
      <c r="C96" s="10"/>
      <c r="D96" s="10"/>
      <c r="E96" s="10"/>
      <c r="F96" s="10"/>
      <c r="G96" s="10"/>
      <c r="H96" s="10"/>
      <c r="I96" s="13"/>
      <c r="J96" s="13"/>
      <c r="K96" s="13"/>
      <c r="L96" s="13"/>
      <c r="M96" s="13"/>
      <c r="N96" s="13"/>
      <c r="O96" s="13"/>
      <c r="P96" s="13"/>
      <c r="Q96" s="13"/>
      <c r="R96" s="13"/>
      <c r="S96" s="13"/>
      <c r="T96" s="13"/>
      <c r="U96" s="13"/>
      <c r="V96" s="13"/>
      <c r="W96" s="13"/>
      <c r="X96" s="13"/>
      <c r="Y96" s="13"/>
    </row>
    <row r="97" spans="1:17" ht="17.45" customHeight="1" x14ac:dyDescent="0.35">
      <c r="A97" s="155" t="s">
        <v>208</v>
      </c>
      <c r="B97" s="155"/>
      <c r="C97" s="155"/>
      <c r="D97" s="155" t="s">
        <v>209</v>
      </c>
      <c r="E97" s="155"/>
      <c r="F97" s="155"/>
      <c r="G97" s="155" t="s">
        <v>210</v>
      </c>
      <c r="H97" s="155"/>
      <c r="K97" s="126">
        <v>47</v>
      </c>
      <c r="L97" s="126">
        <v>38</v>
      </c>
      <c r="M97" s="126">
        <v>39</v>
      </c>
    </row>
    <row r="98" spans="1:17" ht="16.899999999999999" customHeight="1" x14ac:dyDescent="0.25">
      <c r="A98" s="156"/>
      <c r="B98" s="156"/>
      <c r="C98" s="156"/>
      <c r="D98" s="128" t="s">
        <v>211</v>
      </c>
      <c r="E98" s="128" t="s">
        <v>212</v>
      </c>
      <c r="F98" s="128" t="s">
        <v>213</v>
      </c>
      <c r="G98" s="128" t="s">
        <v>214</v>
      </c>
      <c r="H98" s="128" t="s">
        <v>215</v>
      </c>
      <c r="K98" s="126">
        <v>40</v>
      </c>
      <c r="L98" s="126">
        <v>41</v>
      </c>
      <c r="M98" s="126">
        <v>42</v>
      </c>
      <c r="N98" s="126">
        <v>43</v>
      </c>
      <c r="O98" s="126">
        <v>44</v>
      </c>
      <c r="P98" s="126">
        <v>45</v>
      </c>
      <c r="Q98" s="126">
        <v>48</v>
      </c>
    </row>
    <row r="99" spans="1:17" x14ac:dyDescent="0.25">
      <c r="B99" s="129" t="s">
        <v>217</v>
      </c>
      <c r="C99" s="130"/>
      <c r="D99" s="132">
        <v>380</v>
      </c>
      <c r="E99" s="132">
        <v>480</v>
      </c>
      <c r="F99" s="132">
        <v>480</v>
      </c>
      <c r="G99" s="133">
        <v>0.25721784776902878</v>
      </c>
      <c r="H99" s="133">
        <v>1.0438413361169019E-2</v>
      </c>
    </row>
    <row r="100" spans="1:17" x14ac:dyDescent="0.25">
      <c r="B100" s="129" t="s">
        <v>103</v>
      </c>
      <c r="C100" s="130"/>
      <c r="D100" s="132">
        <v>360</v>
      </c>
      <c r="E100" s="132">
        <v>440</v>
      </c>
      <c r="F100" s="132">
        <v>450</v>
      </c>
      <c r="G100" s="133">
        <v>0.22562674094707513</v>
      </c>
      <c r="H100" s="133">
        <v>1.5909090909090873E-2</v>
      </c>
    </row>
    <row r="101" spans="1:17" x14ac:dyDescent="0.25">
      <c r="B101" s="129" t="s">
        <v>220</v>
      </c>
      <c r="C101" s="130"/>
      <c r="D101" s="132">
        <v>390</v>
      </c>
      <c r="E101" s="132">
        <v>450</v>
      </c>
      <c r="F101" s="132">
        <v>470</v>
      </c>
      <c r="G101" s="133">
        <v>0.15306122448979598</v>
      </c>
      <c r="H101" s="133">
        <v>2.8761061946902755E-2</v>
      </c>
    </row>
    <row r="102" spans="1:17" x14ac:dyDescent="0.25">
      <c r="B102" s="129" t="s">
        <v>221</v>
      </c>
      <c r="C102" s="130"/>
      <c r="D102" s="132">
        <v>390</v>
      </c>
      <c r="E102" s="132">
        <v>470</v>
      </c>
      <c r="F102" s="132">
        <v>480</v>
      </c>
      <c r="G102" s="133">
        <v>0.21761658031088094</v>
      </c>
      <c r="H102" s="133">
        <v>1.0638297872340496E-2</v>
      </c>
    </row>
    <row r="103" spans="1:17" x14ac:dyDescent="0.25">
      <c r="B103" s="129" t="s">
        <v>222</v>
      </c>
      <c r="C103" s="130"/>
      <c r="D103" s="132">
        <v>430</v>
      </c>
      <c r="E103" s="132">
        <v>500</v>
      </c>
      <c r="F103" s="132">
        <v>510</v>
      </c>
      <c r="G103" s="133">
        <v>0.16166281755196299</v>
      </c>
      <c r="H103" s="133">
        <v>1.9880715705765439E-2</v>
      </c>
    </row>
    <row r="104" spans="1:17" x14ac:dyDescent="0.25">
      <c r="B104" s="129" t="s">
        <v>223</v>
      </c>
      <c r="C104" s="130"/>
      <c r="D104" s="132">
        <v>390</v>
      </c>
      <c r="E104" s="132">
        <v>450</v>
      </c>
      <c r="F104" s="132">
        <v>460</v>
      </c>
      <c r="G104" s="133">
        <v>0.15897435897435908</v>
      </c>
      <c r="H104" s="133">
        <v>1.327433628318575E-2</v>
      </c>
    </row>
    <row r="105" spans="1:17" x14ac:dyDescent="0.25">
      <c r="B105" s="129" t="s">
        <v>224</v>
      </c>
      <c r="C105" s="130"/>
      <c r="D105" s="132">
        <v>540</v>
      </c>
      <c r="E105" s="132">
        <v>580</v>
      </c>
      <c r="F105" s="132">
        <v>580</v>
      </c>
      <c r="G105" s="133">
        <v>7.4766355140186924E-2</v>
      </c>
      <c r="H105" s="133">
        <v>1.3913043478260834E-2</v>
      </c>
    </row>
    <row r="106" spans="1:17" x14ac:dyDescent="0.25">
      <c r="B106" s="129" t="s">
        <v>225</v>
      </c>
      <c r="C106" s="130"/>
      <c r="D106" s="132">
        <v>490</v>
      </c>
      <c r="E106" s="132">
        <v>530</v>
      </c>
      <c r="F106" s="132">
        <v>540</v>
      </c>
      <c r="G106" s="133">
        <v>7.5356415478615046E-2</v>
      </c>
      <c r="H106" s="133">
        <v>2.0833333333333259E-2</v>
      </c>
    </row>
    <row r="107" spans="1:17" x14ac:dyDescent="0.25">
      <c r="B107" s="129" t="s">
        <v>226</v>
      </c>
      <c r="C107" s="130"/>
      <c r="D107" s="132">
        <v>510</v>
      </c>
      <c r="E107" s="132">
        <v>530</v>
      </c>
      <c r="F107" s="132">
        <v>520</v>
      </c>
      <c r="G107" s="133">
        <v>3.9603960396039639E-2</v>
      </c>
      <c r="H107" s="133">
        <v>-3.8095238095238182E-3</v>
      </c>
    </row>
    <row r="108" spans="1:17" x14ac:dyDescent="0.25">
      <c r="B108" s="129" t="s">
        <v>227</v>
      </c>
      <c r="C108" s="130"/>
      <c r="D108" s="132">
        <v>390</v>
      </c>
      <c r="E108" s="132">
        <v>420</v>
      </c>
      <c r="F108" s="132">
        <v>430</v>
      </c>
      <c r="G108" s="133">
        <v>8.1841432225064015E-2</v>
      </c>
      <c r="H108" s="133">
        <v>1.1820330969267046E-2</v>
      </c>
    </row>
    <row r="109" spans="1:17" x14ac:dyDescent="0.25">
      <c r="B109" s="129" t="s">
        <v>228</v>
      </c>
      <c r="C109" s="136"/>
      <c r="D109" s="132">
        <v>430</v>
      </c>
      <c r="E109" s="132">
        <v>440</v>
      </c>
      <c r="F109" s="132">
        <v>440</v>
      </c>
      <c r="G109" s="133">
        <v>4.0000000000000036E-2</v>
      </c>
      <c r="H109" s="133">
        <v>2.2624434389140191E-3</v>
      </c>
    </row>
    <row r="110" spans="1:17" x14ac:dyDescent="0.25">
      <c r="B110" s="129" t="s">
        <v>229</v>
      </c>
      <c r="C110" s="136"/>
      <c r="D110" s="132">
        <v>580</v>
      </c>
      <c r="E110" s="132">
        <v>640</v>
      </c>
      <c r="F110" s="132">
        <v>650</v>
      </c>
      <c r="G110" s="133">
        <v>9.5890410958904049E-2</v>
      </c>
      <c r="H110" s="133">
        <v>9.3749999999999112E-3</v>
      </c>
    </row>
    <row r="111" spans="1:17" x14ac:dyDescent="0.25">
      <c r="B111" s="129" t="s">
        <v>230</v>
      </c>
      <c r="C111" s="136"/>
      <c r="D111" s="132">
        <v>490</v>
      </c>
      <c r="E111" s="132">
        <v>510</v>
      </c>
      <c r="F111" s="132">
        <v>520</v>
      </c>
      <c r="G111" s="133">
        <v>4.081632653061229E-2</v>
      </c>
      <c r="H111" s="133">
        <v>1.3725490196078383E-2</v>
      </c>
    </row>
    <row r="112" spans="1:17" x14ac:dyDescent="0.25">
      <c r="B112" s="129" t="s">
        <v>231</v>
      </c>
      <c r="C112" s="136"/>
      <c r="D112" s="132">
        <v>450</v>
      </c>
      <c r="E112" s="132">
        <v>490</v>
      </c>
      <c r="F112" s="132">
        <v>490</v>
      </c>
      <c r="G112" s="133">
        <v>7.7092511013215903E-2</v>
      </c>
      <c r="H112" s="133">
        <v>6.1349693251533388E-3</v>
      </c>
    </row>
    <row r="113" spans="1:11" x14ac:dyDescent="0.25">
      <c r="B113" s="129" t="s">
        <v>232</v>
      </c>
      <c r="C113" s="136"/>
      <c r="D113" s="132">
        <v>390</v>
      </c>
      <c r="E113" s="132">
        <v>440</v>
      </c>
      <c r="F113" s="132">
        <v>440</v>
      </c>
      <c r="G113" s="133">
        <v>0.11675126903553301</v>
      </c>
      <c r="H113" s="133">
        <v>6.8181818181818343E-3</v>
      </c>
    </row>
    <row r="114" spans="1:11" x14ac:dyDescent="0.25">
      <c r="B114" s="129" t="s">
        <v>233</v>
      </c>
      <c r="C114" s="136"/>
      <c r="D114" s="132">
        <v>560</v>
      </c>
      <c r="E114" s="132">
        <v>580</v>
      </c>
      <c r="F114" s="132">
        <v>580</v>
      </c>
      <c r="G114" s="133">
        <v>3.9568345323740983E-2</v>
      </c>
      <c r="H114" s="133">
        <v>1.0380622837370179E-2</v>
      </c>
    </row>
    <row r="115" spans="1:11" x14ac:dyDescent="0.25">
      <c r="B115" s="129" t="s">
        <v>234</v>
      </c>
      <c r="C115" s="136"/>
      <c r="D115" s="132">
        <v>420</v>
      </c>
      <c r="E115" s="132">
        <v>460</v>
      </c>
      <c r="F115" s="132">
        <v>470</v>
      </c>
      <c r="G115" s="133">
        <v>9.4786729857819996E-2</v>
      </c>
      <c r="H115" s="133">
        <v>6.4935064935065512E-3</v>
      </c>
    </row>
    <row r="116" spans="1:11" x14ac:dyDescent="0.25">
      <c r="B116" s="129" t="s">
        <v>235</v>
      </c>
      <c r="C116" s="136"/>
      <c r="D116" s="132">
        <v>460</v>
      </c>
      <c r="E116" s="132">
        <v>490</v>
      </c>
      <c r="F116" s="132">
        <v>500</v>
      </c>
      <c r="G116" s="133">
        <v>5.6277056277056259E-2</v>
      </c>
      <c r="H116" s="133">
        <v>1.6393442622950838E-2</v>
      </c>
    </row>
    <row r="117" spans="1:11" x14ac:dyDescent="0.25">
      <c r="B117" s="129" t="s">
        <v>236</v>
      </c>
      <c r="C117" s="136"/>
      <c r="D117" s="132">
        <v>500</v>
      </c>
      <c r="E117" s="132">
        <v>520</v>
      </c>
      <c r="F117" s="132">
        <v>520</v>
      </c>
      <c r="G117" s="133">
        <v>4.8387096774193505E-2</v>
      </c>
      <c r="H117" s="133">
        <v>3.8461538461538325E-3</v>
      </c>
    </row>
    <row r="118" spans="1:11" x14ac:dyDescent="0.25">
      <c r="B118" s="129" t="s">
        <v>237</v>
      </c>
      <c r="C118" s="136"/>
      <c r="D118" s="132">
        <v>420</v>
      </c>
      <c r="E118" s="132">
        <v>460</v>
      </c>
      <c r="F118" s="132">
        <v>460</v>
      </c>
      <c r="G118" s="133">
        <v>8.5510688836104576E-2</v>
      </c>
      <c r="H118" s="133">
        <v>8.7527352297593897E-3</v>
      </c>
    </row>
    <row r="119" spans="1:11" x14ac:dyDescent="0.25">
      <c r="B119" s="129" t="s">
        <v>238</v>
      </c>
      <c r="C119" s="136"/>
      <c r="D119" s="132">
        <v>500</v>
      </c>
      <c r="E119" s="132">
        <v>510</v>
      </c>
      <c r="F119" s="132">
        <v>520</v>
      </c>
      <c r="G119" s="133">
        <v>1.6032064128256529E-2</v>
      </c>
      <c r="H119" s="133">
        <v>1.7751479289940919E-2</v>
      </c>
    </row>
    <row r="120" spans="1:11" x14ac:dyDescent="0.25">
      <c r="B120" s="129" t="s">
        <v>239</v>
      </c>
      <c r="C120" s="136"/>
      <c r="D120" s="132">
        <v>470</v>
      </c>
      <c r="E120" s="132">
        <v>520</v>
      </c>
      <c r="F120" s="132" t="s">
        <v>158</v>
      </c>
      <c r="G120" s="133">
        <v>0.1118279569892473</v>
      </c>
      <c r="H120" s="133" t="s">
        <v>158</v>
      </c>
    </row>
    <row r="121" spans="1:11" x14ac:dyDescent="0.25">
      <c r="B121" s="129" t="s">
        <v>240</v>
      </c>
      <c r="C121" s="136"/>
      <c r="D121" s="132">
        <v>400</v>
      </c>
      <c r="E121" s="132" t="s">
        <v>158</v>
      </c>
      <c r="F121" s="132" t="s">
        <v>158</v>
      </c>
      <c r="G121" s="133" t="s">
        <v>158</v>
      </c>
      <c r="H121" s="133" t="s">
        <v>158</v>
      </c>
    </row>
    <row r="122" spans="1:11" x14ac:dyDescent="0.25">
      <c r="A122" s="137"/>
      <c r="B122" s="138"/>
      <c r="C122" s="139"/>
      <c r="D122" s="140"/>
      <c r="E122" s="140"/>
      <c r="F122" s="138"/>
      <c r="G122" s="140"/>
      <c r="H122" s="140"/>
    </row>
    <row r="123" spans="1:11" x14ac:dyDescent="0.25">
      <c r="A123" s="141">
        <v>1</v>
      </c>
      <c r="B123" s="2" t="s">
        <v>241</v>
      </c>
      <c r="C123" s="142"/>
      <c r="E123" s="142"/>
      <c r="F123" s="142"/>
      <c r="G123" s="142"/>
      <c r="K123" s="126">
        <v>49</v>
      </c>
    </row>
  </sheetData>
  <mergeCells count="17">
    <mergeCell ref="A95:H95"/>
    <mergeCell ref="A97:C98"/>
    <mergeCell ref="D97:F97"/>
    <mergeCell ref="G97:H97"/>
    <mergeCell ref="A35:C36"/>
    <mergeCell ref="D35:F35"/>
    <mergeCell ref="G35:H35"/>
    <mergeCell ref="A64:H64"/>
    <mergeCell ref="A66:C67"/>
    <mergeCell ref="D66:F66"/>
    <mergeCell ref="G66:H66"/>
    <mergeCell ref="A33:H33"/>
    <mergeCell ref="A1:D1"/>
    <mergeCell ref="A2:H2"/>
    <mergeCell ref="A4:C5"/>
    <mergeCell ref="D4:F4"/>
    <mergeCell ref="G4:H4"/>
  </mergeCells>
  <hyperlinks>
    <hyperlink ref="A1:D1" location="Contents!A1" display="Contents!A1" xr:uid="{D3CD90E1-8FA3-41F2-BAEE-B23ED986CC57}"/>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690FE-AA37-40FD-B8DA-239AEB43FB97}">
  <sheetPr codeName="Sheet36"/>
  <dimension ref="A1:X128"/>
  <sheetViews>
    <sheetView zoomScaleNormal="100" workbookViewId="0">
      <selection sqref="A1:D1"/>
    </sheetView>
  </sheetViews>
  <sheetFormatPr defaultColWidth="0" defaultRowHeight="15" x14ac:dyDescent="0.25"/>
  <cols>
    <col min="1" max="1" width="3.28515625" style="85" customWidth="1"/>
    <col min="2" max="2" width="10.42578125" style="85" customWidth="1"/>
    <col min="3" max="3" width="2.7109375" style="85" customWidth="1"/>
    <col min="4" max="5" width="10.7109375" style="85" bestFit="1" customWidth="1"/>
    <col min="6" max="6" width="11.28515625" style="85" bestFit="1" customWidth="1"/>
    <col min="7" max="7" width="13.5703125" style="85" bestFit="1" customWidth="1"/>
    <col min="8" max="8" width="16.42578125" style="85" customWidth="1"/>
    <col min="9" max="22" width="8.85546875" style="126" customWidth="1"/>
    <col min="23" max="24" width="8.85546875" style="85" customWidth="1"/>
    <col min="25" max="16384" width="8.85546875" style="85" hidden="1"/>
  </cols>
  <sheetData>
    <row r="1" spans="1:23" x14ac:dyDescent="0.25">
      <c r="A1" s="173" t="s">
        <v>40</v>
      </c>
      <c r="B1" s="173"/>
      <c r="C1" s="173"/>
      <c r="D1" s="173"/>
      <c r="E1" s="10"/>
      <c r="F1" s="10"/>
      <c r="G1" s="10"/>
      <c r="H1" s="10"/>
      <c r="K1" s="126">
        <v>56</v>
      </c>
    </row>
    <row r="2" spans="1:23" s="2" customFormat="1" ht="13.15" customHeight="1" x14ac:dyDescent="0.2">
      <c r="A2" s="168" t="s">
        <v>242</v>
      </c>
      <c r="B2" s="168"/>
      <c r="C2" s="168"/>
      <c r="D2" s="168"/>
      <c r="E2" s="168"/>
      <c r="F2" s="168"/>
      <c r="G2" s="168"/>
      <c r="H2" s="168"/>
      <c r="I2" s="13"/>
      <c r="J2" s="13"/>
      <c r="K2" s="13">
        <v>46</v>
      </c>
      <c r="L2" s="13">
        <v>24</v>
      </c>
      <c r="M2" s="13">
        <v>25</v>
      </c>
      <c r="N2" s="13"/>
      <c r="O2" s="13"/>
      <c r="P2" s="13"/>
      <c r="Q2" s="13"/>
      <c r="R2" s="13"/>
      <c r="S2" s="13"/>
      <c r="T2" s="13"/>
      <c r="U2" s="13"/>
      <c r="V2" s="13"/>
    </row>
    <row r="3" spans="1:23" s="2" customFormat="1" ht="12.75" x14ac:dyDescent="0.2">
      <c r="B3" s="144"/>
      <c r="C3" s="144"/>
      <c r="D3" s="144"/>
      <c r="E3" s="144"/>
      <c r="F3" s="144"/>
      <c r="G3" s="144"/>
      <c r="H3" s="144"/>
      <c r="I3" s="13"/>
      <c r="J3" s="13"/>
      <c r="K3" s="13"/>
      <c r="L3" s="13"/>
      <c r="M3" s="13"/>
      <c r="N3" s="13"/>
      <c r="O3" s="13"/>
      <c r="P3" s="13"/>
      <c r="Q3" s="13"/>
      <c r="R3" s="13"/>
      <c r="S3" s="13"/>
      <c r="T3" s="13"/>
      <c r="U3" s="13"/>
      <c r="V3" s="13"/>
    </row>
    <row r="4" spans="1:23" ht="17.45" customHeight="1" x14ac:dyDescent="0.35">
      <c r="A4" s="155" t="s">
        <v>208</v>
      </c>
      <c r="B4" s="155"/>
      <c r="C4" s="155"/>
      <c r="D4" s="155" t="s">
        <v>209</v>
      </c>
      <c r="E4" s="155"/>
      <c r="F4" s="155"/>
      <c r="G4" s="155" t="s">
        <v>210</v>
      </c>
      <c r="H4" s="155"/>
      <c r="K4" s="126">
        <v>47</v>
      </c>
      <c r="L4" s="126">
        <v>38</v>
      </c>
      <c r="M4" s="126">
        <v>39</v>
      </c>
    </row>
    <row r="5" spans="1:23" ht="16.899999999999999" customHeight="1" x14ac:dyDescent="0.25">
      <c r="A5" s="156"/>
      <c r="B5" s="156"/>
      <c r="C5" s="156"/>
      <c r="D5" s="128" t="s">
        <v>211</v>
      </c>
      <c r="E5" s="128" t="s">
        <v>212</v>
      </c>
      <c r="F5" s="128" t="s">
        <v>213</v>
      </c>
      <c r="G5" s="128" t="s">
        <v>214</v>
      </c>
      <c r="H5" s="128" t="s">
        <v>215</v>
      </c>
      <c r="K5" s="126">
        <v>40</v>
      </c>
      <c r="L5" s="126">
        <v>41</v>
      </c>
      <c r="M5" s="126">
        <v>42</v>
      </c>
      <c r="N5" s="126">
        <v>43</v>
      </c>
      <c r="O5" s="126">
        <v>44</v>
      </c>
      <c r="P5" s="126">
        <v>45</v>
      </c>
      <c r="Q5" s="126">
        <v>48</v>
      </c>
    </row>
    <row r="6" spans="1:23" x14ac:dyDescent="0.25">
      <c r="B6" s="129" t="s">
        <v>217</v>
      </c>
      <c r="C6" s="130"/>
      <c r="D6" s="145">
        <v>12</v>
      </c>
      <c r="E6" s="145">
        <v>15.6</v>
      </c>
      <c r="F6" s="145">
        <v>15.5</v>
      </c>
      <c r="G6" s="133">
        <v>0.29743166531229215</v>
      </c>
      <c r="H6" s="133">
        <v>-5.0480559149596038E-3</v>
      </c>
    </row>
    <row r="7" spans="1:23" x14ac:dyDescent="0.25">
      <c r="B7" s="129" t="s">
        <v>103</v>
      </c>
      <c r="C7" s="130"/>
      <c r="D7" s="145">
        <v>13.5</v>
      </c>
      <c r="E7" s="145">
        <v>14.4</v>
      </c>
      <c r="F7" s="145">
        <v>14.3</v>
      </c>
      <c r="G7" s="133">
        <v>6.182327536697918E-2</v>
      </c>
      <c r="H7" s="133">
        <v>-3.0596757329259816E-3</v>
      </c>
    </row>
    <row r="8" spans="1:23" x14ac:dyDescent="0.25">
      <c r="B8" s="129" t="s">
        <v>220</v>
      </c>
      <c r="C8" s="130"/>
      <c r="D8" s="145">
        <v>18</v>
      </c>
      <c r="E8" s="145">
        <v>19.600000000000001</v>
      </c>
      <c r="F8" s="145">
        <v>19.7</v>
      </c>
      <c r="G8" s="133">
        <v>9.1373040987763998E-2</v>
      </c>
      <c r="H8" s="133">
        <v>4.8183363564868742E-3</v>
      </c>
    </row>
    <row r="9" spans="1:23" x14ac:dyDescent="0.25">
      <c r="B9" s="129" t="s">
        <v>221</v>
      </c>
      <c r="C9" s="130"/>
      <c r="D9" s="145">
        <v>19.7</v>
      </c>
      <c r="E9" s="145">
        <v>22.1</v>
      </c>
      <c r="F9" s="145">
        <v>22</v>
      </c>
      <c r="G9" s="133">
        <v>0.12200618980660694</v>
      </c>
      <c r="H9" s="133">
        <v>-1.2911151067064308E-3</v>
      </c>
    </row>
    <row r="10" spans="1:23" x14ac:dyDescent="0.25">
      <c r="B10" s="129" t="s">
        <v>222</v>
      </c>
      <c r="C10" s="130"/>
      <c r="D10" s="145">
        <v>19.100000000000001</v>
      </c>
      <c r="E10" s="145">
        <v>20</v>
      </c>
      <c r="F10" s="145">
        <v>19.8</v>
      </c>
      <c r="G10" s="133">
        <v>5.1864099472532788E-2</v>
      </c>
      <c r="H10" s="133">
        <v>-1.0217138893968691E-2</v>
      </c>
      <c r="V10" s="126" t="s">
        <v>39</v>
      </c>
      <c r="W10" s="85">
        <v>25</v>
      </c>
    </row>
    <row r="11" spans="1:23" x14ac:dyDescent="0.25">
      <c r="B11" s="129" t="s">
        <v>223</v>
      </c>
      <c r="C11" s="130"/>
      <c r="D11" s="145">
        <v>19.399999999999999</v>
      </c>
      <c r="E11" s="145">
        <v>19.899999999999999</v>
      </c>
      <c r="F11" s="145">
        <v>20.2</v>
      </c>
      <c r="G11" s="133">
        <v>2.7122760507440002E-2</v>
      </c>
      <c r="H11" s="133">
        <v>1.2169485402479863E-2</v>
      </c>
      <c r="V11" s="126" t="s">
        <v>216</v>
      </c>
      <c r="W11" s="85">
        <v>26</v>
      </c>
    </row>
    <row r="12" spans="1:23" x14ac:dyDescent="0.25">
      <c r="B12" s="129" t="s">
        <v>224</v>
      </c>
      <c r="C12" s="130"/>
      <c r="D12" s="145">
        <v>21.3</v>
      </c>
      <c r="E12" s="145">
        <v>21.8</v>
      </c>
      <c r="F12" s="145">
        <v>21.7</v>
      </c>
      <c r="G12" s="133">
        <v>2.4266184728858997E-2</v>
      </c>
      <c r="H12" s="133">
        <v>-5.7083132668881431E-3</v>
      </c>
      <c r="V12" s="126" t="s">
        <v>218</v>
      </c>
      <c r="W12" s="85">
        <v>27</v>
      </c>
    </row>
    <row r="13" spans="1:23" x14ac:dyDescent="0.25">
      <c r="B13" s="129" t="s">
        <v>225</v>
      </c>
      <c r="C13" s="130"/>
      <c r="D13" s="145">
        <v>22.7</v>
      </c>
      <c r="E13" s="145">
        <v>23.3</v>
      </c>
      <c r="F13" s="145">
        <v>23.3</v>
      </c>
      <c r="G13" s="133">
        <v>2.749829492502287E-2</v>
      </c>
      <c r="H13" s="133">
        <v>-3.3437218633470822E-3</v>
      </c>
      <c r="V13" s="126" t="s">
        <v>219</v>
      </c>
      <c r="W13" s="85">
        <v>28</v>
      </c>
    </row>
    <row r="14" spans="1:23" x14ac:dyDescent="0.25">
      <c r="B14" s="129" t="s">
        <v>226</v>
      </c>
      <c r="C14" s="130"/>
      <c r="D14" s="145">
        <v>21.4</v>
      </c>
      <c r="E14" s="145">
        <v>21.5</v>
      </c>
      <c r="F14" s="145">
        <v>21.5</v>
      </c>
      <c r="G14" s="133">
        <v>4.5113452542320243E-3</v>
      </c>
      <c r="H14" s="133">
        <v>-2.0115025394483732E-3</v>
      </c>
    </row>
    <row r="15" spans="1:23" x14ac:dyDescent="0.25">
      <c r="B15" s="129" t="s">
        <v>227</v>
      </c>
      <c r="C15" s="130"/>
      <c r="D15" s="145">
        <v>16.899999999999999</v>
      </c>
      <c r="E15" s="145">
        <v>17.3</v>
      </c>
      <c r="F15" s="145">
        <v>17.3</v>
      </c>
      <c r="G15" s="133">
        <v>2.4766746845294563E-2</v>
      </c>
      <c r="H15" s="133">
        <v>1.0937120589336047E-3</v>
      </c>
    </row>
    <row r="16" spans="1:23" x14ac:dyDescent="0.25">
      <c r="B16" s="129" t="s">
        <v>228</v>
      </c>
      <c r="C16" s="136"/>
      <c r="D16" s="145">
        <v>15.1</v>
      </c>
      <c r="E16" s="145">
        <v>15.6</v>
      </c>
      <c r="F16" s="145">
        <v>15.7</v>
      </c>
      <c r="G16" s="133">
        <v>3.5711167517317621E-2</v>
      </c>
      <c r="H16" s="133">
        <v>2.3087229441696167E-3</v>
      </c>
    </row>
    <row r="17" spans="1:22" x14ac:dyDescent="0.25">
      <c r="B17" s="129" t="s">
        <v>229</v>
      </c>
      <c r="C17" s="146"/>
      <c r="D17" s="145">
        <v>19.7</v>
      </c>
      <c r="E17" s="145">
        <v>20</v>
      </c>
      <c r="F17" s="145">
        <v>19.899999999999999</v>
      </c>
      <c r="G17" s="133">
        <v>1.8017156287696512E-2</v>
      </c>
      <c r="H17" s="133">
        <v>-3.9383471936768055E-3</v>
      </c>
    </row>
    <row r="18" spans="1:22" x14ac:dyDescent="0.25">
      <c r="B18" s="129" t="s">
        <v>230</v>
      </c>
      <c r="C18" s="146">
        <v>2</v>
      </c>
      <c r="D18" s="145">
        <v>14.5</v>
      </c>
      <c r="E18" s="145">
        <v>14.1</v>
      </c>
      <c r="F18" s="145">
        <v>14</v>
      </c>
      <c r="G18" s="133">
        <v>-3.0852339609937274E-2</v>
      </c>
      <c r="H18" s="133">
        <v>-5.3584423580269602E-3</v>
      </c>
    </row>
    <row r="19" spans="1:22" x14ac:dyDescent="0.25">
      <c r="B19" s="129" t="s">
        <v>231</v>
      </c>
      <c r="C19" s="146"/>
      <c r="D19" s="145">
        <v>17.7</v>
      </c>
      <c r="E19" s="145">
        <v>18</v>
      </c>
      <c r="F19" s="145">
        <v>20.100000000000001</v>
      </c>
      <c r="G19" s="133">
        <v>1.5440735983392351E-2</v>
      </c>
      <c r="H19" s="133">
        <v>0.11469074416264435</v>
      </c>
    </row>
    <row r="20" spans="1:22" x14ac:dyDescent="0.25">
      <c r="B20" s="129" t="s">
        <v>232</v>
      </c>
      <c r="C20" s="136"/>
      <c r="D20" s="145">
        <v>15.8</v>
      </c>
      <c r="E20" s="145">
        <v>17.2</v>
      </c>
      <c r="F20" s="145">
        <v>17.100000000000001</v>
      </c>
      <c r="G20" s="133">
        <v>8.9102346982946612E-2</v>
      </c>
      <c r="H20" s="133">
        <v>-8.099027881968035E-3</v>
      </c>
    </row>
    <row r="21" spans="1:22" x14ac:dyDescent="0.25">
      <c r="B21" s="129" t="s">
        <v>233</v>
      </c>
      <c r="C21" s="136"/>
      <c r="D21" s="145">
        <v>19.600000000000001</v>
      </c>
      <c r="E21" s="145">
        <v>19.8</v>
      </c>
      <c r="F21" s="145">
        <v>19.8</v>
      </c>
      <c r="G21" s="133">
        <v>1.1441159094722098E-2</v>
      </c>
      <c r="H21" s="133">
        <v>-1.187193125467223E-3</v>
      </c>
    </row>
    <row r="22" spans="1:22" x14ac:dyDescent="0.25">
      <c r="B22" s="129" t="s">
        <v>234</v>
      </c>
      <c r="C22" s="136"/>
      <c r="D22" s="145">
        <v>20.8</v>
      </c>
      <c r="E22" s="145">
        <v>21.4</v>
      </c>
      <c r="F22" s="145">
        <v>21.4</v>
      </c>
      <c r="G22" s="133">
        <v>3.1490990616660053E-2</v>
      </c>
      <c r="H22" s="133">
        <v>-4.2109264817047354E-4</v>
      </c>
    </row>
    <row r="23" spans="1:22" x14ac:dyDescent="0.25">
      <c r="B23" s="129" t="s">
        <v>235</v>
      </c>
      <c r="C23" s="136"/>
      <c r="D23" s="145">
        <v>19.2</v>
      </c>
      <c r="E23" s="145">
        <v>22.3</v>
      </c>
      <c r="F23" s="145">
        <v>22.2</v>
      </c>
      <c r="G23" s="133">
        <v>0.15841685805045413</v>
      </c>
      <c r="H23" s="133">
        <v>-2.4222841060769218E-3</v>
      </c>
    </row>
    <row r="24" spans="1:22" x14ac:dyDescent="0.25">
      <c r="B24" s="129" t="s">
        <v>236</v>
      </c>
      <c r="C24" s="136"/>
      <c r="D24" s="145">
        <v>20.3</v>
      </c>
      <c r="E24" s="145">
        <v>20.7</v>
      </c>
      <c r="F24" s="145">
        <v>20.5</v>
      </c>
      <c r="G24" s="133">
        <v>1.9157895659545288E-2</v>
      </c>
      <c r="H24" s="133">
        <v>-5.3428682388443338E-3</v>
      </c>
    </row>
    <row r="25" spans="1:22" x14ac:dyDescent="0.25">
      <c r="B25" s="129" t="s">
        <v>237</v>
      </c>
      <c r="C25" s="136"/>
      <c r="D25" s="145">
        <v>23.2</v>
      </c>
      <c r="E25" s="145">
        <v>23.5</v>
      </c>
      <c r="F25" s="145">
        <v>23.4</v>
      </c>
      <c r="G25" s="133">
        <v>1.3392401829710243E-2</v>
      </c>
      <c r="H25" s="133">
        <v>-4.2636850384248914E-3</v>
      </c>
    </row>
    <row r="26" spans="1:22" x14ac:dyDescent="0.25">
      <c r="B26" s="129" t="s">
        <v>238</v>
      </c>
      <c r="C26" s="136"/>
      <c r="D26" s="145">
        <v>24.4</v>
      </c>
      <c r="E26" s="145">
        <v>24.3</v>
      </c>
      <c r="F26" s="145">
        <v>24.3</v>
      </c>
      <c r="G26" s="133">
        <v>-1.8407601802791218E-3</v>
      </c>
      <c r="H26" s="133">
        <v>7.1884087109364003E-4</v>
      </c>
    </row>
    <row r="27" spans="1:22" x14ac:dyDescent="0.25">
      <c r="B27" s="129" t="s">
        <v>239</v>
      </c>
      <c r="C27" s="136"/>
      <c r="D27" s="145">
        <v>16.2</v>
      </c>
      <c r="E27" s="145">
        <v>20.6</v>
      </c>
      <c r="F27" s="145" t="s">
        <v>158</v>
      </c>
      <c r="G27" s="133">
        <v>0.26596390328824682</v>
      </c>
      <c r="H27" s="133" t="s">
        <v>158</v>
      </c>
    </row>
    <row r="28" spans="1:22" x14ac:dyDescent="0.25">
      <c r="B28" s="129" t="s">
        <v>240</v>
      </c>
      <c r="C28" s="136"/>
      <c r="D28" s="145">
        <v>16.5</v>
      </c>
      <c r="E28" s="145" t="s">
        <v>158</v>
      </c>
      <c r="F28" s="145" t="s">
        <v>158</v>
      </c>
      <c r="G28" s="133" t="s">
        <v>158</v>
      </c>
      <c r="H28" s="133" t="s">
        <v>158</v>
      </c>
    </row>
    <row r="29" spans="1:22" x14ac:dyDescent="0.25">
      <c r="A29" s="137"/>
      <c r="B29" s="138"/>
      <c r="C29" s="139"/>
      <c r="D29" s="140"/>
      <c r="E29" s="140"/>
      <c r="F29" s="138"/>
      <c r="G29" s="140"/>
      <c r="H29" s="140"/>
    </row>
    <row r="30" spans="1:22" s="2" customFormat="1" ht="13.15" customHeight="1" x14ac:dyDescent="0.2">
      <c r="A30" s="141">
        <v>1</v>
      </c>
      <c r="B30" s="175" t="s">
        <v>243</v>
      </c>
      <c r="C30" s="175"/>
      <c r="D30" s="175"/>
      <c r="E30" s="175"/>
      <c r="F30" s="175"/>
      <c r="G30" s="175"/>
      <c r="H30" s="175"/>
      <c r="I30" s="13"/>
      <c r="J30" s="13"/>
      <c r="K30" s="13">
        <v>50</v>
      </c>
      <c r="L30" s="13"/>
      <c r="M30" s="13"/>
      <c r="N30" s="13"/>
      <c r="O30" s="13"/>
      <c r="P30" s="13"/>
      <c r="Q30" s="13"/>
      <c r="R30" s="13"/>
      <c r="S30" s="13"/>
      <c r="T30" s="13"/>
      <c r="U30" s="13"/>
      <c r="V30" s="13"/>
    </row>
    <row r="31" spans="1:22" s="2" customFormat="1" ht="30" customHeight="1" x14ac:dyDescent="0.2">
      <c r="B31" s="167" t="s">
        <v>244</v>
      </c>
      <c r="C31" s="167"/>
      <c r="D31" s="167"/>
      <c r="E31" s="167"/>
      <c r="F31" s="167"/>
      <c r="G31" s="167"/>
      <c r="H31" s="167"/>
      <c r="I31" s="13"/>
      <c r="J31" s="13"/>
      <c r="K31" s="13">
        <v>51</v>
      </c>
      <c r="L31" s="13"/>
      <c r="M31" s="13"/>
      <c r="N31" s="13"/>
      <c r="O31" s="13"/>
      <c r="P31" s="13"/>
      <c r="Q31" s="13"/>
      <c r="R31" s="13"/>
      <c r="S31" s="13"/>
      <c r="T31" s="13"/>
      <c r="U31" s="13"/>
      <c r="V31" s="13"/>
    </row>
    <row r="32" spans="1:22" ht="37.9" customHeight="1" x14ac:dyDescent="0.25">
      <c r="A32" s="141">
        <v>2</v>
      </c>
      <c r="B32" s="167" t="s">
        <v>154</v>
      </c>
      <c r="C32" s="167"/>
      <c r="D32" s="167"/>
      <c r="E32" s="167"/>
      <c r="F32" s="167"/>
      <c r="G32" s="167"/>
      <c r="H32" s="167"/>
      <c r="K32" s="126">
        <v>52</v>
      </c>
    </row>
    <row r="33" spans="1:22" x14ac:dyDescent="0.25">
      <c r="B33" s="10" t="s">
        <v>158</v>
      </c>
      <c r="C33" s="10"/>
      <c r="D33" s="10"/>
      <c r="E33" s="10"/>
      <c r="F33" s="10"/>
      <c r="G33" s="10"/>
      <c r="H33" s="10"/>
    </row>
    <row r="35" spans="1:22" s="2" customFormat="1" ht="14.45" customHeight="1" x14ac:dyDescent="0.25">
      <c r="A35" s="164" t="s">
        <v>216</v>
      </c>
      <c r="B35" s="164"/>
      <c r="C35" s="164"/>
      <c r="D35" s="164"/>
      <c r="E35" s="164"/>
      <c r="F35" s="164"/>
      <c r="G35" s="164"/>
      <c r="H35" s="164"/>
      <c r="I35" s="13"/>
      <c r="J35" s="13"/>
      <c r="K35" s="126">
        <v>46</v>
      </c>
      <c r="L35" s="13">
        <v>24</v>
      </c>
      <c r="M35" s="13">
        <v>26</v>
      </c>
      <c r="N35" s="13"/>
      <c r="O35" s="13"/>
      <c r="P35" s="13"/>
      <c r="Q35" s="13"/>
      <c r="R35" s="13"/>
      <c r="S35" s="13"/>
      <c r="T35" s="13"/>
      <c r="U35" s="13"/>
      <c r="V35" s="13"/>
    </row>
    <row r="36" spans="1:22" s="2" customFormat="1" x14ac:dyDescent="0.25">
      <c r="B36" s="147"/>
      <c r="C36" s="147"/>
      <c r="D36" s="148"/>
      <c r="E36" s="148"/>
      <c r="F36" s="148"/>
      <c r="G36" s="148"/>
      <c r="H36" s="148"/>
      <c r="I36" s="13"/>
      <c r="J36" s="13"/>
      <c r="K36" s="126"/>
      <c r="L36" s="13"/>
      <c r="M36" s="13"/>
      <c r="N36" s="13"/>
      <c r="O36" s="13"/>
      <c r="P36" s="13"/>
      <c r="Q36" s="13"/>
      <c r="R36" s="13"/>
      <c r="S36" s="13"/>
      <c r="T36" s="13"/>
      <c r="U36" s="13"/>
      <c r="V36" s="13"/>
    </row>
    <row r="37" spans="1:22" ht="17.45" customHeight="1" x14ac:dyDescent="0.35">
      <c r="A37" s="155" t="s">
        <v>208</v>
      </c>
      <c r="B37" s="155"/>
      <c r="C37" s="155"/>
      <c r="D37" s="155" t="s">
        <v>209</v>
      </c>
      <c r="E37" s="155"/>
      <c r="F37" s="155"/>
      <c r="G37" s="155" t="s">
        <v>210</v>
      </c>
      <c r="H37" s="155"/>
      <c r="K37" s="126">
        <v>47</v>
      </c>
      <c r="L37" s="126">
        <v>38</v>
      </c>
      <c r="M37" s="126">
        <v>39</v>
      </c>
    </row>
    <row r="38" spans="1:22" ht="16.899999999999999" customHeight="1" x14ac:dyDescent="0.25">
      <c r="A38" s="156"/>
      <c r="B38" s="156"/>
      <c r="C38" s="156"/>
      <c r="D38" s="128" t="s">
        <v>211</v>
      </c>
      <c r="E38" s="128" t="s">
        <v>212</v>
      </c>
      <c r="F38" s="128" t="s">
        <v>213</v>
      </c>
      <c r="G38" s="128" t="s">
        <v>214</v>
      </c>
      <c r="H38" s="128" t="s">
        <v>215</v>
      </c>
      <c r="K38" s="126">
        <v>40</v>
      </c>
      <c r="L38" s="126">
        <v>41</v>
      </c>
      <c r="M38" s="126">
        <v>42</v>
      </c>
      <c r="N38" s="126">
        <v>43</v>
      </c>
      <c r="O38" s="126">
        <v>44</v>
      </c>
      <c r="P38" s="126">
        <v>45</v>
      </c>
      <c r="Q38" s="126">
        <v>48</v>
      </c>
    </row>
    <row r="39" spans="1:22" x14ac:dyDescent="0.25">
      <c r="B39" s="129" t="s">
        <v>217</v>
      </c>
      <c r="C39" s="130"/>
      <c r="D39" s="145">
        <v>8.6</v>
      </c>
      <c r="E39" s="145">
        <v>9.6</v>
      </c>
      <c r="F39" s="145">
        <v>9.5</v>
      </c>
      <c r="G39" s="133">
        <v>0.11229334841084815</v>
      </c>
      <c r="H39" s="133">
        <v>-8.2297026736602996E-3</v>
      </c>
    </row>
    <row r="40" spans="1:22" x14ac:dyDescent="0.25">
      <c r="B40" s="129" t="s">
        <v>103</v>
      </c>
      <c r="C40" s="130"/>
      <c r="D40" s="145">
        <v>10.199999999999999</v>
      </c>
      <c r="E40" s="145">
        <v>10.8</v>
      </c>
      <c r="F40" s="145">
        <v>10.8</v>
      </c>
      <c r="G40" s="133">
        <v>6.3379347990584201E-2</v>
      </c>
      <c r="H40" s="133">
        <v>-5.1817125941532316E-3</v>
      </c>
    </row>
    <row r="41" spans="1:22" x14ac:dyDescent="0.25">
      <c r="B41" s="129" t="s">
        <v>220</v>
      </c>
      <c r="C41" s="130"/>
      <c r="D41" s="145">
        <v>13.3</v>
      </c>
      <c r="E41" s="145">
        <v>13.8</v>
      </c>
      <c r="F41" s="145">
        <v>13.9</v>
      </c>
      <c r="G41" s="133">
        <v>3.2867546546158088E-2</v>
      </c>
      <c r="H41" s="133">
        <v>8.703135646875193E-3</v>
      </c>
    </row>
    <row r="42" spans="1:22" x14ac:dyDescent="0.25">
      <c r="B42" s="129" t="s">
        <v>221</v>
      </c>
      <c r="C42" s="130"/>
      <c r="D42" s="145">
        <v>13.4</v>
      </c>
      <c r="E42" s="145">
        <v>14.2</v>
      </c>
      <c r="F42" s="145">
        <v>14.2</v>
      </c>
      <c r="G42" s="133">
        <v>5.7056369109767635E-2</v>
      </c>
      <c r="H42" s="133">
        <v>-6.5325774647884138E-4</v>
      </c>
    </row>
    <row r="43" spans="1:22" x14ac:dyDescent="0.25">
      <c r="B43" s="129" t="s">
        <v>222</v>
      </c>
      <c r="C43" s="130"/>
      <c r="D43" s="145">
        <v>15.8</v>
      </c>
      <c r="E43" s="145">
        <v>16.399999999999999</v>
      </c>
      <c r="F43" s="145">
        <v>16.100000000000001</v>
      </c>
      <c r="G43" s="133">
        <v>3.5542718354430347E-2</v>
      </c>
      <c r="H43" s="133">
        <v>-1.3714755497911235E-2</v>
      </c>
    </row>
    <row r="44" spans="1:22" x14ac:dyDescent="0.25">
      <c r="B44" s="129" t="s">
        <v>223</v>
      </c>
      <c r="C44" s="130"/>
      <c r="D44" s="145">
        <v>14.1</v>
      </c>
      <c r="E44" s="145">
        <v>14.3</v>
      </c>
      <c r="F44" s="145">
        <v>14.3</v>
      </c>
      <c r="G44" s="133">
        <v>1.9963837466369982E-2</v>
      </c>
      <c r="H44" s="133">
        <v>-2.2473055471768921E-3</v>
      </c>
    </row>
    <row r="45" spans="1:22" x14ac:dyDescent="0.25">
      <c r="B45" s="129" t="s">
        <v>224</v>
      </c>
      <c r="C45" s="130"/>
      <c r="D45" s="145">
        <v>14.9</v>
      </c>
      <c r="E45" s="145">
        <v>15.2</v>
      </c>
      <c r="F45" s="145">
        <v>15.1</v>
      </c>
      <c r="G45" s="133">
        <v>2.2265358580836336E-2</v>
      </c>
      <c r="H45" s="133">
        <v>-8.8097432506520912E-3</v>
      </c>
    </row>
    <row r="46" spans="1:22" x14ac:dyDescent="0.25">
      <c r="B46" s="129" t="s">
        <v>225</v>
      </c>
      <c r="C46" s="130"/>
      <c r="D46" s="145">
        <v>17.399999999999999</v>
      </c>
      <c r="E46" s="145">
        <v>17.899999999999999</v>
      </c>
      <c r="F46" s="145">
        <v>17.8</v>
      </c>
      <c r="G46" s="133">
        <v>2.7001600669714687E-2</v>
      </c>
      <c r="H46" s="133">
        <v>-5.4790582919311825E-3</v>
      </c>
    </row>
    <row r="47" spans="1:22" x14ac:dyDescent="0.25">
      <c r="B47" s="129" t="s">
        <v>226</v>
      </c>
      <c r="C47" s="130"/>
      <c r="D47" s="145">
        <v>14.1</v>
      </c>
      <c r="E47" s="145">
        <v>14.2</v>
      </c>
      <c r="F47" s="145">
        <v>14.1</v>
      </c>
      <c r="G47" s="133">
        <v>1.9454343040432587E-3</v>
      </c>
      <c r="H47" s="133">
        <v>-4.0028362965133235E-3</v>
      </c>
    </row>
    <row r="48" spans="1:22" x14ac:dyDescent="0.25">
      <c r="B48" s="129" t="s">
        <v>227</v>
      </c>
      <c r="C48" s="130"/>
      <c r="D48" s="145">
        <v>10.5</v>
      </c>
      <c r="E48" s="145">
        <v>10.9</v>
      </c>
      <c r="F48" s="145">
        <v>10.8</v>
      </c>
      <c r="G48" s="133">
        <v>3.1670606456521089E-2</v>
      </c>
      <c r="H48" s="133">
        <v>-8.9584203060734113E-3</v>
      </c>
    </row>
    <row r="49" spans="1:22" x14ac:dyDescent="0.25">
      <c r="B49" s="129" t="s">
        <v>228</v>
      </c>
      <c r="C49" s="136"/>
      <c r="D49" s="145">
        <v>10.3</v>
      </c>
      <c r="E49" s="145">
        <v>10.3</v>
      </c>
      <c r="F49" s="145">
        <v>10.3</v>
      </c>
      <c r="G49" s="133">
        <v>-1.9390829915736374E-3</v>
      </c>
      <c r="H49" s="133">
        <v>-4.095336027120644E-3</v>
      </c>
    </row>
    <row r="50" spans="1:22" x14ac:dyDescent="0.25">
      <c r="B50" s="129" t="s">
        <v>229</v>
      </c>
      <c r="C50" s="136"/>
      <c r="D50" s="145">
        <v>12</v>
      </c>
      <c r="E50" s="145">
        <v>12.1</v>
      </c>
      <c r="F50" s="145">
        <v>12</v>
      </c>
      <c r="G50" s="133">
        <v>1.087817685297976E-2</v>
      </c>
      <c r="H50" s="133">
        <v>-6.6878204877897085E-3</v>
      </c>
    </row>
    <row r="51" spans="1:22" x14ac:dyDescent="0.25">
      <c r="B51" s="129" t="s">
        <v>230</v>
      </c>
      <c r="C51" s="136"/>
      <c r="D51" s="145">
        <v>11.1</v>
      </c>
      <c r="E51" s="145">
        <v>11.2</v>
      </c>
      <c r="F51" s="145">
        <v>11.1</v>
      </c>
      <c r="G51" s="133">
        <v>8.0404713828958752E-3</v>
      </c>
      <c r="H51" s="133">
        <v>-7.2162125797758936E-3</v>
      </c>
    </row>
    <row r="52" spans="1:22" x14ac:dyDescent="0.25">
      <c r="B52" s="129" t="s">
        <v>231</v>
      </c>
      <c r="C52" s="146"/>
      <c r="D52" s="145">
        <v>12.6</v>
      </c>
      <c r="E52" s="145">
        <v>12.8</v>
      </c>
      <c r="F52" s="145">
        <v>12.7</v>
      </c>
      <c r="G52" s="133">
        <v>1.3883540170618991E-2</v>
      </c>
      <c r="H52" s="133">
        <v>-7.3489063527394372E-3</v>
      </c>
    </row>
    <row r="53" spans="1:22" x14ac:dyDescent="0.25">
      <c r="B53" s="129" t="s">
        <v>232</v>
      </c>
      <c r="C53" s="136"/>
      <c r="D53" s="145">
        <v>13.5</v>
      </c>
      <c r="E53" s="145">
        <v>13.8</v>
      </c>
      <c r="F53" s="145">
        <v>13.6</v>
      </c>
      <c r="G53" s="133">
        <v>2.2052188753206137E-2</v>
      </c>
      <c r="H53" s="133">
        <v>-1.0755266748139536E-2</v>
      </c>
    </row>
    <row r="54" spans="1:22" x14ac:dyDescent="0.25">
      <c r="B54" s="129" t="s">
        <v>233</v>
      </c>
      <c r="C54" s="136"/>
      <c r="D54" s="145">
        <v>14.8</v>
      </c>
      <c r="E54" s="145">
        <v>14.9</v>
      </c>
      <c r="F54" s="145">
        <v>14.8</v>
      </c>
      <c r="G54" s="133">
        <v>6.8071597769518988E-3</v>
      </c>
      <c r="H54" s="133">
        <v>-5.7632071995544765E-3</v>
      </c>
    </row>
    <row r="55" spans="1:22" x14ac:dyDescent="0.25">
      <c r="B55" s="129" t="s">
        <v>234</v>
      </c>
      <c r="C55" s="136"/>
      <c r="D55" s="145">
        <v>17.5</v>
      </c>
      <c r="E55" s="145">
        <v>17.7</v>
      </c>
      <c r="F55" s="145">
        <v>17.7</v>
      </c>
      <c r="G55" s="133">
        <v>1.2564381831008831E-2</v>
      </c>
      <c r="H55" s="133">
        <v>-5.3815819115876629E-4</v>
      </c>
    </row>
    <row r="56" spans="1:22" x14ac:dyDescent="0.25">
      <c r="B56" s="129" t="s">
        <v>235</v>
      </c>
      <c r="C56" s="136"/>
      <c r="D56" s="145">
        <v>14</v>
      </c>
      <c r="E56" s="145">
        <v>14</v>
      </c>
      <c r="F56" s="145">
        <v>13.9</v>
      </c>
      <c r="G56" s="133">
        <v>-4.4023173434707408E-3</v>
      </c>
      <c r="H56" s="133">
        <v>-4.275686692955416E-3</v>
      </c>
    </row>
    <row r="57" spans="1:22" x14ac:dyDescent="0.25">
      <c r="B57" s="129" t="s">
        <v>236</v>
      </c>
      <c r="C57" s="136"/>
      <c r="D57" s="145">
        <v>16.100000000000001</v>
      </c>
      <c r="E57" s="145">
        <v>16.3</v>
      </c>
      <c r="F57" s="145">
        <v>16.2</v>
      </c>
      <c r="G57" s="133">
        <v>1.2187646912059424E-2</v>
      </c>
      <c r="H57" s="133">
        <v>-7.2020798063331393E-3</v>
      </c>
    </row>
    <row r="58" spans="1:22" x14ac:dyDescent="0.25">
      <c r="B58" s="129" t="s">
        <v>237</v>
      </c>
      <c r="C58" s="136"/>
      <c r="D58" s="145">
        <v>17</v>
      </c>
      <c r="E58" s="145">
        <v>17.100000000000001</v>
      </c>
      <c r="F58" s="145">
        <v>17</v>
      </c>
      <c r="G58" s="133">
        <v>7.5092857430951732E-3</v>
      </c>
      <c r="H58" s="133">
        <v>-6.207100733512938E-3</v>
      </c>
    </row>
    <row r="59" spans="1:22" x14ac:dyDescent="0.25">
      <c r="B59" s="129" t="s">
        <v>238</v>
      </c>
      <c r="C59" s="136"/>
      <c r="D59" s="145">
        <v>15.1</v>
      </c>
      <c r="E59" s="145">
        <v>15.1</v>
      </c>
      <c r="F59" s="145">
        <v>15.1</v>
      </c>
      <c r="G59" s="133">
        <v>-2.9694954708423538E-3</v>
      </c>
      <c r="H59" s="133">
        <v>-8.8416596603335673E-4</v>
      </c>
    </row>
    <row r="60" spans="1:22" x14ac:dyDescent="0.25">
      <c r="B60" s="129" t="s">
        <v>239</v>
      </c>
      <c r="C60" s="136"/>
      <c r="D60" s="145">
        <v>12.8</v>
      </c>
      <c r="E60" s="145">
        <v>13</v>
      </c>
      <c r="F60" s="145" t="s">
        <v>158</v>
      </c>
      <c r="G60" s="133">
        <v>1.5388648286498885E-2</v>
      </c>
      <c r="H60" s="133" t="s">
        <v>158</v>
      </c>
    </row>
    <row r="61" spans="1:22" x14ac:dyDescent="0.25">
      <c r="B61" s="129" t="s">
        <v>240</v>
      </c>
      <c r="C61" s="136"/>
      <c r="D61" s="145">
        <v>12.6</v>
      </c>
      <c r="E61" s="145" t="s">
        <v>158</v>
      </c>
      <c r="F61" s="145" t="s">
        <v>158</v>
      </c>
      <c r="G61" s="133" t="s">
        <v>158</v>
      </c>
      <c r="H61" s="133" t="s">
        <v>158</v>
      </c>
    </row>
    <row r="62" spans="1:22" x14ac:dyDescent="0.25">
      <c r="A62" s="137"/>
      <c r="B62" s="138"/>
      <c r="C62" s="139"/>
      <c r="D62" s="140"/>
      <c r="E62" s="140"/>
      <c r="F62" s="138"/>
      <c r="G62" s="140"/>
      <c r="H62" s="140"/>
    </row>
    <row r="63" spans="1:22" s="2" customFormat="1" ht="13.9" customHeight="1" x14ac:dyDescent="0.25">
      <c r="A63" s="141">
        <v>1</v>
      </c>
      <c r="B63" s="2" t="s">
        <v>243</v>
      </c>
      <c r="I63" s="13"/>
      <c r="J63" s="13"/>
      <c r="K63" s="126">
        <v>50</v>
      </c>
      <c r="L63" s="13"/>
      <c r="M63" s="13"/>
      <c r="N63" s="13"/>
      <c r="O63" s="13"/>
      <c r="P63" s="13"/>
      <c r="Q63" s="13"/>
      <c r="R63" s="13"/>
      <c r="S63" s="13"/>
      <c r="T63" s="13"/>
      <c r="U63" s="13"/>
      <c r="V63" s="13"/>
    </row>
    <row r="66" spans="1:22" s="2" customFormat="1" ht="13.15" customHeight="1" x14ac:dyDescent="0.2">
      <c r="A66" s="164" t="s">
        <v>245</v>
      </c>
      <c r="B66" s="164"/>
      <c r="C66" s="164"/>
      <c r="D66" s="164"/>
      <c r="E66" s="164"/>
      <c r="F66" s="164"/>
      <c r="G66" s="164"/>
      <c r="H66" s="164"/>
      <c r="I66" s="13"/>
      <c r="J66" s="13"/>
      <c r="K66" s="13">
        <v>46</v>
      </c>
      <c r="L66" s="13">
        <v>24</v>
      </c>
      <c r="M66" s="13">
        <v>29</v>
      </c>
      <c r="N66" s="13"/>
      <c r="O66" s="13"/>
      <c r="P66" s="13"/>
      <c r="Q66" s="13"/>
      <c r="R66" s="13"/>
      <c r="S66" s="13"/>
      <c r="T66" s="13"/>
      <c r="U66" s="13"/>
      <c r="V66" s="13"/>
    </row>
    <row r="67" spans="1:22" s="2" customFormat="1" ht="12.75" x14ac:dyDescent="0.2">
      <c r="B67" s="147"/>
      <c r="C67" s="147"/>
      <c r="D67" s="148"/>
      <c r="E67" s="148"/>
      <c r="F67" s="148"/>
      <c r="G67" s="148"/>
      <c r="H67" s="148"/>
      <c r="I67" s="13"/>
      <c r="J67" s="13"/>
      <c r="K67" s="13"/>
      <c r="L67" s="13"/>
      <c r="M67" s="13"/>
      <c r="N67" s="13"/>
      <c r="O67" s="13"/>
      <c r="P67" s="13"/>
      <c r="Q67" s="13"/>
      <c r="R67" s="13"/>
      <c r="S67" s="13"/>
      <c r="T67" s="13"/>
      <c r="U67" s="13"/>
      <c r="V67" s="13"/>
    </row>
    <row r="68" spans="1:22" ht="17.45" customHeight="1" x14ac:dyDescent="0.35">
      <c r="A68" s="155" t="s">
        <v>208</v>
      </c>
      <c r="B68" s="155"/>
      <c r="C68" s="155"/>
      <c r="D68" s="155" t="s">
        <v>209</v>
      </c>
      <c r="E68" s="155"/>
      <c r="F68" s="155"/>
      <c r="G68" s="155" t="s">
        <v>210</v>
      </c>
      <c r="H68" s="155"/>
      <c r="K68" s="126">
        <v>47</v>
      </c>
      <c r="L68" s="126">
        <v>38</v>
      </c>
      <c r="M68" s="126">
        <v>39</v>
      </c>
    </row>
    <row r="69" spans="1:22" ht="16.899999999999999" customHeight="1" x14ac:dyDescent="0.25">
      <c r="A69" s="156"/>
      <c r="B69" s="156"/>
      <c r="C69" s="156"/>
      <c r="D69" s="128" t="s">
        <v>211</v>
      </c>
      <c r="E69" s="128" t="s">
        <v>212</v>
      </c>
      <c r="F69" s="128" t="s">
        <v>213</v>
      </c>
      <c r="G69" s="128" t="s">
        <v>214</v>
      </c>
      <c r="H69" s="128" t="s">
        <v>215</v>
      </c>
      <c r="K69" s="126">
        <v>40</v>
      </c>
      <c r="L69" s="126">
        <v>41</v>
      </c>
      <c r="M69" s="126">
        <v>42</v>
      </c>
      <c r="N69" s="126">
        <v>43</v>
      </c>
      <c r="O69" s="126">
        <v>44</v>
      </c>
      <c r="P69" s="126">
        <v>45</v>
      </c>
      <c r="Q69" s="126">
        <v>48</v>
      </c>
    </row>
    <row r="70" spans="1:22" x14ac:dyDescent="0.25">
      <c r="B70" s="129" t="s">
        <v>217</v>
      </c>
      <c r="C70" s="130"/>
      <c r="D70" s="145">
        <v>4.2</v>
      </c>
      <c r="E70" s="145">
        <v>4.5999999999999996</v>
      </c>
      <c r="F70" s="145">
        <v>4.5999999999999996</v>
      </c>
      <c r="G70" s="133">
        <v>8.3397982755433864E-2</v>
      </c>
      <c r="H70" s="133">
        <v>2.6482608859241807E-3</v>
      </c>
    </row>
    <row r="71" spans="1:22" x14ac:dyDescent="0.25">
      <c r="B71" s="129" t="s">
        <v>103</v>
      </c>
      <c r="C71" s="130"/>
      <c r="D71" s="145">
        <v>4.5999999999999996</v>
      </c>
      <c r="E71" s="145">
        <v>5</v>
      </c>
      <c r="F71" s="145">
        <v>5</v>
      </c>
      <c r="G71" s="133">
        <v>8.1343215717784467E-2</v>
      </c>
      <c r="H71" s="133">
        <v>-1.0143999441006191E-2</v>
      </c>
    </row>
    <row r="72" spans="1:22" x14ac:dyDescent="0.25">
      <c r="B72" s="129" t="s">
        <v>220</v>
      </c>
      <c r="C72" s="130"/>
      <c r="D72" s="145">
        <v>5.3</v>
      </c>
      <c r="E72" s="145">
        <v>5.5</v>
      </c>
      <c r="F72" s="145">
        <v>5.5</v>
      </c>
      <c r="G72" s="133">
        <v>3.9009754027123478E-2</v>
      </c>
      <c r="H72" s="133">
        <v>4.7007904046880711E-3</v>
      </c>
    </row>
    <row r="73" spans="1:22" x14ac:dyDescent="0.25">
      <c r="B73" s="129" t="s">
        <v>221</v>
      </c>
      <c r="C73" s="130"/>
      <c r="D73" s="145">
        <v>5.6</v>
      </c>
      <c r="E73" s="145">
        <v>5.9</v>
      </c>
      <c r="F73" s="145">
        <v>5.9</v>
      </c>
      <c r="G73" s="133">
        <v>4.941528119081573E-2</v>
      </c>
      <c r="H73" s="133">
        <v>-7.4911000000000838E-3</v>
      </c>
    </row>
    <row r="74" spans="1:22" x14ac:dyDescent="0.25">
      <c r="B74" s="129" t="s">
        <v>222</v>
      </c>
      <c r="C74" s="130"/>
      <c r="D74" s="145">
        <v>5.9</v>
      </c>
      <c r="E74" s="145">
        <v>6.2</v>
      </c>
      <c r="F74" s="145">
        <v>6</v>
      </c>
      <c r="G74" s="133">
        <v>4.2610822033898321E-2</v>
      </c>
      <c r="H74" s="133">
        <v>-3.1707396353110484E-2</v>
      </c>
    </row>
    <row r="75" spans="1:22" x14ac:dyDescent="0.25">
      <c r="B75" s="129" t="s">
        <v>223</v>
      </c>
      <c r="C75" s="130"/>
      <c r="D75" s="145">
        <v>5.2</v>
      </c>
      <c r="E75" s="145">
        <v>5.3</v>
      </c>
      <c r="F75" s="145">
        <v>5.2</v>
      </c>
      <c r="G75" s="133">
        <v>8.3735869957146658E-3</v>
      </c>
      <c r="H75" s="133">
        <v>-2.4884883658161661E-3</v>
      </c>
    </row>
    <row r="76" spans="1:22" x14ac:dyDescent="0.25">
      <c r="B76" s="129" t="s">
        <v>224</v>
      </c>
      <c r="C76" s="130"/>
      <c r="D76" s="145">
        <v>5.7</v>
      </c>
      <c r="E76" s="145">
        <v>5.9</v>
      </c>
      <c r="F76" s="145">
        <v>5.9</v>
      </c>
      <c r="G76" s="133">
        <v>3.7184332267708564E-2</v>
      </c>
      <c r="H76" s="133">
        <v>-1.5485360366501277E-2</v>
      </c>
    </row>
    <row r="77" spans="1:22" x14ac:dyDescent="0.25">
      <c r="B77" s="129" t="s">
        <v>225</v>
      </c>
      <c r="C77" s="130"/>
      <c r="D77" s="145">
        <v>6.8</v>
      </c>
      <c r="E77" s="145">
        <v>6.9</v>
      </c>
      <c r="F77" s="145">
        <v>6.7</v>
      </c>
      <c r="G77" s="133">
        <v>2.1352783832051747E-2</v>
      </c>
      <c r="H77" s="133">
        <v>-2.7616129075827445E-2</v>
      </c>
    </row>
    <row r="78" spans="1:22" x14ac:dyDescent="0.25">
      <c r="B78" s="129" t="s">
        <v>226</v>
      </c>
      <c r="C78" s="130"/>
      <c r="D78" s="145">
        <v>5.6</v>
      </c>
      <c r="E78" s="145">
        <v>5.4</v>
      </c>
      <c r="F78" s="145">
        <v>5.4</v>
      </c>
      <c r="G78" s="133">
        <v>-2.0257029412403704E-2</v>
      </c>
      <c r="H78" s="133">
        <v>-1.278247040022662E-2</v>
      </c>
    </row>
    <row r="79" spans="1:22" x14ac:dyDescent="0.25">
      <c r="B79" s="129" t="s">
        <v>227</v>
      </c>
      <c r="C79" s="130"/>
      <c r="D79" s="145">
        <v>4.2</v>
      </c>
      <c r="E79" s="145">
        <v>4.4000000000000004</v>
      </c>
      <c r="F79" s="145">
        <v>4.3</v>
      </c>
      <c r="G79" s="133">
        <v>3.7687514304913572E-2</v>
      </c>
      <c r="H79" s="133">
        <v>-2.2772330519772566E-2</v>
      </c>
    </row>
    <row r="80" spans="1:22" x14ac:dyDescent="0.25">
      <c r="B80" s="129" t="s">
        <v>228</v>
      </c>
      <c r="C80" s="136"/>
      <c r="D80" s="145">
        <v>4.2</v>
      </c>
      <c r="E80" s="145">
        <v>4.2</v>
      </c>
      <c r="F80" s="145">
        <v>4.2</v>
      </c>
      <c r="G80" s="133">
        <v>-1.3550069924955777E-3</v>
      </c>
      <c r="H80" s="133">
        <v>-9.002645385069119E-3</v>
      </c>
    </row>
    <row r="81" spans="1:22" x14ac:dyDescent="0.25">
      <c r="B81" s="129" t="s">
        <v>229</v>
      </c>
      <c r="C81" s="136"/>
      <c r="D81" s="145">
        <v>5.3</v>
      </c>
      <c r="E81" s="145">
        <v>5.2</v>
      </c>
      <c r="F81" s="145">
        <v>5.2</v>
      </c>
      <c r="G81" s="133">
        <v>-1.2856163864511938E-3</v>
      </c>
      <c r="H81" s="133">
        <v>-1.5580486921475956E-2</v>
      </c>
    </row>
    <row r="82" spans="1:22" x14ac:dyDescent="0.25">
      <c r="B82" s="129" t="s">
        <v>230</v>
      </c>
      <c r="C82" s="136"/>
      <c r="D82" s="145">
        <v>4.8</v>
      </c>
      <c r="E82" s="145">
        <v>4.8</v>
      </c>
      <c r="F82" s="145">
        <v>4.7</v>
      </c>
      <c r="G82" s="133">
        <v>-3.6473366835599874E-3</v>
      </c>
      <c r="H82" s="133">
        <v>-1.7378292743855051E-2</v>
      </c>
    </row>
    <row r="83" spans="1:22" x14ac:dyDescent="0.25">
      <c r="B83" s="129" t="s">
        <v>231</v>
      </c>
      <c r="C83" s="146"/>
      <c r="D83" s="145">
        <v>5.4</v>
      </c>
      <c r="E83" s="145">
        <v>5.5</v>
      </c>
      <c r="F83" s="145">
        <v>5.4</v>
      </c>
      <c r="G83" s="133">
        <v>1.3980760140014814E-2</v>
      </c>
      <c r="H83" s="133">
        <v>-1.6271043986121225E-2</v>
      </c>
    </row>
    <row r="84" spans="1:22" x14ac:dyDescent="0.25">
      <c r="B84" s="129" t="s">
        <v>232</v>
      </c>
      <c r="C84" s="136"/>
      <c r="D84" s="145">
        <v>5.5</v>
      </c>
      <c r="E84" s="145">
        <v>5.6</v>
      </c>
      <c r="F84" s="145">
        <v>5.5</v>
      </c>
      <c r="G84" s="133">
        <v>1.9554364640199884E-2</v>
      </c>
      <c r="H84" s="133">
        <v>-2.0443275066237887E-2</v>
      </c>
    </row>
    <row r="85" spans="1:22" x14ac:dyDescent="0.25">
      <c r="B85" s="129" t="s">
        <v>233</v>
      </c>
      <c r="C85" s="136"/>
      <c r="D85" s="145">
        <v>6.1</v>
      </c>
      <c r="E85" s="145">
        <v>6</v>
      </c>
      <c r="F85" s="145">
        <v>6</v>
      </c>
      <c r="G85" s="133">
        <v>-8.8647846189771062E-4</v>
      </c>
      <c r="H85" s="133">
        <v>-1.0276942218671703E-2</v>
      </c>
    </row>
    <row r="86" spans="1:22" x14ac:dyDescent="0.25">
      <c r="B86" s="129" t="s">
        <v>234</v>
      </c>
      <c r="C86" s="136"/>
      <c r="D86" s="145">
        <v>6.7</v>
      </c>
      <c r="E86" s="145">
        <v>6.7</v>
      </c>
      <c r="F86" s="145">
        <v>6.7</v>
      </c>
      <c r="G86" s="133">
        <v>9.3963988186354097E-3</v>
      </c>
      <c r="H86" s="133">
        <v>-2.8818389500462338E-3</v>
      </c>
    </row>
    <row r="87" spans="1:22" x14ac:dyDescent="0.25">
      <c r="B87" s="129" t="s">
        <v>235</v>
      </c>
      <c r="C87" s="136"/>
      <c r="D87" s="145">
        <v>5.7</v>
      </c>
      <c r="E87" s="145">
        <v>5.6</v>
      </c>
      <c r="F87" s="145">
        <v>5.6</v>
      </c>
      <c r="G87" s="133">
        <v>-1.5855293256076597E-2</v>
      </c>
      <c r="H87" s="133">
        <v>-9.7865475781556688E-3</v>
      </c>
    </row>
    <row r="88" spans="1:22" x14ac:dyDescent="0.25">
      <c r="B88" s="129" t="s">
        <v>236</v>
      </c>
      <c r="C88" s="136"/>
      <c r="D88" s="145">
        <v>6.4</v>
      </c>
      <c r="E88" s="145">
        <v>6.5</v>
      </c>
      <c r="F88" s="145">
        <v>6.4</v>
      </c>
      <c r="G88" s="133">
        <v>1.0346857532545162E-2</v>
      </c>
      <c r="H88" s="133">
        <v>-1.4985590415337979E-2</v>
      </c>
    </row>
    <row r="89" spans="1:22" x14ac:dyDescent="0.25">
      <c r="B89" s="129" t="s">
        <v>237</v>
      </c>
      <c r="C89" s="136"/>
      <c r="D89" s="145">
        <v>6.2</v>
      </c>
      <c r="E89" s="145">
        <v>6.2</v>
      </c>
      <c r="F89" s="145">
        <v>6.1</v>
      </c>
      <c r="G89" s="133">
        <v>-4.9222290972016358E-3</v>
      </c>
      <c r="H89" s="133">
        <v>-1.0730159105749704E-2</v>
      </c>
    </row>
    <row r="90" spans="1:22" x14ac:dyDescent="0.25">
      <c r="B90" s="129" t="s">
        <v>238</v>
      </c>
      <c r="C90" s="136"/>
      <c r="D90" s="145">
        <v>6.1</v>
      </c>
      <c r="E90" s="145">
        <v>6</v>
      </c>
      <c r="F90" s="145">
        <v>6</v>
      </c>
      <c r="G90" s="133">
        <v>-7.6079673408804283E-3</v>
      </c>
      <c r="H90" s="133">
        <v>-2.2178848704691445E-3</v>
      </c>
    </row>
    <row r="91" spans="1:22" x14ac:dyDescent="0.25">
      <c r="B91" s="129" t="s">
        <v>239</v>
      </c>
      <c r="C91" s="136"/>
      <c r="D91" s="145">
        <v>5.4</v>
      </c>
      <c r="E91" s="145">
        <v>5.6</v>
      </c>
      <c r="F91" s="145" t="s">
        <v>158</v>
      </c>
      <c r="G91" s="133">
        <v>3.779232566234314E-2</v>
      </c>
      <c r="H91" s="133" t="s">
        <v>158</v>
      </c>
    </row>
    <row r="92" spans="1:22" x14ac:dyDescent="0.25">
      <c r="B92" s="129" t="s">
        <v>240</v>
      </c>
      <c r="C92" s="136"/>
      <c r="D92" s="145">
        <v>5.3</v>
      </c>
      <c r="E92" s="145" t="s">
        <v>158</v>
      </c>
      <c r="F92" s="145" t="s">
        <v>158</v>
      </c>
      <c r="G92" s="133" t="s">
        <v>158</v>
      </c>
      <c r="H92" s="133" t="s">
        <v>158</v>
      </c>
    </row>
    <row r="93" spans="1:22" x14ac:dyDescent="0.25">
      <c r="A93" s="137"/>
      <c r="B93" s="138"/>
      <c r="C93" s="139"/>
      <c r="D93" s="140"/>
      <c r="E93" s="140"/>
      <c r="F93" s="138"/>
      <c r="G93" s="140"/>
      <c r="H93" s="140"/>
    </row>
    <row r="94" spans="1:22" s="2" customFormat="1" ht="14.65" customHeight="1" x14ac:dyDescent="0.2">
      <c r="A94" s="141">
        <v>1</v>
      </c>
      <c r="B94" s="176" t="s">
        <v>243</v>
      </c>
      <c r="C94" s="176"/>
      <c r="D94" s="176"/>
      <c r="E94" s="176"/>
      <c r="F94" s="176"/>
      <c r="G94" s="176"/>
      <c r="H94" s="176"/>
      <c r="I94" s="13"/>
      <c r="J94" s="13"/>
      <c r="K94" s="13">
        <v>50</v>
      </c>
      <c r="L94" s="13"/>
      <c r="M94" s="13"/>
      <c r="N94" s="13"/>
      <c r="O94" s="13"/>
      <c r="P94" s="13"/>
      <c r="Q94" s="13"/>
      <c r="R94" s="13"/>
      <c r="S94" s="13"/>
      <c r="T94" s="13"/>
      <c r="U94" s="13"/>
      <c r="V94" s="13"/>
    </row>
    <row r="95" spans="1:22" ht="28.9" customHeight="1" x14ac:dyDescent="0.25">
      <c r="B95" s="159" t="s">
        <v>246</v>
      </c>
      <c r="C95" s="159"/>
      <c r="D95" s="159"/>
      <c r="E95" s="159"/>
      <c r="F95" s="159"/>
      <c r="G95" s="159"/>
      <c r="H95" s="159"/>
      <c r="K95" s="126">
        <v>62</v>
      </c>
    </row>
    <row r="96" spans="1:22" ht="27" customHeight="1" x14ac:dyDescent="0.25">
      <c r="B96" s="167" t="s">
        <v>247</v>
      </c>
      <c r="C96" s="167"/>
      <c r="D96" s="167"/>
      <c r="E96" s="167"/>
      <c r="F96" s="167"/>
      <c r="G96" s="167"/>
      <c r="H96" s="167"/>
      <c r="K96" s="126">
        <v>54</v>
      </c>
    </row>
    <row r="97" spans="1:22" x14ac:dyDescent="0.25">
      <c r="C97" s="2"/>
      <c r="D97" s="21"/>
      <c r="E97" s="21"/>
      <c r="F97" s="21"/>
      <c r="G97" s="21"/>
      <c r="H97" s="21"/>
    </row>
    <row r="98" spans="1:22" x14ac:dyDescent="0.25">
      <c r="C98" s="21"/>
      <c r="D98" s="21"/>
      <c r="E98" s="21"/>
      <c r="F98" s="21"/>
      <c r="G98" s="21"/>
      <c r="H98" s="21"/>
    </row>
    <row r="99" spans="1:22" s="2" customFormat="1" ht="13.15" customHeight="1" x14ac:dyDescent="0.2">
      <c r="A99" s="164" t="s">
        <v>219</v>
      </c>
      <c r="B99" s="164"/>
      <c r="C99" s="164"/>
      <c r="D99" s="164"/>
      <c r="E99" s="164"/>
      <c r="F99" s="164"/>
      <c r="G99" s="164"/>
      <c r="H99" s="164"/>
      <c r="I99" s="13"/>
      <c r="J99" s="13"/>
      <c r="K99" s="13">
        <v>46</v>
      </c>
      <c r="L99" s="13">
        <v>24</v>
      </c>
      <c r="M99" s="13">
        <v>28</v>
      </c>
      <c r="N99" s="13"/>
      <c r="O99" s="13"/>
      <c r="P99" s="13"/>
      <c r="Q99" s="13"/>
      <c r="R99" s="13"/>
      <c r="S99" s="13"/>
      <c r="T99" s="13"/>
      <c r="U99" s="13"/>
      <c r="V99" s="13"/>
    </row>
    <row r="100" spans="1:22" s="2" customFormat="1" ht="12.75" x14ac:dyDescent="0.2">
      <c r="B100" s="147"/>
      <c r="C100" s="147"/>
      <c r="D100" s="147"/>
      <c r="E100" s="147"/>
      <c r="F100" s="147"/>
      <c r="G100" s="147"/>
      <c r="H100" s="147"/>
      <c r="I100" s="13"/>
      <c r="J100" s="13"/>
      <c r="K100" s="13"/>
      <c r="L100" s="13"/>
      <c r="M100" s="13"/>
      <c r="N100" s="13"/>
      <c r="O100" s="13"/>
      <c r="P100" s="13"/>
      <c r="Q100" s="13"/>
      <c r="R100" s="13"/>
      <c r="S100" s="13"/>
      <c r="T100" s="13"/>
      <c r="U100" s="13"/>
      <c r="V100" s="13"/>
    </row>
    <row r="101" spans="1:22" ht="17.45" customHeight="1" x14ac:dyDescent="0.35">
      <c r="A101" s="155" t="s">
        <v>208</v>
      </c>
      <c r="B101" s="155"/>
      <c r="C101" s="155"/>
      <c r="D101" s="155" t="s">
        <v>209</v>
      </c>
      <c r="E101" s="155"/>
      <c r="F101" s="155"/>
      <c r="G101" s="155" t="s">
        <v>210</v>
      </c>
      <c r="H101" s="155"/>
      <c r="K101" s="126">
        <v>47</v>
      </c>
      <c r="L101" s="126">
        <v>38</v>
      </c>
      <c r="M101" s="126">
        <v>39</v>
      </c>
    </row>
    <row r="102" spans="1:22" ht="16.899999999999999" customHeight="1" x14ac:dyDescent="0.25">
      <c r="A102" s="156"/>
      <c r="B102" s="156"/>
      <c r="C102" s="156"/>
      <c r="D102" s="128" t="s">
        <v>211</v>
      </c>
      <c r="E102" s="128" t="s">
        <v>212</v>
      </c>
      <c r="F102" s="128" t="s">
        <v>213</v>
      </c>
      <c r="G102" s="128" t="s">
        <v>214</v>
      </c>
      <c r="H102" s="128" t="s">
        <v>215</v>
      </c>
      <c r="K102" s="126">
        <v>40</v>
      </c>
      <c r="L102" s="126">
        <v>41</v>
      </c>
      <c r="M102" s="126">
        <v>42</v>
      </c>
      <c r="N102" s="126">
        <v>43</v>
      </c>
      <c r="O102" s="126">
        <v>44</v>
      </c>
      <c r="P102" s="126">
        <v>45</v>
      </c>
      <c r="Q102" s="126">
        <v>48</v>
      </c>
    </row>
    <row r="103" spans="1:22" x14ac:dyDescent="0.25">
      <c r="B103" s="129" t="s">
        <v>217</v>
      </c>
      <c r="C103" s="130"/>
      <c r="D103" s="145">
        <v>3.4</v>
      </c>
      <c r="E103" s="145">
        <v>6</v>
      </c>
      <c r="F103" s="145">
        <v>6</v>
      </c>
      <c r="G103" s="133">
        <v>0.76302628712896237</v>
      </c>
      <c r="H103" s="133">
        <v>0</v>
      </c>
    </row>
    <row r="104" spans="1:22" x14ac:dyDescent="0.25">
      <c r="B104" s="129" t="s">
        <v>103</v>
      </c>
      <c r="C104" s="130"/>
      <c r="D104" s="145">
        <v>3.3</v>
      </c>
      <c r="E104" s="145">
        <v>3.5</v>
      </c>
      <c r="F104" s="145">
        <v>3.5</v>
      </c>
      <c r="G104" s="133">
        <v>5.7078997498581252E-2</v>
      </c>
      <c r="H104" s="133">
        <v>3.4487200690869191E-3</v>
      </c>
    </row>
    <row r="105" spans="1:22" x14ac:dyDescent="0.25">
      <c r="B105" s="129" t="s">
        <v>220</v>
      </c>
      <c r="C105" s="130"/>
      <c r="D105" s="145">
        <v>4.5999999999999996</v>
      </c>
      <c r="E105" s="145">
        <v>5.8</v>
      </c>
      <c r="F105" s="145">
        <v>5.9</v>
      </c>
      <c r="G105" s="133">
        <v>0.25971008133124363</v>
      </c>
      <c r="H105" s="133">
        <v>2.0785224713484318E-3</v>
      </c>
    </row>
    <row r="106" spans="1:22" x14ac:dyDescent="0.25">
      <c r="B106" s="129" t="s">
        <v>221</v>
      </c>
      <c r="C106" s="130"/>
      <c r="D106" s="145">
        <v>6.2</v>
      </c>
      <c r="E106" s="145">
        <v>7.8</v>
      </c>
      <c r="F106" s="145">
        <v>7.8</v>
      </c>
      <c r="G106" s="133">
        <v>0.25332006642937999</v>
      </c>
      <c r="H106" s="133">
        <v>4.6429246068691032E-3</v>
      </c>
    </row>
    <row r="107" spans="1:22" x14ac:dyDescent="0.25">
      <c r="B107" s="129" t="s">
        <v>222</v>
      </c>
      <c r="C107" s="130"/>
      <c r="D107" s="145">
        <v>3.3</v>
      </c>
      <c r="E107" s="145">
        <v>3.7</v>
      </c>
      <c r="F107" s="145">
        <v>3.7</v>
      </c>
      <c r="G107" s="133">
        <v>0.11245210773753689</v>
      </c>
      <c r="H107" s="133">
        <v>5.3059596803290976E-3</v>
      </c>
    </row>
    <row r="108" spans="1:22" x14ac:dyDescent="0.25">
      <c r="B108" s="129" t="s">
        <v>223</v>
      </c>
      <c r="C108" s="130"/>
      <c r="D108" s="145">
        <v>5.4</v>
      </c>
      <c r="E108" s="145">
        <v>5.6</v>
      </c>
      <c r="F108" s="145">
        <v>5.9</v>
      </c>
      <c r="G108" s="133">
        <v>4.5900248082820783E-2</v>
      </c>
      <c r="H108" s="133">
        <v>4.9046257455806153E-2</v>
      </c>
    </row>
    <row r="109" spans="1:22" x14ac:dyDescent="0.25">
      <c r="B109" s="129" t="s">
        <v>224</v>
      </c>
      <c r="C109" s="130"/>
      <c r="D109" s="145">
        <v>6.4</v>
      </c>
      <c r="E109" s="145">
        <v>6.5</v>
      </c>
      <c r="F109" s="145">
        <v>6.6</v>
      </c>
      <c r="G109" s="133">
        <v>2.8955992186001867E-2</v>
      </c>
      <c r="H109" s="133">
        <v>1.5139694210206667E-3</v>
      </c>
    </row>
    <row r="110" spans="1:22" x14ac:dyDescent="0.25">
      <c r="B110" s="129" t="s">
        <v>225</v>
      </c>
      <c r="C110" s="130"/>
      <c r="D110" s="145">
        <v>5.3</v>
      </c>
      <c r="E110" s="145">
        <v>5.4</v>
      </c>
      <c r="F110" s="145">
        <v>5.4</v>
      </c>
      <c r="G110" s="133">
        <v>2.9143351541170537E-2</v>
      </c>
      <c r="H110" s="133">
        <v>3.7138168484063261E-3</v>
      </c>
    </row>
    <row r="111" spans="1:22" x14ac:dyDescent="0.25">
      <c r="B111" s="129" t="s">
        <v>226</v>
      </c>
      <c r="C111" s="130"/>
      <c r="D111" s="145">
        <v>7.3</v>
      </c>
      <c r="E111" s="145">
        <v>7.4</v>
      </c>
      <c r="F111" s="145">
        <v>7.4</v>
      </c>
      <c r="G111" s="133">
        <v>9.4830261889347067E-3</v>
      </c>
      <c r="H111" s="133">
        <v>1.8180741842430681E-3</v>
      </c>
    </row>
    <row r="112" spans="1:22" x14ac:dyDescent="0.25">
      <c r="B112" s="129" t="s">
        <v>227</v>
      </c>
      <c r="C112" s="130"/>
      <c r="D112" s="145">
        <v>6.4</v>
      </c>
      <c r="E112" s="145">
        <v>6.5</v>
      </c>
      <c r="F112" s="145">
        <v>6.6</v>
      </c>
      <c r="G112" s="133">
        <v>1.3351763343466994E-2</v>
      </c>
      <c r="H112" s="133">
        <v>1.8014569437027061E-2</v>
      </c>
    </row>
    <row r="113" spans="1:22" x14ac:dyDescent="0.25">
      <c r="B113" s="129" t="s">
        <v>228</v>
      </c>
      <c r="C113" s="136"/>
      <c r="D113" s="145">
        <v>4.8</v>
      </c>
      <c r="E113" s="145">
        <v>5.3</v>
      </c>
      <c r="F113" s="145">
        <v>5.4</v>
      </c>
      <c r="G113" s="133">
        <v>0.11719834436343723</v>
      </c>
      <c r="H113" s="133">
        <v>1.4691084759306916E-2</v>
      </c>
    </row>
    <row r="114" spans="1:22" x14ac:dyDescent="0.25">
      <c r="B114" s="129" t="s">
        <v>229</v>
      </c>
      <c r="C114" s="146"/>
      <c r="D114" s="145">
        <v>7.7</v>
      </c>
      <c r="E114" s="145">
        <v>7.9</v>
      </c>
      <c r="F114" s="145">
        <v>7.9</v>
      </c>
      <c r="G114" s="133">
        <v>2.9107470669837321E-2</v>
      </c>
      <c r="H114" s="133">
        <v>2.5726483957466684E-4</v>
      </c>
    </row>
    <row r="115" spans="1:22" x14ac:dyDescent="0.25">
      <c r="B115" s="129" t="s">
        <v>230</v>
      </c>
      <c r="C115" s="146">
        <v>2</v>
      </c>
      <c r="D115" s="145">
        <v>3.4</v>
      </c>
      <c r="E115" s="145">
        <v>2.9</v>
      </c>
      <c r="F115" s="145">
        <v>2.9</v>
      </c>
      <c r="G115" s="133">
        <v>-0.15863396034488819</v>
      </c>
      <c r="H115" s="133">
        <v>1.9543635493592948E-3</v>
      </c>
    </row>
    <row r="116" spans="1:22" x14ac:dyDescent="0.25">
      <c r="B116" s="129" t="s">
        <v>231</v>
      </c>
      <c r="C116" s="146"/>
      <c r="D116" s="145">
        <v>5.0999999999999996</v>
      </c>
      <c r="E116" s="145">
        <v>5.2</v>
      </c>
      <c r="F116" s="145">
        <v>7.4</v>
      </c>
      <c r="G116" s="133">
        <v>1.9299965394893759E-2</v>
      </c>
      <c r="H116" s="133">
        <v>0.41553684497134324</v>
      </c>
    </row>
    <row r="117" spans="1:22" x14ac:dyDescent="0.25">
      <c r="B117" s="129" t="s">
        <v>232</v>
      </c>
      <c r="C117" s="136"/>
      <c r="D117" s="145">
        <v>2.4</v>
      </c>
      <c r="E117" s="145">
        <v>3.5</v>
      </c>
      <c r="F117" s="145">
        <v>3.5</v>
      </c>
      <c r="G117" s="133">
        <v>0.47101832659740683</v>
      </c>
      <c r="H117" s="133">
        <v>2.4130879839787678E-3</v>
      </c>
    </row>
    <row r="118" spans="1:22" x14ac:dyDescent="0.25">
      <c r="B118" s="129" t="s">
        <v>233</v>
      </c>
      <c r="C118" s="136"/>
      <c r="D118" s="145">
        <v>4.8</v>
      </c>
      <c r="E118" s="145">
        <v>4.9000000000000004</v>
      </c>
      <c r="F118" s="145">
        <v>5</v>
      </c>
      <c r="G118" s="133">
        <v>2.5632299560646388E-2</v>
      </c>
      <c r="H118" s="133">
        <v>1.2569159212062919E-2</v>
      </c>
    </row>
    <row r="119" spans="1:22" x14ac:dyDescent="0.25">
      <c r="B119" s="129" t="s">
        <v>234</v>
      </c>
      <c r="C119" s="136"/>
      <c r="D119" s="145">
        <v>3.3</v>
      </c>
      <c r="E119" s="145">
        <v>3.7</v>
      </c>
      <c r="F119" s="145">
        <v>3.7</v>
      </c>
      <c r="G119" s="133">
        <v>0.13318059312470454</v>
      </c>
      <c r="H119" s="133">
        <v>1.409332736330704E-4</v>
      </c>
    </row>
    <row r="120" spans="1:22" x14ac:dyDescent="0.25">
      <c r="B120" s="129" t="s">
        <v>235</v>
      </c>
      <c r="C120" s="136"/>
      <c r="D120" s="145">
        <v>5.2</v>
      </c>
      <c r="E120" s="145">
        <v>8.3000000000000007</v>
      </c>
      <c r="F120" s="145">
        <v>8.3000000000000007</v>
      </c>
      <c r="G120" s="133">
        <v>0.59854855842560251</v>
      </c>
      <c r="H120" s="133">
        <v>6.9807737004512482E-4</v>
      </c>
    </row>
    <row r="121" spans="1:22" x14ac:dyDescent="0.25">
      <c r="B121" s="129" t="s">
        <v>236</v>
      </c>
      <c r="C121" s="136"/>
      <c r="D121" s="145">
        <v>4.2</v>
      </c>
      <c r="E121" s="145">
        <v>4.4000000000000004</v>
      </c>
      <c r="F121" s="145">
        <v>4.4000000000000004</v>
      </c>
      <c r="G121" s="133">
        <v>4.6149605068991129E-2</v>
      </c>
      <c r="H121" s="133">
        <v>1.6230466316022873E-3</v>
      </c>
    </row>
    <row r="122" spans="1:22" x14ac:dyDescent="0.25">
      <c r="B122" s="129" t="s">
        <v>237</v>
      </c>
      <c r="C122" s="136"/>
      <c r="D122" s="145">
        <v>6.2</v>
      </c>
      <c r="E122" s="145">
        <v>6.4</v>
      </c>
      <c r="F122" s="145">
        <v>6.4</v>
      </c>
      <c r="G122" s="133">
        <v>2.9536351637314384E-2</v>
      </c>
      <c r="H122" s="133">
        <v>9.551726972698571E-4</v>
      </c>
    </row>
    <row r="123" spans="1:22" x14ac:dyDescent="0.25">
      <c r="B123" s="129" t="s">
        <v>238</v>
      </c>
      <c r="C123" s="136"/>
      <c r="D123" s="145">
        <v>9.1999999999999993</v>
      </c>
      <c r="E123" s="145">
        <v>9.1999999999999993</v>
      </c>
      <c r="F123" s="145">
        <v>9.1999999999999993</v>
      </c>
      <c r="G123" s="133">
        <v>1.3471239587170558E-5</v>
      </c>
      <c r="H123" s="133">
        <v>3.3443274486555374E-3</v>
      </c>
    </row>
    <row r="124" spans="1:22" x14ac:dyDescent="0.25">
      <c r="B124" s="129" t="s">
        <v>239</v>
      </c>
      <c r="C124" s="136"/>
      <c r="D124" s="145">
        <v>3.4</v>
      </c>
      <c r="E124" s="145">
        <v>7.5</v>
      </c>
      <c r="F124" s="145" t="s">
        <v>158</v>
      </c>
      <c r="G124" s="133">
        <v>1.2111181273055585</v>
      </c>
      <c r="H124" s="133" t="s">
        <v>158</v>
      </c>
    </row>
    <row r="125" spans="1:22" x14ac:dyDescent="0.25">
      <c r="B125" s="129" t="s">
        <v>240</v>
      </c>
      <c r="C125" s="136"/>
      <c r="D125" s="145">
        <v>3.9</v>
      </c>
      <c r="E125" s="145" t="s">
        <v>158</v>
      </c>
      <c r="F125" s="145" t="s">
        <v>158</v>
      </c>
      <c r="G125" s="133" t="s">
        <v>158</v>
      </c>
      <c r="H125" s="133" t="s">
        <v>158</v>
      </c>
    </row>
    <row r="126" spans="1:22" x14ac:dyDescent="0.25">
      <c r="A126" s="137"/>
      <c r="B126" s="138"/>
      <c r="C126" s="139"/>
      <c r="D126" s="140"/>
      <c r="E126" s="140"/>
      <c r="F126" s="138"/>
      <c r="G126" s="140"/>
      <c r="H126" s="140"/>
    </row>
    <row r="127" spans="1:22" s="2" customFormat="1" ht="13.9" customHeight="1" x14ac:dyDescent="0.2">
      <c r="A127" s="141">
        <v>1</v>
      </c>
      <c r="B127" s="2" t="s">
        <v>243</v>
      </c>
      <c r="I127" s="13"/>
      <c r="J127" s="13"/>
      <c r="K127" s="13">
        <v>50</v>
      </c>
      <c r="L127" s="13"/>
      <c r="M127" s="13"/>
      <c r="N127" s="13"/>
      <c r="O127" s="13"/>
      <c r="P127" s="13"/>
      <c r="Q127" s="13"/>
      <c r="R127" s="13"/>
      <c r="S127" s="13"/>
      <c r="T127" s="13"/>
      <c r="U127" s="13"/>
      <c r="V127" s="13"/>
    </row>
    <row r="128" spans="1:22" s="2" customFormat="1" ht="39.4" customHeight="1" x14ac:dyDescent="0.2">
      <c r="A128" s="141">
        <v>2</v>
      </c>
      <c r="B128" s="167" t="s">
        <v>154</v>
      </c>
      <c r="C128" s="167"/>
      <c r="D128" s="167"/>
      <c r="E128" s="167"/>
      <c r="F128" s="167"/>
      <c r="G128" s="167"/>
      <c r="H128" s="167"/>
      <c r="I128" s="13"/>
      <c r="J128" s="13"/>
      <c r="K128" s="13">
        <v>52</v>
      </c>
      <c r="L128" s="13"/>
      <c r="M128" s="13"/>
      <c r="N128" s="13"/>
      <c r="O128" s="13"/>
      <c r="P128" s="13"/>
      <c r="Q128" s="13"/>
      <c r="R128" s="13"/>
      <c r="S128" s="13"/>
      <c r="T128" s="13"/>
      <c r="U128" s="13"/>
      <c r="V128" s="13"/>
    </row>
  </sheetData>
  <mergeCells count="24">
    <mergeCell ref="B128:H128"/>
    <mergeCell ref="A66:H66"/>
    <mergeCell ref="A68:C69"/>
    <mergeCell ref="D68:F68"/>
    <mergeCell ref="G68:H68"/>
    <mergeCell ref="B94:H94"/>
    <mergeCell ref="B95:H95"/>
    <mergeCell ref="B96:H96"/>
    <mergeCell ref="A99:H99"/>
    <mergeCell ref="A101:C102"/>
    <mergeCell ref="D101:F101"/>
    <mergeCell ref="G101:H101"/>
    <mergeCell ref="B31:H31"/>
    <mergeCell ref="B32:H32"/>
    <mergeCell ref="A35:H35"/>
    <mergeCell ref="A37:C38"/>
    <mergeCell ref="D37:F37"/>
    <mergeCell ref="G37:H37"/>
    <mergeCell ref="B30:H30"/>
    <mergeCell ref="A1:D1"/>
    <mergeCell ref="A2:H2"/>
    <mergeCell ref="A4:C5"/>
    <mergeCell ref="D4:F4"/>
    <mergeCell ref="G4:H4"/>
  </mergeCells>
  <hyperlinks>
    <hyperlink ref="A1:D1" location="Contents!A1" display="Contents!A1" xr:uid="{829DCEBD-9DCF-4133-BB9E-084AA87E8D68}"/>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53A9C-E9DB-470B-A596-35C114A35032}">
  <sheetPr codeName="Sheet39"/>
  <dimension ref="A1:Z30"/>
  <sheetViews>
    <sheetView zoomScaleNormal="100" workbookViewId="0">
      <selection sqref="A1:D1"/>
    </sheetView>
  </sheetViews>
  <sheetFormatPr defaultColWidth="0" defaultRowHeight="15" x14ac:dyDescent="0.25"/>
  <cols>
    <col min="1" max="1" width="3.28515625" style="85" customWidth="1"/>
    <col min="2" max="2" width="10.42578125" style="85" customWidth="1"/>
    <col min="3" max="3" width="2" style="85" customWidth="1"/>
    <col min="4" max="5" width="10.7109375" style="85" bestFit="1" customWidth="1"/>
    <col min="6" max="6" width="11.28515625" style="85" bestFit="1" customWidth="1"/>
    <col min="7" max="7" width="13.5703125" style="85" bestFit="1" customWidth="1"/>
    <col min="8" max="8" width="16.42578125" style="85" customWidth="1"/>
    <col min="9" max="14" width="8.85546875" style="126" customWidth="1"/>
    <col min="15" max="19" width="8.85546875" style="126" hidden="1" customWidth="1"/>
    <col min="20" max="21" width="11.7109375" style="126" hidden="1" customWidth="1"/>
    <col min="22" max="26" width="8.85546875" style="126" hidden="1" customWidth="1"/>
    <col min="27" max="16384" width="8.85546875" style="85" hidden="1"/>
  </cols>
  <sheetData>
    <row r="1" spans="1:26" x14ac:dyDescent="0.25">
      <c r="A1" s="173" t="str">
        <f>TableA1Hide!A1</f>
        <v>Back to contents</v>
      </c>
      <c r="B1" s="173"/>
      <c r="C1" s="173"/>
      <c r="D1" s="173"/>
      <c r="E1" s="10"/>
      <c r="F1" s="10"/>
      <c r="G1" s="10"/>
      <c r="H1" s="10"/>
    </row>
    <row r="2" spans="1:26" s="2" customFormat="1" ht="14.45" customHeight="1" x14ac:dyDescent="0.2">
      <c r="A2" s="174" t="str">
        <f ca="1">INDIRECT($V$4&amp;"Header")</f>
        <v>Table A1: Estimates of reported notifiable transactions: All transactions</v>
      </c>
      <c r="B2" s="174"/>
      <c r="C2" s="174"/>
      <c r="D2" s="174"/>
      <c r="E2" s="174"/>
      <c r="F2" s="174"/>
      <c r="G2" s="174"/>
      <c r="H2" s="174"/>
      <c r="I2" s="13"/>
      <c r="J2" s="13"/>
      <c r="K2" s="13"/>
      <c r="L2" s="13"/>
      <c r="M2" s="13"/>
      <c r="N2" s="13"/>
      <c r="O2" s="13"/>
      <c r="P2" s="13"/>
      <c r="Q2" s="13"/>
      <c r="R2" s="13"/>
      <c r="S2" s="13"/>
      <c r="T2" s="13"/>
      <c r="U2" s="13"/>
      <c r="V2" s="13"/>
      <c r="W2" s="13"/>
      <c r="X2" s="13"/>
      <c r="Y2" s="13"/>
      <c r="Z2" s="13"/>
    </row>
    <row r="3" spans="1:26" s="2" customFormat="1" ht="12.75" x14ac:dyDescent="0.2">
      <c r="B3" s="127"/>
      <c r="C3" s="127"/>
      <c r="D3" s="127"/>
      <c r="E3" s="127"/>
      <c r="F3" s="127"/>
      <c r="G3" s="127"/>
      <c r="H3" s="127"/>
      <c r="I3" s="13"/>
      <c r="J3" s="13"/>
      <c r="K3" s="13"/>
      <c r="L3" s="13"/>
      <c r="M3" s="13"/>
      <c r="N3" s="13"/>
      <c r="O3" s="13"/>
      <c r="P3" s="13"/>
      <c r="Q3" s="13"/>
      <c r="R3" s="13"/>
      <c r="S3" s="13">
        <v>1</v>
      </c>
      <c r="T3" s="13"/>
      <c r="U3" s="13"/>
      <c r="V3" s="13"/>
      <c r="W3" s="13"/>
      <c r="X3" s="13"/>
      <c r="Y3" s="13"/>
      <c r="Z3" s="13"/>
    </row>
    <row r="4" spans="1:26" ht="17.45" customHeight="1" x14ac:dyDescent="0.35">
      <c r="A4" s="155" t="s">
        <v>208</v>
      </c>
      <c r="B4" s="155"/>
      <c r="C4" s="155"/>
      <c r="D4" s="149" t="s">
        <v>209</v>
      </c>
      <c r="E4" s="149"/>
      <c r="F4" s="149"/>
      <c r="G4" s="149" t="s">
        <v>210</v>
      </c>
      <c r="H4" s="149"/>
      <c r="S4" s="126">
        <v>1</v>
      </c>
      <c r="T4" s="126" t="s">
        <v>248</v>
      </c>
      <c r="V4" s="126" t="str">
        <f>VLOOKUP($S$3,$S$4:$T$7,2, FALSE)</f>
        <v>CTORounded</v>
      </c>
      <c r="W4" s="126">
        <v>25</v>
      </c>
    </row>
    <row r="5" spans="1:26" ht="16.899999999999999" customHeight="1" x14ac:dyDescent="0.25">
      <c r="A5" s="156"/>
      <c r="B5" s="156"/>
      <c r="C5" s="156"/>
      <c r="D5" s="128" t="s">
        <v>211</v>
      </c>
      <c r="E5" s="128" t="s">
        <v>212</v>
      </c>
      <c r="F5" s="128" t="s">
        <v>213</v>
      </c>
      <c r="G5" s="128" t="s">
        <v>214</v>
      </c>
      <c r="H5" s="128" t="s">
        <v>215</v>
      </c>
      <c r="S5" s="126">
        <v>2</v>
      </c>
      <c r="T5" s="126" t="s">
        <v>249</v>
      </c>
      <c r="W5" s="126">
        <v>26</v>
      </c>
    </row>
    <row r="6" spans="1:26" x14ac:dyDescent="0.25">
      <c r="B6" s="129" t="str">
        <f>TableA1Hide!B6</f>
        <v>Apr 18</v>
      </c>
      <c r="C6" s="130"/>
      <c r="D6" s="132">
        <f t="shared" ref="D6:D26" ca="1" si="0">VLOOKUP($B6, INDIRECT($V$4), 3, FALSE)</f>
        <v>3940</v>
      </c>
      <c r="E6" s="132">
        <f t="shared" ref="E6:E28" ca="1" si="1">VLOOKUP($B6, INDIRECT($V$4), 4, FALSE)</f>
        <v>4350</v>
      </c>
      <c r="F6" s="132">
        <f t="shared" ref="F6:F28" ca="1" si="2">VLOOKUP($B6, INDIRECT($V$4), 5, FALSE)</f>
        <v>4370</v>
      </c>
      <c r="G6" s="133">
        <f t="shared" ref="G6:G28" ca="1" si="3">VLOOKUP($B6, INDIRECT($V$4), 6, FALSE)</f>
        <v>0.10434120335110442</v>
      </c>
      <c r="H6" s="133">
        <f t="shared" ref="H6:H28" ca="1" si="4">VLOOKUP($B6, INDIRECT($V$4), 7, FALSE)</f>
        <v>3.9080459770115539E-3</v>
      </c>
      <c r="S6" s="126">
        <v>3</v>
      </c>
      <c r="T6" s="126" t="s">
        <v>250</v>
      </c>
      <c r="W6" s="126">
        <v>27</v>
      </c>
    </row>
    <row r="7" spans="1:26" x14ac:dyDescent="0.25">
      <c r="B7" s="129" t="str">
        <f>TableA1Hide!B7</f>
        <v>May 18</v>
      </c>
      <c r="C7" s="130"/>
      <c r="D7" s="132">
        <f t="shared" ca="1" si="0"/>
        <v>4450</v>
      </c>
      <c r="E7" s="132">
        <f t="shared" ca="1" si="1"/>
        <v>4760</v>
      </c>
      <c r="F7" s="132">
        <f t="shared" ca="1" si="2"/>
        <v>4790</v>
      </c>
      <c r="G7" s="133">
        <f t="shared" ca="1" si="3"/>
        <v>7.1524966261808265E-2</v>
      </c>
      <c r="H7" s="133">
        <f t="shared" ca="1" si="4"/>
        <v>4.6179680940385825E-3</v>
      </c>
      <c r="S7" s="126">
        <v>4</v>
      </c>
      <c r="T7" s="126" t="s">
        <v>251</v>
      </c>
      <c r="W7" s="126">
        <v>28</v>
      </c>
    </row>
    <row r="8" spans="1:26" x14ac:dyDescent="0.25">
      <c r="B8" s="129" t="str">
        <f>TableA1Hide!B8</f>
        <v>Jun 18</v>
      </c>
      <c r="C8" s="130"/>
      <c r="D8" s="132">
        <f t="shared" ca="1" si="0"/>
        <v>5090</v>
      </c>
      <c r="E8" s="132">
        <f t="shared" ca="1" si="1"/>
        <v>5390</v>
      </c>
      <c r="F8" s="132">
        <f t="shared" ca="1" si="2"/>
        <v>5420</v>
      </c>
      <c r="G8" s="133">
        <f t="shared" ca="1" si="3"/>
        <v>5.8892815076560634E-2</v>
      </c>
      <c r="H8" s="133">
        <f t="shared" ca="1" si="4"/>
        <v>5.5617352614014681E-3</v>
      </c>
    </row>
    <row r="9" spans="1:26" x14ac:dyDescent="0.25">
      <c r="B9" s="129" t="str">
        <f>TableA1Hide!B9</f>
        <v>Jul 18</v>
      </c>
      <c r="C9" s="130"/>
      <c r="D9" s="132">
        <f t="shared" ca="1" si="0"/>
        <v>4930</v>
      </c>
      <c r="E9" s="132">
        <f t="shared" ca="1" si="1"/>
        <v>5300</v>
      </c>
      <c r="F9" s="132">
        <f t="shared" ca="1" si="2"/>
        <v>5310</v>
      </c>
      <c r="G9" s="133">
        <f t="shared" ca="1" si="3"/>
        <v>7.548701298701288E-2</v>
      </c>
      <c r="H9" s="133">
        <f t="shared" ca="1" si="4"/>
        <v>2.2641509433962703E-3</v>
      </c>
    </row>
    <row r="10" spans="1:26" x14ac:dyDescent="0.25">
      <c r="B10" s="129" t="str">
        <f>TableA1Hide!B10</f>
        <v>Aug 18</v>
      </c>
      <c r="C10" s="130"/>
      <c r="D10" s="132">
        <f t="shared" ca="1" si="0"/>
        <v>5660</v>
      </c>
      <c r="E10" s="132">
        <f t="shared" ca="1" si="1"/>
        <v>5950</v>
      </c>
      <c r="F10" s="132">
        <f t="shared" ca="1" si="2"/>
        <v>5970</v>
      </c>
      <c r="G10" s="133">
        <f t="shared" ca="1" si="3"/>
        <v>5.1069093479413352E-2</v>
      </c>
      <c r="H10" s="133">
        <f t="shared" ca="1" si="4"/>
        <v>3.3624747814391398E-3</v>
      </c>
    </row>
    <row r="11" spans="1:26" x14ac:dyDescent="0.25">
      <c r="B11" s="129" t="str">
        <f>TableA1Hide!B11</f>
        <v>Sep 18</v>
      </c>
      <c r="C11" s="130"/>
      <c r="D11" s="132">
        <f t="shared" ca="1" si="0"/>
        <v>4790</v>
      </c>
      <c r="E11" s="132">
        <f t="shared" ca="1" si="1"/>
        <v>4980</v>
      </c>
      <c r="F11" s="132">
        <f t="shared" ca="1" si="2"/>
        <v>4990</v>
      </c>
      <c r="G11" s="133">
        <f t="shared" ca="1" si="3"/>
        <v>3.9883065358112368E-2</v>
      </c>
      <c r="H11" s="133">
        <f t="shared" ca="1" si="4"/>
        <v>2.8112449799195804E-3</v>
      </c>
    </row>
    <row r="12" spans="1:26" x14ac:dyDescent="0.25">
      <c r="B12" s="129" t="str">
        <f>TableA1Hide!B12</f>
        <v>Oct 18</v>
      </c>
      <c r="C12" s="130"/>
      <c r="D12" s="132">
        <f t="shared" ca="1" si="0"/>
        <v>5460</v>
      </c>
      <c r="E12" s="132">
        <f t="shared" ca="1" si="1"/>
        <v>5620</v>
      </c>
      <c r="F12" s="132">
        <f t="shared" ca="1" si="2"/>
        <v>5630</v>
      </c>
      <c r="G12" s="133">
        <f t="shared" ca="1" si="3"/>
        <v>2.8943029858948588E-2</v>
      </c>
      <c r="H12" s="133">
        <f t="shared" ca="1" si="4"/>
        <v>1.7803097739006457E-3</v>
      </c>
    </row>
    <row r="13" spans="1:26" x14ac:dyDescent="0.25">
      <c r="B13" s="129" t="str">
        <f>TableA1Hide!B13</f>
        <v>Nov 18</v>
      </c>
      <c r="C13" s="130"/>
      <c r="D13" s="132">
        <f t="shared" ca="1" si="0"/>
        <v>6090</v>
      </c>
      <c r="E13" s="132">
        <f t="shared" ca="1" si="1"/>
        <v>6300</v>
      </c>
      <c r="F13" s="132">
        <f t="shared" ca="1" si="2"/>
        <v>6320</v>
      </c>
      <c r="G13" s="133">
        <f t="shared" ca="1" si="3"/>
        <v>3.4675431388660582E-2</v>
      </c>
      <c r="H13" s="133">
        <f t="shared" ca="1" si="4"/>
        <v>3.6531130876746865E-3</v>
      </c>
    </row>
    <row r="14" spans="1:26" x14ac:dyDescent="0.25">
      <c r="B14" s="129" t="str">
        <f>TableA1Hide!B14</f>
        <v>Dec 18</v>
      </c>
      <c r="C14" s="130"/>
      <c r="D14" s="132">
        <f t="shared" ca="1" si="0"/>
        <v>5360</v>
      </c>
      <c r="E14" s="132">
        <f t="shared" ca="1" si="1"/>
        <v>5430</v>
      </c>
      <c r="F14" s="132">
        <f t="shared" ca="1" si="2"/>
        <v>5440</v>
      </c>
      <c r="G14" s="133">
        <f t="shared" ca="1" si="3"/>
        <v>1.3067015120403314E-2</v>
      </c>
      <c r="H14" s="133">
        <f t="shared" ca="1" si="4"/>
        <v>1.4741109268472385E-3</v>
      </c>
    </row>
    <row r="15" spans="1:26" x14ac:dyDescent="0.25">
      <c r="B15" s="129" t="str">
        <f>TableA1Hide!B15</f>
        <v>Jan 19</v>
      </c>
      <c r="C15" s="130"/>
      <c r="D15" s="132">
        <f t="shared" ca="1" si="0"/>
        <v>3900</v>
      </c>
      <c r="E15" s="132">
        <f t="shared" ca="1" si="1"/>
        <v>4000</v>
      </c>
      <c r="F15" s="132">
        <f t="shared" ca="1" si="2"/>
        <v>4010</v>
      </c>
      <c r="G15" s="133">
        <f t="shared" ca="1" si="3"/>
        <v>2.5660764690787818E-2</v>
      </c>
      <c r="H15" s="133">
        <f t="shared" ca="1" si="4"/>
        <v>2.2516887665748886E-3</v>
      </c>
      <c r="T15" s="134"/>
      <c r="U15" s="134"/>
    </row>
    <row r="16" spans="1:26" x14ac:dyDescent="0.25">
      <c r="B16" s="129" t="str">
        <f>TableA1Hide!B16</f>
        <v>Feb 19</v>
      </c>
      <c r="C16" s="130"/>
      <c r="D16" s="132">
        <f t="shared" ca="1" si="0"/>
        <v>4240</v>
      </c>
      <c r="E16" s="132">
        <f t="shared" ca="1" si="1"/>
        <v>4290</v>
      </c>
      <c r="F16" s="132">
        <f t="shared" ca="1" si="2"/>
        <v>4300</v>
      </c>
      <c r="G16" s="133">
        <f t="shared" ca="1" si="3"/>
        <v>1.2983947119924455E-2</v>
      </c>
      <c r="H16" s="133">
        <f t="shared" ca="1" si="4"/>
        <v>2.5635050104870771E-3</v>
      </c>
    </row>
    <row r="17" spans="1:8" x14ac:dyDescent="0.25">
      <c r="B17" s="129" t="str">
        <f>TableA1Hide!B17</f>
        <v>Mar 19</v>
      </c>
      <c r="C17" s="136"/>
      <c r="D17" s="132">
        <f t="shared" ca="1" si="0"/>
        <v>4900</v>
      </c>
      <c r="E17" s="132">
        <f t="shared" ca="1" si="1"/>
        <v>5050</v>
      </c>
      <c r="F17" s="132">
        <f t="shared" ca="1" si="2"/>
        <v>5050</v>
      </c>
      <c r="G17" s="133">
        <f t="shared" ca="1" si="3"/>
        <v>3.0222585256279411E-2</v>
      </c>
      <c r="H17" s="133">
        <f t="shared" ca="1" si="4"/>
        <v>0</v>
      </c>
    </row>
    <row r="18" spans="1:8" x14ac:dyDescent="0.25">
      <c r="B18" s="129" t="str">
        <f>TableA1Hide!B18</f>
        <v>Apr 19</v>
      </c>
      <c r="C18" s="136"/>
      <c r="D18" s="132">
        <f t="shared" ca="1" si="0"/>
        <v>4450</v>
      </c>
      <c r="E18" s="132">
        <f t="shared" ca="1" si="1"/>
        <v>4510</v>
      </c>
      <c r="F18" s="132">
        <f t="shared" ca="1" si="2"/>
        <v>4520</v>
      </c>
      <c r="G18" s="133">
        <f t="shared" ca="1" si="3"/>
        <v>1.4848143982002293E-2</v>
      </c>
      <c r="H18" s="133">
        <f t="shared" ca="1" si="4"/>
        <v>2.8818443804035088E-3</v>
      </c>
    </row>
    <row r="19" spans="1:8" x14ac:dyDescent="0.25">
      <c r="B19" s="129" t="str">
        <f>TableA1Hide!B19</f>
        <v>May 19</v>
      </c>
      <c r="C19" s="136"/>
      <c r="D19" s="132">
        <f t="shared" ca="1" si="0"/>
        <v>4950</v>
      </c>
      <c r="E19" s="132">
        <f t="shared" ca="1" si="1"/>
        <v>5040</v>
      </c>
      <c r="F19" s="132">
        <f t="shared" ca="1" si="2"/>
        <v>5050</v>
      </c>
      <c r="G19" s="133">
        <f t="shared" ca="1" si="3"/>
        <v>1.8387553041018467E-2</v>
      </c>
      <c r="H19" s="133">
        <f t="shared" ca="1" si="4"/>
        <v>1.5873015873015817E-3</v>
      </c>
    </row>
    <row r="20" spans="1:8" x14ac:dyDescent="0.25">
      <c r="B20" s="129" t="str">
        <f>TableA1Hide!B20</f>
        <v>Jun 19</v>
      </c>
      <c r="C20" s="136"/>
      <c r="D20" s="132">
        <f t="shared" ca="1" si="0"/>
        <v>4940</v>
      </c>
      <c r="E20" s="132">
        <f t="shared" ca="1" si="1"/>
        <v>5100</v>
      </c>
      <c r="F20" s="132">
        <f t="shared" ca="1" si="2"/>
        <v>5110</v>
      </c>
      <c r="G20" s="133">
        <f t="shared" ca="1" si="3"/>
        <v>3.2617504051863921E-2</v>
      </c>
      <c r="H20" s="133">
        <f t="shared" ca="1" si="4"/>
        <v>1.5695507161075373E-3</v>
      </c>
    </row>
    <row r="21" spans="1:8" x14ac:dyDescent="0.25">
      <c r="B21" s="129" t="str">
        <f>TableA1Hide!B21</f>
        <v>Jul 19</v>
      </c>
      <c r="C21" s="136"/>
      <c r="D21" s="132">
        <f t="shared" ca="1" si="0"/>
        <v>5510</v>
      </c>
      <c r="E21" s="132">
        <f t="shared" ca="1" si="1"/>
        <v>5570</v>
      </c>
      <c r="F21" s="132">
        <f t="shared" ca="1" si="2"/>
        <v>5590</v>
      </c>
      <c r="G21" s="133">
        <f t="shared" ca="1" si="3"/>
        <v>1.2168543407192089E-2</v>
      </c>
      <c r="H21" s="133">
        <f t="shared" ca="1" si="4"/>
        <v>2.5121119684192728E-3</v>
      </c>
    </row>
    <row r="22" spans="1:8" x14ac:dyDescent="0.25">
      <c r="B22" s="129" t="str">
        <f>TableA1Hide!B22</f>
        <v>Aug 19</v>
      </c>
      <c r="C22" s="136"/>
      <c r="D22" s="132">
        <f t="shared" ca="1" si="0"/>
        <v>5560</v>
      </c>
      <c r="E22" s="132">
        <f t="shared" ca="1" si="1"/>
        <v>5710</v>
      </c>
      <c r="F22" s="132">
        <f t="shared" ca="1" si="2"/>
        <v>5720</v>
      </c>
      <c r="G22" s="133">
        <f t="shared" ca="1" si="3"/>
        <v>2.6784109293546576E-2</v>
      </c>
      <c r="H22" s="133">
        <f t="shared" ca="1" si="4"/>
        <v>1.5756302521008347E-3</v>
      </c>
    </row>
    <row r="23" spans="1:8" x14ac:dyDescent="0.25">
      <c r="B23" s="129" t="str">
        <f>TableA1Hide!B23</f>
        <v>Sep 19</v>
      </c>
      <c r="C23" s="136"/>
      <c r="D23" s="132">
        <f t="shared" ca="1" si="0"/>
        <v>5060</v>
      </c>
      <c r="E23" s="132">
        <f t="shared" ca="1" si="1"/>
        <v>5120</v>
      </c>
      <c r="F23" s="132">
        <f t="shared" ca="1" si="2"/>
        <v>5140</v>
      </c>
      <c r="G23" s="133">
        <f t="shared" ca="1" si="3"/>
        <v>1.1850681414181219E-2</v>
      </c>
      <c r="H23" s="133">
        <f t="shared" ca="1" si="4"/>
        <v>2.7327737653719542E-3</v>
      </c>
    </row>
    <row r="24" spans="1:8" x14ac:dyDescent="0.25">
      <c r="B24" s="129" t="str">
        <f>TableA1Hide!B24</f>
        <v>Oct 19</v>
      </c>
      <c r="C24" s="136"/>
      <c r="D24" s="132">
        <f t="shared" ca="1" si="0"/>
        <v>5500</v>
      </c>
      <c r="E24" s="132">
        <f t="shared" ca="1" si="1"/>
        <v>5580</v>
      </c>
      <c r="F24" s="132">
        <f t="shared" ca="1" si="2"/>
        <v>5580</v>
      </c>
      <c r="G24" s="133">
        <f t="shared" ca="1" si="3"/>
        <v>1.4548099654482671E-2</v>
      </c>
      <c r="H24" s="133">
        <f t="shared" ca="1" si="4"/>
        <v>3.5848718408315605E-4</v>
      </c>
    </row>
    <row r="25" spans="1:8" x14ac:dyDescent="0.25">
      <c r="B25" s="129" t="str">
        <f>TableA1Hide!B25</f>
        <v>Nov 19</v>
      </c>
      <c r="C25" s="136"/>
      <c r="D25" s="132">
        <f t="shared" ca="1" si="0"/>
        <v>5530</v>
      </c>
      <c r="E25" s="132">
        <f t="shared" ca="1" si="1"/>
        <v>5670</v>
      </c>
      <c r="F25" s="132">
        <f t="shared" ca="1" si="2"/>
        <v>5680</v>
      </c>
      <c r="G25" s="133">
        <f t="shared" ca="1" si="3"/>
        <v>2.5492677635147398E-2</v>
      </c>
      <c r="H25" s="133">
        <f t="shared" ca="1" si="4"/>
        <v>7.0521861777161909E-4</v>
      </c>
    </row>
    <row r="26" spans="1:8" x14ac:dyDescent="0.25">
      <c r="B26" s="129" t="str">
        <f>TableA1Hide!B26</f>
        <v>Dec 19</v>
      </c>
      <c r="C26" s="136"/>
      <c r="D26" s="132">
        <f t="shared" ca="1" si="0"/>
        <v>5360</v>
      </c>
      <c r="E26" s="132">
        <f t="shared" ca="1" si="1"/>
        <v>5390</v>
      </c>
      <c r="F26" s="132">
        <f t="shared" ca="1" si="2"/>
        <v>5400</v>
      </c>
      <c r="G26" s="133">
        <f t="shared" ca="1" si="3"/>
        <v>4.4767767207609666E-3</v>
      </c>
      <c r="H26" s="133">
        <f t="shared" ca="1" si="4"/>
        <v>2.9712163416899529E-3</v>
      </c>
    </row>
    <row r="27" spans="1:8" x14ac:dyDescent="0.25">
      <c r="B27" s="129" t="str">
        <f>TableA1Hide!B27</f>
        <v>Jan 20</v>
      </c>
      <c r="C27" s="136"/>
      <c r="D27" s="132">
        <f ca="1">VLOOKUP($B27, INDIRECT($V$4), 3, FALSE)</f>
        <v>4210</v>
      </c>
      <c r="E27" s="132">
        <f t="shared" ca="1" si="1"/>
        <v>4350</v>
      </c>
      <c r="F27" s="132" t="str">
        <f t="shared" ca="1" si="2"/>
        <v/>
      </c>
      <c r="G27" s="133">
        <f t="shared" ca="1" si="3"/>
        <v>3.3761293390394576E-2</v>
      </c>
      <c r="H27" s="133" t="str">
        <f t="shared" ca="1" si="4"/>
        <v/>
      </c>
    </row>
    <row r="28" spans="1:8" x14ac:dyDescent="0.25">
      <c r="B28" s="129" t="str">
        <f>TableA1Hide!B28</f>
        <v>Feb 20</v>
      </c>
      <c r="C28" s="136"/>
      <c r="D28" s="132">
        <f ca="1">VLOOKUP($B28, INDIRECT($V$4), 3, FALSE)</f>
        <v>4240</v>
      </c>
      <c r="E28" s="132" t="str">
        <f t="shared" ca="1" si="1"/>
        <v/>
      </c>
      <c r="F28" s="132" t="str">
        <f t="shared" ca="1" si="2"/>
        <v/>
      </c>
      <c r="G28" s="133" t="str">
        <f t="shared" ca="1" si="3"/>
        <v/>
      </c>
      <c r="H28" s="133" t="str">
        <f t="shared" ca="1" si="4"/>
        <v/>
      </c>
    </row>
    <row r="29" spans="1:8" x14ac:dyDescent="0.25">
      <c r="A29" s="137"/>
      <c r="B29" s="138"/>
      <c r="C29" s="139"/>
      <c r="D29" s="140"/>
      <c r="E29" s="140"/>
      <c r="F29" s="138"/>
      <c r="G29" s="140"/>
      <c r="H29" s="140"/>
    </row>
    <row r="30" spans="1:8" x14ac:dyDescent="0.25">
      <c r="A30" s="141">
        <v>1</v>
      </c>
      <c r="B30" s="2" t="str">
        <f>TableA1Hide!B30</f>
        <v>Transaction numbers in this table have been rounded to the nearest 10 transactions.</v>
      </c>
      <c r="D30" s="142"/>
      <c r="E30" s="142"/>
      <c r="F30" s="142"/>
      <c r="G30" s="142"/>
    </row>
  </sheetData>
  <mergeCells count="3">
    <mergeCell ref="A1:D1"/>
    <mergeCell ref="A2:H2"/>
    <mergeCell ref="A4:C5"/>
  </mergeCells>
  <hyperlinks>
    <hyperlink ref="A1" location="ContentsHead" display="ContentsHead" xr:uid="{E10A6ADA-FF82-452F-A0E5-C3AC1C33C49F}"/>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List Box 1">
              <controlPr defaultSize="0" autoLine="0" autoPict="0">
                <anchor moveWithCells="1">
                  <from>
                    <xdr:col>8</xdr:col>
                    <xdr:colOff>323850</xdr:colOff>
                    <xdr:row>0</xdr:row>
                    <xdr:rowOff>152400</xdr:rowOff>
                  </from>
                  <to>
                    <xdr:col>11</xdr:col>
                    <xdr:colOff>247650</xdr:colOff>
                    <xdr:row>4</xdr:row>
                    <xdr:rowOff>66675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D2755-1D3B-49AE-9DAB-3BA54B8864E5}">
  <sheetPr codeName="Sheet41"/>
  <dimension ref="A1:W33"/>
  <sheetViews>
    <sheetView zoomScaleNormal="100" workbookViewId="0">
      <selection sqref="A1:D1"/>
    </sheetView>
  </sheetViews>
  <sheetFormatPr defaultColWidth="0" defaultRowHeight="15" x14ac:dyDescent="0.25"/>
  <cols>
    <col min="1" max="1" width="3.28515625" style="85" customWidth="1"/>
    <col min="2" max="2" width="10.42578125" style="85" customWidth="1"/>
    <col min="3" max="3" width="2.7109375" style="85" customWidth="1"/>
    <col min="4" max="5" width="10.7109375" style="85" bestFit="1" customWidth="1"/>
    <col min="6" max="6" width="11.28515625" style="85" bestFit="1" customWidth="1"/>
    <col min="7" max="7" width="13.5703125" style="85" bestFit="1" customWidth="1"/>
    <col min="8" max="8" width="16.42578125" style="85" customWidth="1"/>
    <col min="9" max="15" width="8.85546875" style="126" customWidth="1"/>
    <col min="16" max="22" width="8.85546875" style="126" hidden="1" customWidth="1"/>
    <col min="23" max="16384" width="8.85546875" style="85" hidden="1"/>
  </cols>
  <sheetData>
    <row r="1" spans="1:23" x14ac:dyDescent="0.25">
      <c r="A1" s="173" t="str">
        <f>TableA2Hide!A1</f>
        <v>Back to contents</v>
      </c>
      <c r="B1" s="173"/>
      <c r="C1" s="173"/>
      <c r="D1" s="173"/>
      <c r="E1" s="10"/>
      <c r="F1" s="10"/>
      <c r="G1" s="10"/>
      <c r="H1" s="10"/>
    </row>
    <row r="2" spans="1:23" s="2" customFormat="1" ht="13.15" customHeight="1" x14ac:dyDescent="0.2">
      <c r="A2" s="168" t="str">
        <f ca="1">INDIRECT($V$10&amp;"Header")</f>
        <v>Table A2: Estimates of tax due on reported notifiable transactions: All transactions</v>
      </c>
      <c r="B2" s="168"/>
      <c r="C2" s="168"/>
      <c r="D2" s="168"/>
      <c r="E2" s="168"/>
      <c r="F2" s="168"/>
      <c r="G2" s="168"/>
      <c r="H2" s="168"/>
      <c r="I2" s="13"/>
      <c r="J2" s="13"/>
      <c r="K2" s="13"/>
      <c r="L2" s="13"/>
      <c r="M2" s="13"/>
      <c r="N2" s="13"/>
      <c r="O2" s="13"/>
      <c r="P2" s="13"/>
      <c r="Q2" s="13"/>
      <c r="R2" s="13"/>
      <c r="S2" s="13"/>
      <c r="T2" s="13"/>
      <c r="U2" s="13"/>
      <c r="V2" s="13"/>
    </row>
    <row r="3" spans="1:23" s="2" customFormat="1" ht="12.75" x14ac:dyDescent="0.2">
      <c r="B3" s="144"/>
      <c r="C3" s="144"/>
      <c r="D3" s="144"/>
      <c r="E3" s="144"/>
      <c r="F3" s="144"/>
      <c r="G3" s="144"/>
      <c r="H3" s="144"/>
      <c r="I3" s="13"/>
      <c r="J3" s="13"/>
      <c r="K3" s="13"/>
      <c r="L3" s="13"/>
      <c r="M3" s="13"/>
      <c r="N3" s="13"/>
      <c r="O3" s="13"/>
      <c r="P3" s="13"/>
      <c r="Q3" s="13"/>
      <c r="R3" s="13"/>
      <c r="S3" s="13"/>
      <c r="T3" s="13"/>
      <c r="U3" s="13"/>
      <c r="V3" s="13"/>
    </row>
    <row r="4" spans="1:23" ht="17.45" customHeight="1" x14ac:dyDescent="0.35">
      <c r="A4" s="155" t="s">
        <v>208</v>
      </c>
      <c r="B4" s="155"/>
      <c r="C4" s="155"/>
      <c r="D4" s="149" t="s">
        <v>209</v>
      </c>
      <c r="E4" s="149"/>
      <c r="F4" s="149"/>
      <c r="G4" s="149" t="s">
        <v>210</v>
      </c>
      <c r="H4" s="149"/>
    </row>
    <row r="5" spans="1:23" ht="16.899999999999999" customHeight="1" x14ac:dyDescent="0.25">
      <c r="A5" s="156"/>
      <c r="B5" s="156"/>
      <c r="C5" s="156"/>
      <c r="D5" s="128" t="s">
        <v>211</v>
      </c>
      <c r="E5" s="128" t="s">
        <v>212</v>
      </c>
      <c r="F5" s="128" t="s">
        <v>213</v>
      </c>
      <c r="G5" s="128" t="s">
        <v>214</v>
      </c>
      <c r="H5" s="128" t="s">
        <v>215</v>
      </c>
    </row>
    <row r="6" spans="1:23" x14ac:dyDescent="0.25">
      <c r="B6" s="129" t="str">
        <f>TableA2Hide!B6</f>
        <v>Apr 18</v>
      </c>
      <c r="C6" s="130"/>
      <c r="D6" s="145">
        <f t="shared" ref="D6:D25" ca="1" si="0">VLOOKUP($B6, INDIRECT($V$10), 3, FALSE)</f>
        <v>12</v>
      </c>
      <c r="E6" s="145">
        <f t="shared" ref="E6:E28" ca="1" si="1">VLOOKUP($B6, INDIRECT($V$10), 4, FALSE)</f>
        <v>15.6</v>
      </c>
      <c r="F6" s="145">
        <f t="shared" ref="F6:F28" ca="1" si="2">VLOOKUP($B6, INDIRECT($V$10), 5, FALSE)</f>
        <v>15.5</v>
      </c>
      <c r="G6" s="133">
        <f t="shared" ref="G6:G28" ca="1" si="3">VLOOKUP($B6, INDIRECT($V$10), 6, FALSE)</f>
        <v>0.29743166531229215</v>
      </c>
      <c r="H6" s="133">
        <f t="shared" ref="H6:H28" ca="1" si="4">VLOOKUP($B6, INDIRECT($V$10), 7, FALSE)</f>
        <v>-5.0480559149596038E-3</v>
      </c>
    </row>
    <row r="7" spans="1:23" x14ac:dyDescent="0.25">
      <c r="B7" s="129" t="str">
        <f>TableA2Hide!B7</f>
        <v>May 18</v>
      </c>
      <c r="C7" s="130"/>
      <c r="D7" s="145">
        <f t="shared" ca="1" si="0"/>
        <v>13.5</v>
      </c>
      <c r="E7" s="145">
        <f t="shared" ca="1" si="1"/>
        <v>14.4</v>
      </c>
      <c r="F7" s="145">
        <f t="shared" ca="1" si="2"/>
        <v>14.3</v>
      </c>
      <c r="G7" s="133">
        <f t="shared" ca="1" si="3"/>
        <v>6.182327536697918E-2</v>
      </c>
      <c r="H7" s="133">
        <f t="shared" ca="1" si="4"/>
        <v>-3.0596757329259816E-3</v>
      </c>
    </row>
    <row r="8" spans="1:23" x14ac:dyDescent="0.25">
      <c r="B8" s="129" t="str">
        <f>TableA2Hide!B8</f>
        <v>Jun 18</v>
      </c>
      <c r="C8" s="130"/>
      <c r="D8" s="145">
        <f t="shared" ca="1" si="0"/>
        <v>18</v>
      </c>
      <c r="E8" s="145">
        <f t="shared" ca="1" si="1"/>
        <v>19.600000000000001</v>
      </c>
      <c r="F8" s="145">
        <f t="shared" ca="1" si="2"/>
        <v>19.7</v>
      </c>
      <c r="G8" s="133">
        <f t="shared" ca="1" si="3"/>
        <v>9.1373040987763998E-2</v>
      </c>
      <c r="H8" s="133">
        <f t="shared" ca="1" si="4"/>
        <v>4.8183363564868742E-3</v>
      </c>
    </row>
    <row r="9" spans="1:23" x14ac:dyDescent="0.25">
      <c r="B9" s="129" t="str">
        <f>TableA2Hide!B9</f>
        <v>Jul 18</v>
      </c>
      <c r="C9" s="130"/>
      <c r="D9" s="145">
        <f t="shared" ca="1" si="0"/>
        <v>19.7</v>
      </c>
      <c r="E9" s="145">
        <f t="shared" ca="1" si="1"/>
        <v>22.1</v>
      </c>
      <c r="F9" s="145">
        <f t="shared" ca="1" si="2"/>
        <v>22</v>
      </c>
      <c r="G9" s="133">
        <f t="shared" ca="1" si="3"/>
        <v>0.12200618980660694</v>
      </c>
      <c r="H9" s="133">
        <f t="shared" ca="1" si="4"/>
        <v>-1.2911151067064308E-3</v>
      </c>
      <c r="S9" s="13">
        <v>1</v>
      </c>
      <c r="T9" s="13"/>
      <c r="U9" s="13"/>
      <c r="V9" s="13"/>
    </row>
    <row r="10" spans="1:23" x14ac:dyDescent="0.25">
      <c r="B10" s="129" t="str">
        <f>TableA2Hide!B10</f>
        <v>Aug 18</v>
      </c>
      <c r="C10" s="130"/>
      <c r="D10" s="145">
        <f t="shared" ca="1" si="0"/>
        <v>19.100000000000001</v>
      </c>
      <c r="E10" s="145">
        <f t="shared" ca="1" si="1"/>
        <v>20</v>
      </c>
      <c r="F10" s="145">
        <f t="shared" ca="1" si="2"/>
        <v>19.8</v>
      </c>
      <c r="G10" s="133">
        <f t="shared" ca="1" si="3"/>
        <v>5.1864099472532788E-2</v>
      </c>
      <c r="H10" s="133">
        <f t="shared" ca="1" si="4"/>
        <v>-1.0217138893968691E-2</v>
      </c>
      <c r="S10" s="126">
        <v>1</v>
      </c>
      <c r="T10" s="126" t="s">
        <v>252</v>
      </c>
      <c r="V10" s="126" t="str">
        <f>VLOOKUP($S$9,$S$10:$T$13,2,FALSE)</f>
        <v>DTORounded</v>
      </c>
      <c r="W10" s="85">
        <v>25</v>
      </c>
    </row>
    <row r="11" spans="1:23" x14ac:dyDescent="0.25">
      <c r="B11" s="129" t="str">
        <f>TableA2Hide!B11</f>
        <v>Sep 18</v>
      </c>
      <c r="C11" s="130"/>
      <c r="D11" s="145">
        <f t="shared" ca="1" si="0"/>
        <v>19.399999999999999</v>
      </c>
      <c r="E11" s="145">
        <f t="shared" ca="1" si="1"/>
        <v>19.899999999999999</v>
      </c>
      <c r="F11" s="145">
        <f t="shared" ca="1" si="2"/>
        <v>20.2</v>
      </c>
      <c r="G11" s="133">
        <f t="shared" ca="1" si="3"/>
        <v>2.7122760507440002E-2</v>
      </c>
      <c r="H11" s="133">
        <f t="shared" ca="1" si="4"/>
        <v>1.2169485402479863E-2</v>
      </c>
      <c r="S11" s="126">
        <v>2</v>
      </c>
      <c r="T11" s="126" t="s">
        <v>253</v>
      </c>
      <c r="W11" s="85">
        <v>26</v>
      </c>
    </row>
    <row r="12" spans="1:23" x14ac:dyDescent="0.25">
      <c r="B12" s="129" t="str">
        <f>TableA2Hide!B12</f>
        <v>Oct 18</v>
      </c>
      <c r="C12" s="130"/>
      <c r="D12" s="145">
        <f t="shared" ca="1" si="0"/>
        <v>21.3</v>
      </c>
      <c r="E12" s="145">
        <f t="shared" ca="1" si="1"/>
        <v>21.8</v>
      </c>
      <c r="F12" s="145">
        <f t="shared" ca="1" si="2"/>
        <v>21.7</v>
      </c>
      <c r="G12" s="133">
        <f t="shared" ca="1" si="3"/>
        <v>2.4266184728858997E-2</v>
      </c>
      <c r="H12" s="133">
        <f t="shared" ca="1" si="4"/>
        <v>-5.7083132668881431E-3</v>
      </c>
      <c r="S12" s="126">
        <v>3</v>
      </c>
      <c r="T12" s="126" t="s">
        <v>254</v>
      </c>
      <c r="W12" s="85">
        <v>29</v>
      </c>
    </row>
    <row r="13" spans="1:23" x14ac:dyDescent="0.25">
      <c r="B13" s="129" t="str">
        <f>TableA2Hide!B13</f>
        <v>Nov 18</v>
      </c>
      <c r="C13" s="130"/>
      <c r="D13" s="145">
        <f t="shared" ca="1" si="0"/>
        <v>22.7</v>
      </c>
      <c r="E13" s="145">
        <f t="shared" ca="1" si="1"/>
        <v>23.3</v>
      </c>
      <c r="F13" s="145">
        <f t="shared" ca="1" si="2"/>
        <v>23.3</v>
      </c>
      <c r="G13" s="133">
        <f t="shared" ca="1" si="3"/>
        <v>2.749829492502287E-2</v>
      </c>
      <c r="H13" s="133">
        <f t="shared" ca="1" si="4"/>
        <v>-3.3437218633470822E-3</v>
      </c>
      <c r="S13" s="126">
        <v>4</v>
      </c>
      <c r="T13" s="126" t="s">
        <v>255</v>
      </c>
      <c r="W13" s="85">
        <v>28</v>
      </c>
    </row>
    <row r="14" spans="1:23" x14ac:dyDescent="0.25">
      <c r="B14" s="129" t="str">
        <f>TableA2Hide!B14</f>
        <v>Dec 18</v>
      </c>
      <c r="C14" s="130"/>
      <c r="D14" s="145">
        <f t="shared" ca="1" si="0"/>
        <v>21.4</v>
      </c>
      <c r="E14" s="145">
        <f t="shared" ca="1" si="1"/>
        <v>21.5</v>
      </c>
      <c r="F14" s="145">
        <f t="shared" ca="1" si="2"/>
        <v>21.5</v>
      </c>
      <c r="G14" s="133">
        <f t="shared" ca="1" si="3"/>
        <v>4.5113452542320243E-3</v>
      </c>
      <c r="H14" s="133">
        <f t="shared" ca="1" si="4"/>
        <v>-2.0115025394483732E-3</v>
      </c>
    </row>
    <row r="15" spans="1:23" x14ac:dyDescent="0.25">
      <c r="B15" s="129" t="str">
        <f>TableA2Hide!B15</f>
        <v>Jan 19</v>
      </c>
      <c r="C15" s="130"/>
      <c r="D15" s="145">
        <f t="shared" ca="1" si="0"/>
        <v>16.899999999999999</v>
      </c>
      <c r="E15" s="145">
        <f t="shared" ca="1" si="1"/>
        <v>17.3</v>
      </c>
      <c r="F15" s="145">
        <f t="shared" ca="1" si="2"/>
        <v>17.3</v>
      </c>
      <c r="G15" s="133">
        <f t="shared" ca="1" si="3"/>
        <v>2.4766746845294563E-2</v>
      </c>
      <c r="H15" s="133">
        <f t="shared" ca="1" si="4"/>
        <v>1.0937120589336047E-3</v>
      </c>
    </row>
    <row r="16" spans="1:23" x14ac:dyDescent="0.25">
      <c r="B16" s="129" t="str">
        <f>TableA2Hide!B16</f>
        <v>Feb 19</v>
      </c>
      <c r="C16" s="136"/>
      <c r="D16" s="145">
        <f t="shared" ca="1" si="0"/>
        <v>15.1</v>
      </c>
      <c r="E16" s="145">
        <f t="shared" ca="1" si="1"/>
        <v>15.6</v>
      </c>
      <c r="F16" s="145">
        <f t="shared" ca="1" si="2"/>
        <v>15.7</v>
      </c>
      <c r="G16" s="133">
        <f t="shared" ca="1" si="3"/>
        <v>3.5711167517317621E-2</v>
      </c>
      <c r="H16" s="133">
        <f t="shared" ca="1" si="4"/>
        <v>2.3087229441696167E-3</v>
      </c>
    </row>
    <row r="17" spans="1:22" x14ac:dyDescent="0.25">
      <c r="B17" s="129" t="str">
        <f>TableA2Hide!B17</f>
        <v>Mar 19</v>
      </c>
      <c r="C17" s="136"/>
      <c r="D17" s="145">
        <f t="shared" ca="1" si="0"/>
        <v>19.7</v>
      </c>
      <c r="E17" s="145">
        <f t="shared" ca="1" si="1"/>
        <v>20</v>
      </c>
      <c r="F17" s="145">
        <f t="shared" ca="1" si="2"/>
        <v>19.899999999999999</v>
      </c>
      <c r="G17" s="133">
        <f t="shared" ca="1" si="3"/>
        <v>1.8017156287696512E-2</v>
      </c>
      <c r="H17" s="133">
        <f t="shared" ca="1" si="4"/>
        <v>-3.9383471936768055E-3</v>
      </c>
    </row>
    <row r="18" spans="1:22" x14ac:dyDescent="0.25">
      <c r="B18" s="129" t="str">
        <f>TableA2Hide!B18</f>
        <v>Apr 19</v>
      </c>
      <c r="C18" s="146"/>
      <c r="D18" s="145">
        <f t="shared" ca="1" si="0"/>
        <v>14.5</v>
      </c>
      <c r="E18" s="145">
        <f t="shared" ca="1" si="1"/>
        <v>14.1</v>
      </c>
      <c r="F18" s="145">
        <f t="shared" ca="1" si="2"/>
        <v>14</v>
      </c>
      <c r="G18" s="133">
        <f t="shared" ca="1" si="3"/>
        <v>-3.0852339609937274E-2</v>
      </c>
      <c r="H18" s="133">
        <f t="shared" ca="1" si="4"/>
        <v>-5.3584423580269602E-3</v>
      </c>
    </row>
    <row r="19" spans="1:22" x14ac:dyDescent="0.25">
      <c r="B19" s="129" t="str">
        <f>TableA2Hide!B19</f>
        <v>May 19</v>
      </c>
      <c r="C19" s="146">
        <f>IF(OR(S9=1, S9=4), TableA2Hide!A32, "")</f>
        <v>2</v>
      </c>
      <c r="D19" s="145">
        <f t="shared" ca="1" si="0"/>
        <v>17.7</v>
      </c>
      <c r="E19" s="145">
        <f t="shared" ca="1" si="1"/>
        <v>18</v>
      </c>
      <c r="F19" s="145">
        <f t="shared" ca="1" si="2"/>
        <v>20.100000000000001</v>
      </c>
      <c r="G19" s="133">
        <f t="shared" ca="1" si="3"/>
        <v>1.5440735983392351E-2</v>
      </c>
      <c r="H19" s="133">
        <f t="shared" ca="1" si="4"/>
        <v>0.11469074416264435</v>
      </c>
    </row>
    <row r="20" spans="1:22" x14ac:dyDescent="0.25">
      <c r="B20" s="129" t="str">
        <f>TableA2Hide!B20</f>
        <v>Jun 19</v>
      </c>
      <c r="C20" s="146"/>
      <c r="D20" s="145">
        <f t="shared" ca="1" si="0"/>
        <v>15.8</v>
      </c>
      <c r="E20" s="145">
        <f t="shared" ca="1" si="1"/>
        <v>17.2</v>
      </c>
      <c r="F20" s="145">
        <f t="shared" ca="1" si="2"/>
        <v>17.100000000000001</v>
      </c>
      <c r="G20" s="133">
        <f t="shared" ca="1" si="3"/>
        <v>8.9102346982946612E-2</v>
      </c>
      <c r="H20" s="133">
        <f t="shared" ca="1" si="4"/>
        <v>-8.099027881968035E-3</v>
      </c>
    </row>
    <row r="21" spans="1:22" x14ac:dyDescent="0.25">
      <c r="B21" s="129" t="str">
        <f>TableA2Hide!B21</f>
        <v>Jul 19</v>
      </c>
      <c r="C21" s="136"/>
      <c r="D21" s="145">
        <f t="shared" ca="1" si="0"/>
        <v>19.600000000000001</v>
      </c>
      <c r="E21" s="145">
        <f t="shared" ca="1" si="1"/>
        <v>19.8</v>
      </c>
      <c r="F21" s="145">
        <f t="shared" ca="1" si="2"/>
        <v>19.8</v>
      </c>
      <c r="G21" s="133">
        <f t="shared" ca="1" si="3"/>
        <v>1.1441159094722098E-2</v>
      </c>
      <c r="H21" s="133">
        <f t="shared" ca="1" si="4"/>
        <v>-1.187193125467223E-3</v>
      </c>
    </row>
    <row r="22" spans="1:22" x14ac:dyDescent="0.25">
      <c r="B22" s="129" t="str">
        <f>TableA2Hide!B22</f>
        <v>Aug 19</v>
      </c>
      <c r="C22" s="136"/>
      <c r="D22" s="145">
        <f t="shared" ca="1" si="0"/>
        <v>20.8</v>
      </c>
      <c r="E22" s="145">
        <f t="shared" ca="1" si="1"/>
        <v>21.4</v>
      </c>
      <c r="F22" s="145">
        <f t="shared" ca="1" si="2"/>
        <v>21.4</v>
      </c>
      <c r="G22" s="133">
        <f t="shared" ca="1" si="3"/>
        <v>3.1490990616660053E-2</v>
      </c>
      <c r="H22" s="133">
        <f t="shared" ca="1" si="4"/>
        <v>-4.2109264817047354E-4</v>
      </c>
    </row>
    <row r="23" spans="1:22" x14ac:dyDescent="0.25">
      <c r="B23" s="129" t="str">
        <f>TableA2Hide!B23</f>
        <v>Sep 19</v>
      </c>
      <c r="C23" s="136"/>
      <c r="D23" s="145">
        <f t="shared" ca="1" si="0"/>
        <v>19.2</v>
      </c>
      <c r="E23" s="145">
        <f t="shared" ca="1" si="1"/>
        <v>22.3</v>
      </c>
      <c r="F23" s="145">
        <f t="shared" ca="1" si="2"/>
        <v>22.2</v>
      </c>
      <c r="G23" s="133">
        <f t="shared" ca="1" si="3"/>
        <v>0.15841685805045413</v>
      </c>
      <c r="H23" s="133">
        <f t="shared" ca="1" si="4"/>
        <v>-2.4222841060769218E-3</v>
      </c>
    </row>
    <row r="24" spans="1:22" x14ac:dyDescent="0.25">
      <c r="B24" s="129" t="str">
        <f>TableA2Hide!B24</f>
        <v>Oct 19</v>
      </c>
      <c r="C24" s="136"/>
      <c r="D24" s="145">
        <f t="shared" ca="1" si="0"/>
        <v>20.3</v>
      </c>
      <c r="E24" s="145">
        <f t="shared" ca="1" si="1"/>
        <v>20.7</v>
      </c>
      <c r="F24" s="145">
        <f t="shared" ca="1" si="2"/>
        <v>20.5</v>
      </c>
      <c r="G24" s="133">
        <f t="shared" ca="1" si="3"/>
        <v>1.9157895659545288E-2</v>
      </c>
      <c r="H24" s="133">
        <f t="shared" ca="1" si="4"/>
        <v>-5.3428682388443338E-3</v>
      </c>
    </row>
    <row r="25" spans="1:22" x14ac:dyDescent="0.25">
      <c r="B25" s="129" t="str">
        <f>TableA2Hide!B25</f>
        <v>Nov 19</v>
      </c>
      <c r="C25" s="136"/>
      <c r="D25" s="145">
        <f t="shared" ca="1" si="0"/>
        <v>23.2</v>
      </c>
      <c r="E25" s="145">
        <f t="shared" ca="1" si="1"/>
        <v>23.5</v>
      </c>
      <c r="F25" s="145">
        <f t="shared" ca="1" si="2"/>
        <v>23.4</v>
      </c>
      <c r="G25" s="133">
        <f t="shared" ca="1" si="3"/>
        <v>1.3392401829710243E-2</v>
      </c>
      <c r="H25" s="133">
        <f t="shared" ca="1" si="4"/>
        <v>-4.2636850384248914E-3</v>
      </c>
    </row>
    <row r="26" spans="1:22" x14ac:dyDescent="0.25">
      <c r="B26" s="129" t="str">
        <f>TableA2Hide!B26</f>
        <v>Dec 19</v>
      </c>
      <c r="C26" s="136"/>
      <c r="D26" s="145">
        <f ca="1">VLOOKUP($B26, INDIRECT($V$10), 3, FALSE)</f>
        <v>24.4</v>
      </c>
      <c r="E26" s="145">
        <f t="shared" ca="1" si="1"/>
        <v>24.3</v>
      </c>
      <c r="F26" s="145">
        <f t="shared" ca="1" si="2"/>
        <v>24.3</v>
      </c>
      <c r="G26" s="133">
        <f t="shared" ca="1" si="3"/>
        <v>-1.8407601802791218E-3</v>
      </c>
      <c r="H26" s="133">
        <f t="shared" ca="1" si="4"/>
        <v>7.1884087109364003E-4</v>
      </c>
    </row>
    <row r="27" spans="1:22" x14ac:dyDescent="0.25">
      <c r="B27" s="129" t="str">
        <f>TableA2Hide!B27</f>
        <v>Jan 20</v>
      </c>
      <c r="C27" s="136"/>
      <c r="D27" s="145">
        <f ca="1">VLOOKUP($B27, INDIRECT($V$10), 3, FALSE)</f>
        <v>16.2</v>
      </c>
      <c r="E27" s="145">
        <f t="shared" ca="1" si="1"/>
        <v>20.6</v>
      </c>
      <c r="F27" s="145" t="str">
        <f t="shared" ca="1" si="2"/>
        <v/>
      </c>
      <c r="G27" s="133">
        <f t="shared" ca="1" si="3"/>
        <v>0.26596390328824682</v>
      </c>
      <c r="H27" s="133" t="str">
        <f t="shared" ca="1" si="4"/>
        <v/>
      </c>
    </row>
    <row r="28" spans="1:22" x14ac:dyDescent="0.25">
      <c r="B28" s="129" t="str">
        <f>TableA2Hide!B28</f>
        <v>Feb 20</v>
      </c>
      <c r="C28" s="136"/>
      <c r="D28" s="145">
        <f ca="1">VLOOKUP($B28, INDIRECT($V$10), 3, FALSE)</f>
        <v>16.5</v>
      </c>
      <c r="E28" s="145" t="str">
        <f t="shared" ca="1" si="1"/>
        <v/>
      </c>
      <c r="F28" s="145" t="str">
        <f t="shared" ca="1" si="2"/>
        <v/>
      </c>
      <c r="G28" s="133" t="str">
        <f t="shared" ca="1" si="3"/>
        <v/>
      </c>
      <c r="H28" s="133" t="str">
        <f t="shared" ca="1" si="4"/>
        <v/>
      </c>
    </row>
    <row r="29" spans="1:22" x14ac:dyDescent="0.25">
      <c r="A29" s="137"/>
      <c r="B29" s="138"/>
      <c r="C29" s="139"/>
      <c r="D29" s="140"/>
      <c r="E29" s="140"/>
      <c r="F29" s="138"/>
      <c r="G29" s="140"/>
      <c r="H29" s="140"/>
    </row>
    <row r="30" spans="1:22" s="2" customFormat="1" ht="13.15" customHeight="1" x14ac:dyDescent="0.2">
      <c r="A30" s="141">
        <v>1</v>
      </c>
      <c r="B30" s="150" t="s">
        <v>243</v>
      </c>
      <c r="C30" s="150"/>
      <c r="D30" s="150"/>
      <c r="E30" s="150"/>
      <c r="F30" s="150"/>
      <c r="G30" s="150"/>
      <c r="H30" s="150"/>
      <c r="I30" s="13"/>
      <c r="J30" s="13"/>
      <c r="K30" s="13"/>
      <c r="L30" s="13"/>
      <c r="M30" s="13"/>
      <c r="N30" s="13"/>
      <c r="O30" s="13"/>
      <c r="P30" s="13"/>
      <c r="Q30" s="13"/>
      <c r="R30" s="13"/>
      <c r="S30" s="13"/>
      <c r="T30" s="13"/>
      <c r="U30" s="13"/>
      <c r="V30" s="13"/>
    </row>
    <row r="31" spans="1:22" s="2" customFormat="1" ht="30" customHeight="1" x14ac:dyDescent="0.2">
      <c r="B31" s="167" t="s">
        <v>244</v>
      </c>
      <c r="C31" s="167"/>
      <c r="D31" s="167"/>
      <c r="E31" s="167"/>
      <c r="F31" s="167"/>
      <c r="G31" s="167"/>
      <c r="H31" s="167"/>
      <c r="I31" s="13"/>
      <c r="J31" s="13"/>
      <c r="K31" s="13"/>
      <c r="L31" s="13"/>
      <c r="M31" s="13"/>
      <c r="N31" s="13"/>
      <c r="O31" s="13"/>
      <c r="P31" s="13"/>
      <c r="Q31" s="13"/>
      <c r="R31" s="13"/>
      <c r="S31" s="13"/>
      <c r="T31" s="13"/>
      <c r="U31" s="13"/>
      <c r="V31" s="13"/>
    </row>
    <row r="32" spans="1:22" ht="37.9" customHeight="1" x14ac:dyDescent="0.25">
      <c r="A32" s="141">
        <f>IF(OR(S9=1, S9=4), TableA2Hide!A32, "")</f>
        <v>2</v>
      </c>
      <c r="B32" s="167" t="s">
        <v>154</v>
      </c>
      <c r="C32" s="167"/>
      <c r="D32" s="167"/>
      <c r="E32" s="167"/>
      <c r="F32" s="167"/>
      <c r="G32" s="167"/>
      <c r="H32" s="167"/>
    </row>
    <row r="33" spans="2:8" x14ac:dyDescent="0.25">
      <c r="B33" s="10" t="s">
        <v>158</v>
      </c>
      <c r="C33" s="10"/>
      <c r="D33" s="10"/>
      <c r="E33" s="10"/>
      <c r="F33" s="10"/>
      <c r="G33" s="10"/>
      <c r="H33" s="10"/>
    </row>
  </sheetData>
  <mergeCells count="5">
    <mergeCell ref="A1:D1"/>
    <mergeCell ref="A2:H2"/>
    <mergeCell ref="A4:C5"/>
    <mergeCell ref="B31:H31"/>
    <mergeCell ref="B32:H32"/>
  </mergeCells>
  <hyperlinks>
    <hyperlink ref="A1" location="ContentsHead" display="ContentsHead" xr:uid="{FA0183F1-6637-4D3D-A6C7-F69DCFC6CF55}"/>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List Box 1">
              <controlPr defaultSize="0" autoLine="0" autoPict="0">
                <anchor moveWithCells="1">
                  <from>
                    <xdr:col>8</xdr:col>
                    <xdr:colOff>523875</xdr:colOff>
                    <xdr:row>1</xdr:row>
                    <xdr:rowOff>19050</xdr:rowOff>
                  </from>
                  <to>
                    <xdr:col>12</xdr:col>
                    <xdr:colOff>466725</xdr:colOff>
                    <xdr:row>4</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FFA478-AFF6-45D4-BBBE-2BA4F91399BA}">
  <sheetPr codeName="Sheet32">
    <pageSetUpPr fitToPage="1"/>
  </sheetPr>
  <dimension ref="A1:BD53"/>
  <sheetViews>
    <sheetView zoomScaleNormal="100" workbookViewId="0">
      <pane xSplit="2" ySplit="6" topLeftCell="C7" activePane="bottomRight" state="frozen"/>
      <selection pane="topRight" activeCell="D1" sqref="D1"/>
      <selection pane="bottomLeft" activeCell="A11" sqref="A11"/>
      <selection pane="bottomRight" sqref="A1:B1"/>
    </sheetView>
  </sheetViews>
  <sheetFormatPr defaultColWidth="0" defaultRowHeight="12.75" x14ac:dyDescent="0.2"/>
  <cols>
    <col min="1" max="1" width="2.7109375" style="2" customWidth="1"/>
    <col min="2" max="2" width="22.85546875" style="2" customWidth="1"/>
    <col min="3" max="3" width="1.140625" style="2" customWidth="1"/>
    <col min="4" max="4" width="12.140625" style="2" bestFit="1" customWidth="1"/>
    <col min="5" max="5" width="9.7109375" style="2" customWidth="1"/>
    <col min="6" max="6" width="17.42578125" style="2" customWidth="1"/>
    <col min="7" max="7" width="15.5703125" style="2" bestFit="1" customWidth="1"/>
    <col min="8" max="8" width="2.7109375" style="2" customWidth="1"/>
    <col min="9" max="9" width="13.7109375" style="2" customWidth="1"/>
    <col min="10" max="10" width="21.7109375" style="2" customWidth="1"/>
    <col min="11" max="11" width="16.28515625" style="2" bestFit="1" customWidth="1"/>
    <col min="12" max="12" width="17.28515625" style="2" customWidth="1"/>
    <col min="13" max="13" width="2.7109375" style="2" customWidth="1"/>
    <col min="14" max="14" width="13.7109375" style="2" bestFit="1" customWidth="1"/>
    <col min="15" max="15" width="10.7109375" style="2" bestFit="1" customWidth="1"/>
    <col min="16" max="16" width="18.28515625" style="2" customWidth="1"/>
    <col min="17" max="17" width="17.7109375" style="2" customWidth="1"/>
    <col min="18" max="18" width="2.7109375" style="2" customWidth="1"/>
    <col min="19" max="19" width="27.85546875" style="2" customWidth="1"/>
    <col min="20" max="20" width="12.85546875" style="2" customWidth="1"/>
    <col min="21" max="21" width="27.85546875" style="2" customWidth="1"/>
    <col min="22" max="22" width="13.28515625" style="2" customWidth="1"/>
    <col min="23" max="27" width="13.28515625" style="2" hidden="1" customWidth="1"/>
    <col min="28" max="41" width="0" style="2" hidden="1" customWidth="1"/>
    <col min="42" max="46" width="13.28515625" style="2" hidden="1" customWidth="1"/>
    <col min="47" max="47" width="0" style="2" hidden="1" customWidth="1"/>
    <col min="48" max="48" width="13.28515625" style="2" hidden="1" customWidth="1"/>
    <col min="49" max="49" width="0" style="2" hidden="1" customWidth="1"/>
    <col min="50" max="53" width="13.28515625" style="2" hidden="1" customWidth="1"/>
    <col min="54" max="54" width="0" style="2" hidden="1" customWidth="1"/>
    <col min="55" max="55" width="13.28515625" style="2" hidden="1" customWidth="1"/>
    <col min="56" max="56" width="0" style="2" hidden="1" customWidth="1"/>
    <col min="57" max="16384" width="13.28515625" style="2" hidden="1"/>
  </cols>
  <sheetData>
    <row r="1" spans="1:21" s="15" customFormat="1" ht="15" x14ac:dyDescent="0.25">
      <c r="A1" s="153" t="s">
        <v>40</v>
      </c>
      <c r="B1" s="153"/>
      <c r="C1" s="6"/>
    </row>
    <row r="2" spans="1:21" x14ac:dyDescent="0.2">
      <c r="A2" s="154" t="s">
        <v>41</v>
      </c>
      <c r="B2" s="154"/>
      <c r="C2" s="154"/>
      <c r="D2" s="154"/>
      <c r="E2" s="154"/>
      <c r="F2" s="154"/>
      <c r="G2" s="154"/>
      <c r="H2" s="154"/>
      <c r="I2" s="154"/>
      <c r="J2" s="154"/>
      <c r="K2" s="154"/>
      <c r="L2" s="154"/>
      <c r="M2" s="154"/>
      <c r="N2" s="154"/>
      <c r="O2" s="154"/>
      <c r="P2" s="154"/>
      <c r="Q2" s="154"/>
      <c r="R2" s="154"/>
      <c r="S2" s="154"/>
      <c r="T2" s="10"/>
      <c r="U2" s="10"/>
    </row>
    <row r="4" spans="1:21" ht="17.45" customHeight="1" x14ac:dyDescent="0.35">
      <c r="A4" s="155" t="s">
        <v>42</v>
      </c>
      <c r="B4" s="155"/>
      <c r="C4" s="16"/>
      <c r="D4" s="157" t="s">
        <v>43</v>
      </c>
      <c r="E4" s="157"/>
      <c r="F4" s="157"/>
      <c r="G4" s="157"/>
      <c r="H4" s="17"/>
      <c r="I4" s="157" t="s">
        <v>44</v>
      </c>
      <c r="J4" s="157"/>
      <c r="K4" s="157"/>
      <c r="L4" s="157"/>
      <c r="M4" s="17"/>
      <c r="N4" s="157" t="s">
        <v>45</v>
      </c>
      <c r="O4" s="157"/>
      <c r="P4" s="157"/>
      <c r="Q4" s="157"/>
      <c r="R4" s="157"/>
      <c r="S4" s="157"/>
      <c r="T4" s="18"/>
      <c r="U4" s="18"/>
    </row>
    <row r="5" spans="1:21" ht="18" customHeight="1" x14ac:dyDescent="0.35">
      <c r="A5" s="156"/>
      <c r="B5" s="156"/>
      <c r="C5" s="19"/>
      <c r="D5" s="156" t="s">
        <v>46</v>
      </c>
      <c r="E5" s="20" t="s">
        <v>47</v>
      </c>
      <c r="F5" s="156" t="s">
        <v>48</v>
      </c>
      <c r="G5" s="158" t="s">
        <v>49</v>
      </c>
      <c r="H5" s="19"/>
      <c r="I5" s="156" t="s">
        <v>50</v>
      </c>
      <c r="J5" s="20" t="s">
        <v>47</v>
      </c>
      <c r="K5" s="156" t="s">
        <v>48</v>
      </c>
      <c r="L5" s="158" t="s">
        <v>51</v>
      </c>
      <c r="M5" s="19"/>
      <c r="N5" s="156" t="s">
        <v>46</v>
      </c>
      <c r="O5" s="20" t="s">
        <v>47</v>
      </c>
      <c r="P5" s="156" t="s">
        <v>52</v>
      </c>
      <c r="Q5" s="158" t="s">
        <v>53</v>
      </c>
      <c r="R5" s="19"/>
      <c r="S5" s="156" t="s">
        <v>54</v>
      </c>
      <c r="T5" s="19"/>
      <c r="U5" s="19"/>
    </row>
    <row r="6" spans="1:21" ht="30.6" customHeight="1" x14ac:dyDescent="0.35">
      <c r="A6" s="156"/>
      <c r="B6" s="156"/>
      <c r="C6" s="19"/>
      <c r="D6" s="156"/>
      <c r="E6" s="20" t="s">
        <v>55</v>
      </c>
      <c r="F6" s="156"/>
      <c r="G6" s="158"/>
      <c r="H6" s="19"/>
      <c r="I6" s="156"/>
      <c r="J6" s="20" t="s">
        <v>56</v>
      </c>
      <c r="K6" s="156"/>
      <c r="L6" s="158"/>
      <c r="M6" s="19"/>
      <c r="N6" s="156"/>
      <c r="O6" s="20" t="s">
        <v>55</v>
      </c>
      <c r="P6" s="156"/>
      <c r="Q6" s="158"/>
      <c r="R6" s="19"/>
      <c r="S6" s="156"/>
      <c r="T6" s="19"/>
      <c r="U6" s="19"/>
    </row>
    <row r="7" spans="1:21" x14ac:dyDescent="0.2">
      <c r="A7" s="8" t="s">
        <v>57</v>
      </c>
      <c r="B7" s="8"/>
      <c r="C7" s="8"/>
      <c r="E7" s="22"/>
      <c r="G7" s="23"/>
      <c r="H7" s="24"/>
      <c r="I7" s="25"/>
      <c r="J7" s="26"/>
      <c r="K7" s="25"/>
      <c r="L7" s="27"/>
      <c r="M7" s="24"/>
      <c r="N7" s="24"/>
      <c r="O7" s="28"/>
      <c r="P7" s="24"/>
      <c r="Q7" s="23"/>
      <c r="R7" s="24"/>
    </row>
    <row r="8" spans="1:21" x14ac:dyDescent="0.2">
      <c r="B8" s="32" t="s">
        <v>35</v>
      </c>
      <c r="C8" s="33"/>
      <c r="D8" s="24">
        <v>55690</v>
      </c>
      <c r="E8" s="28">
        <v>12430</v>
      </c>
      <c r="F8" s="24">
        <v>6150</v>
      </c>
      <c r="G8" s="23">
        <v>61840</v>
      </c>
      <c r="H8" s="24"/>
      <c r="I8" s="25">
        <v>149.9</v>
      </c>
      <c r="J8" s="26">
        <v>55.4</v>
      </c>
      <c r="K8" s="25">
        <v>73</v>
      </c>
      <c r="L8" s="27">
        <v>223</v>
      </c>
      <c r="M8" s="24"/>
      <c r="N8" s="24">
        <v>9857</v>
      </c>
      <c r="O8" s="28">
        <v>1897</v>
      </c>
      <c r="P8" s="24">
        <v>2633</v>
      </c>
      <c r="Q8" s="23">
        <v>12490</v>
      </c>
      <c r="R8" s="24"/>
      <c r="S8" s="24">
        <v>1290</v>
      </c>
      <c r="T8" s="24"/>
      <c r="U8" s="24"/>
    </row>
    <row r="9" spans="1:21" x14ac:dyDescent="0.2">
      <c r="B9" s="32" t="s">
        <v>58</v>
      </c>
      <c r="C9" s="33"/>
      <c r="D9" s="24">
        <v>50990</v>
      </c>
      <c r="E9" s="28">
        <v>12700</v>
      </c>
      <c r="F9" s="24">
        <v>5490</v>
      </c>
      <c r="G9" s="23">
        <v>56490</v>
      </c>
      <c r="H9" s="24"/>
      <c r="I9" s="25">
        <v>155.1</v>
      </c>
      <c r="J9" s="26">
        <v>60.9</v>
      </c>
      <c r="K9" s="25">
        <v>62.3</v>
      </c>
      <c r="L9" s="27">
        <v>217.4</v>
      </c>
      <c r="M9" s="24"/>
      <c r="N9" s="24">
        <v>9358</v>
      </c>
      <c r="O9" s="28">
        <v>2117</v>
      </c>
      <c r="P9" s="24">
        <v>1945</v>
      </c>
      <c r="Q9" s="23">
        <v>11303</v>
      </c>
      <c r="R9" s="24"/>
      <c r="S9" s="24">
        <v>1200</v>
      </c>
      <c r="T9" s="24"/>
      <c r="U9" s="24"/>
    </row>
    <row r="10" spans="1:21" ht="26.45" customHeight="1" x14ac:dyDescent="0.2">
      <c r="A10" s="8" t="s">
        <v>59</v>
      </c>
      <c r="B10" s="8"/>
      <c r="C10" s="8"/>
      <c r="E10" s="22"/>
      <c r="G10" s="23"/>
      <c r="H10" s="24"/>
      <c r="I10" s="25"/>
      <c r="J10" s="26"/>
      <c r="K10" s="25"/>
      <c r="L10" s="27"/>
      <c r="M10" s="24"/>
      <c r="N10" s="24"/>
      <c r="O10" s="28"/>
      <c r="P10" s="24"/>
      <c r="Q10" s="23"/>
      <c r="R10" s="24"/>
    </row>
    <row r="11" spans="1:21" x14ac:dyDescent="0.2">
      <c r="B11" s="32" t="s">
        <v>60</v>
      </c>
      <c r="C11" s="33"/>
      <c r="D11" s="24">
        <v>13220</v>
      </c>
      <c r="E11" s="28">
        <v>2990</v>
      </c>
      <c r="F11" s="24">
        <v>1430</v>
      </c>
      <c r="G11" s="23">
        <v>14650</v>
      </c>
      <c r="H11" s="24"/>
      <c r="I11" s="25">
        <v>31.9</v>
      </c>
      <c r="J11" s="26">
        <v>12.6</v>
      </c>
      <c r="K11" s="25">
        <v>15.4</v>
      </c>
      <c r="L11" s="27">
        <v>47.4</v>
      </c>
      <c r="M11" s="24"/>
      <c r="N11" s="24">
        <v>2257</v>
      </c>
      <c r="O11" s="28">
        <v>429</v>
      </c>
      <c r="P11" s="24">
        <v>522</v>
      </c>
      <c r="Q11" s="23">
        <v>2779</v>
      </c>
      <c r="R11" s="24"/>
      <c r="S11" s="24">
        <v>255</v>
      </c>
      <c r="T11" s="24"/>
      <c r="U11" s="24"/>
    </row>
    <row r="12" spans="1:21" x14ac:dyDescent="0.2">
      <c r="B12" s="32" t="s">
        <v>61</v>
      </c>
      <c r="C12" s="33"/>
      <c r="D12" s="24">
        <v>14850</v>
      </c>
      <c r="E12" s="28">
        <v>3170</v>
      </c>
      <c r="F12" s="24">
        <v>1480</v>
      </c>
      <c r="G12" s="23">
        <v>16330</v>
      </c>
      <c r="H12" s="24"/>
      <c r="I12" s="25">
        <v>41.8</v>
      </c>
      <c r="J12" s="26">
        <v>14.5</v>
      </c>
      <c r="K12" s="25">
        <v>17.7</v>
      </c>
      <c r="L12" s="27">
        <v>59.5</v>
      </c>
      <c r="M12" s="24"/>
      <c r="N12" s="24">
        <v>2688</v>
      </c>
      <c r="O12" s="28">
        <v>494</v>
      </c>
      <c r="P12" s="24">
        <v>692</v>
      </c>
      <c r="Q12" s="23">
        <v>3379</v>
      </c>
      <c r="R12" s="24"/>
      <c r="S12" s="24">
        <v>388</v>
      </c>
      <c r="T12" s="24"/>
      <c r="U12" s="24"/>
    </row>
    <row r="13" spans="1:21" x14ac:dyDescent="0.2">
      <c r="B13" s="32" t="s">
        <v>62</v>
      </c>
      <c r="C13" s="33"/>
      <c r="D13" s="24">
        <v>15760</v>
      </c>
      <c r="E13" s="28">
        <v>3360</v>
      </c>
      <c r="F13" s="24">
        <v>1690</v>
      </c>
      <c r="G13" s="23">
        <v>17450</v>
      </c>
      <c r="H13" s="24"/>
      <c r="I13" s="25">
        <v>44.5</v>
      </c>
      <c r="J13" s="26">
        <v>15.8</v>
      </c>
      <c r="K13" s="25">
        <v>19.600000000000001</v>
      </c>
      <c r="L13" s="27">
        <v>64.099999999999994</v>
      </c>
      <c r="M13" s="24"/>
      <c r="N13" s="24">
        <v>2848</v>
      </c>
      <c r="O13" s="28">
        <v>537</v>
      </c>
      <c r="P13" s="24">
        <v>659</v>
      </c>
      <c r="Q13" s="23">
        <v>3506</v>
      </c>
      <c r="R13" s="24"/>
      <c r="S13" s="24">
        <v>319</v>
      </c>
      <c r="T13" s="24"/>
      <c r="U13" s="24"/>
    </row>
    <row r="14" spans="1:21" ht="13.15" customHeight="1" x14ac:dyDescent="0.2">
      <c r="B14" s="32" t="s">
        <v>63</v>
      </c>
      <c r="C14" s="33"/>
      <c r="D14" s="24">
        <v>11860</v>
      </c>
      <c r="E14" s="28">
        <v>2910</v>
      </c>
      <c r="F14" s="24">
        <v>1560</v>
      </c>
      <c r="G14" s="23">
        <v>13410</v>
      </c>
      <c r="H14" s="24"/>
      <c r="I14" s="25">
        <v>31.7</v>
      </c>
      <c r="J14" s="26">
        <v>12.5</v>
      </c>
      <c r="K14" s="25">
        <v>20.3</v>
      </c>
      <c r="L14" s="27">
        <v>52</v>
      </c>
      <c r="M14" s="24"/>
      <c r="N14" s="24">
        <v>2064</v>
      </c>
      <c r="O14" s="28">
        <v>437</v>
      </c>
      <c r="P14" s="24">
        <v>761</v>
      </c>
      <c r="Q14" s="23">
        <v>2826</v>
      </c>
      <c r="R14" s="24"/>
      <c r="S14" s="24">
        <v>328</v>
      </c>
      <c r="T14" s="24"/>
      <c r="U14" s="24"/>
    </row>
    <row r="15" spans="1:21" ht="26.45" customHeight="1" x14ac:dyDescent="0.2">
      <c r="B15" s="32" t="s">
        <v>64</v>
      </c>
      <c r="C15" s="33"/>
      <c r="D15" s="24">
        <v>13240</v>
      </c>
      <c r="E15" s="28">
        <v>3170</v>
      </c>
      <c r="F15" s="24">
        <v>1510</v>
      </c>
      <c r="G15" s="23">
        <v>14750</v>
      </c>
      <c r="H15" s="24"/>
      <c r="I15" s="25">
        <v>36.1</v>
      </c>
      <c r="J15" s="26">
        <v>14.4</v>
      </c>
      <c r="K15" s="25">
        <v>13.9</v>
      </c>
      <c r="L15" s="27">
        <v>50</v>
      </c>
      <c r="M15" s="24"/>
      <c r="N15" s="24">
        <v>2397</v>
      </c>
      <c r="O15" s="28">
        <v>504</v>
      </c>
      <c r="P15" s="24">
        <v>376</v>
      </c>
      <c r="Q15" s="23">
        <v>2773</v>
      </c>
      <c r="R15" s="24"/>
      <c r="S15" s="24">
        <v>374</v>
      </c>
      <c r="T15" s="24"/>
      <c r="U15" s="24"/>
    </row>
    <row r="16" spans="1:21" x14ac:dyDescent="0.2">
      <c r="B16" s="32" t="s">
        <v>65</v>
      </c>
      <c r="C16" s="33"/>
      <c r="D16" s="24">
        <v>14910</v>
      </c>
      <c r="E16" s="28">
        <v>3570</v>
      </c>
      <c r="F16" s="24">
        <v>1560</v>
      </c>
      <c r="G16" s="23">
        <v>16470</v>
      </c>
      <c r="H16" s="24"/>
      <c r="I16" s="25">
        <v>45.4</v>
      </c>
      <c r="J16" s="26">
        <v>17.399999999999999</v>
      </c>
      <c r="K16" s="25">
        <v>17</v>
      </c>
      <c r="L16" s="27">
        <v>62.4</v>
      </c>
      <c r="M16" s="24"/>
      <c r="N16" s="24">
        <v>2739</v>
      </c>
      <c r="O16" s="28">
        <v>599</v>
      </c>
      <c r="P16" s="24">
        <v>634</v>
      </c>
      <c r="Q16" s="23">
        <v>3373</v>
      </c>
      <c r="R16" s="24"/>
      <c r="S16" s="24">
        <v>319</v>
      </c>
      <c r="T16" s="24"/>
      <c r="U16" s="24"/>
    </row>
    <row r="17" spans="1:21" x14ac:dyDescent="0.2">
      <c r="B17" s="32" t="s">
        <v>66</v>
      </c>
      <c r="C17" s="33"/>
      <c r="D17" s="24">
        <v>15170</v>
      </c>
      <c r="E17" s="28">
        <v>3710</v>
      </c>
      <c r="F17" s="24">
        <v>1510</v>
      </c>
      <c r="G17" s="23">
        <v>16680</v>
      </c>
      <c r="H17" s="24"/>
      <c r="I17" s="25">
        <v>47.9</v>
      </c>
      <c r="J17" s="26">
        <v>18.2</v>
      </c>
      <c r="K17" s="25">
        <v>20</v>
      </c>
      <c r="L17" s="27">
        <v>67.900000000000006</v>
      </c>
      <c r="M17" s="24"/>
      <c r="N17" s="24">
        <v>2815</v>
      </c>
      <c r="O17" s="28">
        <v>633</v>
      </c>
      <c r="P17" s="24">
        <v>628</v>
      </c>
      <c r="Q17" s="23">
        <v>3442</v>
      </c>
      <c r="R17" s="24"/>
      <c r="S17" s="24">
        <v>335</v>
      </c>
      <c r="T17" s="24"/>
      <c r="U17" s="24"/>
    </row>
    <row r="18" spans="1:21" ht="26.45" customHeight="1" x14ac:dyDescent="0.2">
      <c r="A18" s="8" t="s">
        <v>67</v>
      </c>
      <c r="B18" s="8"/>
      <c r="C18" s="8"/>
      <c r="D18" s="24"/>
      <c r="E18" s="28"/>
      <c r="F18" s="24"/>
      <c r="G18" s="23"/>
      <c r="H18" s="24"/>
      <c r="I18" s="25"/>
      <c r="J18" s="26"/>
      <c r="K18" s="25"/>
      <c r="L18" s="27"/>
      <c r="M18" s="24"/>
      <c r="N18" s="24"/>
      <c r="O18" s="28"/>
      <c r="P18" s="24"/>
      <c r="Q18" s="23"/>
      <c r="R18" s="24"/>
    </row>
    <row r="19" spans="1:21" x14ac:dyDescent="0.2">
      <c r="B19" s="36" t="s">
        <v>68</v>
      </c>
      <c r="C19" s="33"/>
      <c r="D19" s="24">
        <v>3890</v>
      </c>
      <c r="E19" s="28">
        <v>930</v>
      </c>
      <c r="F19" s="24">
        <v>490</v>
      </c>
      <c r="G19" s="23">
        <v>4380</v>
      </c>
      <c r="H19" s="24"/>
      <c r="I19" s="25">
        <v>9</v>
      </c>
      <c r="J19" s="26">
        <v>4</v>
      </c>
      <c r="K19" s="25">
        <v>6</v>
      </c>
      <c r="L19" s="27">
        <v>15</v>
      </c>
      <c r="M19" s="24"/>
      <c r="N19" s="24">
        <v>638</v>
      </c>
      <c r="O19" s="28">
        <v>135</v>
      </c>
      <c r="P19" s="24">
        <v>217</v>
      </c>
      <c r="Q19" s="23">
        <v>855</v>
      </c>
      <c r="R19" s="24"/>
      <c r="S19" s="24">
        <v>123</v>
      </c>
      <c r="T19" s="24"/>
      <c r="U19" s="24"/>
    </row>
    <row r="20" spans="1:21" x14ac:dyDescent="0.2">
      <c r="B20" s="36" t="s">
        <v>69</v>
      </c>
      <c r="C20" s="33"/>
      <c r="D20" s="24">
        <v>4350</v>
      </c>
      <c r="E20" s="28">
        <v>980</v>
      </c>
      <c r="F20" s="24">
        <v>460</v>
      </c>
      <c r="G20" s="23">
        <v>4810</v>
      </c>
      <c r="H20" s="24"/>
      <c r="I20" s="25">
        <v>10</v>
      </c>
      <c r="J20" s="26">
        <v>4.0999999999999996</v>
      </c>
      <c r="K20" s="25">
        <v>3.6</v>
      </c>
      <c r="L20" s="27">
        <v>13.6</v>
      </c>
      <c r="M20" s="24"/>
      <c r="N20" s="24">
        <v>721</v>
      </c>
      <c r="O20" s="28">
        <v>140</v>
      </c>
      <c r="P20" s="24">
        <v>124</v>
      </c>
      <c r="Q20" s="23">
        <v>846</v>
      </c>
      <c r="R20" s="24"/>
      <c r="S20" s="24">
        <v>66</v>
      </c>
      <c r="T20" s="24"/>
      <c r="U20" s="24"/>
    </row>
    <row r="21" spans="1:21" x14ac:dyDescent="0.2">
      <c r="B21" s="36" t="s">
        <v>70</v>
      </c>
      <c r="C21" s="33"/>
      <c r="D21" s="24">
        <v>4980</v>
      </c>
      <c r="E21" s="28">
        <v>1080</v>
      </c>
      <c r="F21" s="24">
        <v>480</v>
      </c>
      <c r="G21" s="23">
        <v>5460</v>
      </c>
      <c r="H21" s="24"/>
      <c r="I21" s="25">
        <v>12.9</v>
      </c>
      <c r="J21" s="26">
        <v>4.5</v>
      </c>
      <c r="K21" s="25">
        <v>5.8</v>
      </c>
      <c r="L21" s="27">
        <v>18.8</v>
      </c>
      <c r="M21" s="24"/>
      <c r="N21" s="24">
        <v>897</v>
      </c>
      <c r="O21" s="28">
        <v>154</v>
      </c>
      <c r="P21" s="24">
        <v>180</v>
      </c>
      <c r="Q21" s="23">
        <v>1078</v>
      </c>
      <c r="R21" s="24"/>
      <c r="S21" s="24">
        <v>66</v>
      </c>
      <c r="T21" s="24"/>
      <c r="U21" s="24"/>
    </row>
    <row r="22" spans="1:21" x14ac:dyDescent="0.2">
      <c r="B22" s="36" t="s">
        <v>71</v>
      </c>
      <c r="C22" s="33"/>
      <c r="D22" s="24">
        <v>4850</v>
      </c>
      <c r="E22" s="28">
        <v>1100</v>
      </c>
      <c r="F22" s="24">
        <v>490</v>
      </c>
      <c r="G22" s="23">
        <v>5340</v>
      </c>
      <c r="H22" s="24"/>
      <c r="I22" s="25">
        <v>13.3</v>
      </c>
      <c r="J22" s="26">
        <v>5</v>
      </c>
      <c r="K22" s="25">
        <v>8</v>
      </c>
      <c r="L22" s="27">
        <v>21.3</v>
      </c>
      <c r="M22" s="24"/>
      <c r="N22" s="24">
        <v>863</v>
      </c>
      <c r="O22" s="28">
        <v>171</v>
      </c>
      <c r="P22" s="24">
        <v>332</v>
      </c>
      <c r="Q22" s="23">
        <v>1194</v>
      </c>
      <c r="R22" s="24"/>
      <c r="S22" s="24">
        <v>98</v>
      </c>
      <c r="T22" s="24"/>
      <c r="U22" s="24"/>
    </row>
    <row r="23" spans="1:21" x14ac:dyDescent="0.2">
      <c r="B23" s="36" t="s">
        <v>72</v>
      </c>
      <c r="C23" s="33"/>
      <c r="D23" s="24">
        <v>5460</v>
      </c>
      <c r="E23" s="28">
        <v>1150</v>
      </c>
      <c r="F23" s="24">
        <v>530</v>
      </c>
      <c r="G23" s="23">
        <v>5990</v>
      </c>
      <c r="H23" s="24"/>
      <c r="I23" s="25">
        <v>15.2</v>
      </c>
      <c r="J23" s="26">
        <v>5.0999999999999996</v>
      </c>
      <c r="K23" s="25">
        <v>3.8</v>
      </c>
      <c r="L23" s="27">
        <v>18.899999999999999</v>
      </c>
      <c r="M23" s="24"/>
      <c r="N23" s="24">
        <v>992</v>
      </c>
      <c r="O23" s="28">
        <v>173</v>
      </c>
      <c r="P23" s="24">
        <v>190</v>
      </c>
      <c r="Q23" s="23">
        <v>1182</v>
      </c>
      <c r="R23" s="24"/>
      <c r="S23" s="24">
        <v>59</v>
      </c>
      <c r="T23" s="24"/>
      <c r="U23" s="24"/>
    </row>
    <row r="24" spans="1:21" x14ac:dyDescent="0.2">
      <c r="B24" s="36" t="s">
        <v>73</v>
      </c>
      <c r="C24" s="33"/>
      <c r="D24" s="24">
        <v>4540</v>
      </c>
      <c r="E24" s="28">
        <v>930</v>
      </c>
      <c r="F24" s="24">
        <v>470</v>
      </c>
      <c r="G24" s="23">
        <v>5000</v>
      </c>
      <c r="H24" s="24"/>
      <c r="I24" s="25">
        <v>13.4</v>
      </c>
      <c r="J24" s="26">
        <v>4.4000000000000004</v>
      </c>
      <c r="K24" s="25">
        <v>5.9</v>
      </c>
      <c r="L24" s="27">
        <v>19.3</v>
      </c>
      <c r="M24" s="24"/>
      <c r="N24" s="24">
        <v>833</v>
      </c>
      <c r="O24" s="28">
        <v>149</v>
      </c>
      <c r="P24" s="24">
        <v>170</v>
      </c>
      <c r="Q24" s="23">
        <v>1003</v>
      </c>
      <c r="R24" s="24"/>
      <c r="S24" s="24">
        <v>231</v>
      </c>
      <c r="T24" s="24"/>
      <c r="U24" s="24"/>
    </row>
    <row r="25" spans="1:21" x14ac:dyDescent="0.2">
      <c r="B25" s="36" t="s">
        <v>74</v>
      </c>
      <c r="C25" s="33"/>
      <c r="D25" s="24">
        <v>5050</v>
      </c>
      <c r="E25" s="28">
        <v>1120</v>
      </c>
      <c r="F25" s="24">
        <v>600</v>
      </c>
      <c r="G25" s="23">
        <v>5650</v>
      </c>
      <c r="H25" s="24"/>
      <c r="I25" s="25">
        <v>14.5</v>
      </c>
      <c r="J25" s="26">
        <v>5.2</v>
      </c>
      <c r="K25" s="25">
        <v>6.6</v>
      </c>
      <c r="L25" s="27">
        <v>21.1</v>
      </c>
      <c r="M25" s="24"/>
      <c r="N25" s="24">
        <v>908</v>
      </c>
      <c r="O25" s="28">
        <v>176</v>
      </c>
      <c r="P25" s="24">
        <v>221</v>
      </c>
      <c r="Q25" s="23">
        <v>1129</v>
      </c>
      <c r="R25" s="24"/>
      <c r="S25" s="24">
        <v>112</v>
      </c>
      <c r="T25" s="24"/>
      <c r="U25" s="24"/>
    </row>
    <row r="26" spans="1:21" x14ac:dyDescent="0.2">
      <c r="B26" s="36" t="s">
        <v>75</v>
      </c>
      <c r="C26" s="33"/>
      <c r="D26" s="24">
        <v>5790</v>
      </c>
      <c r="E26" s="28">
        <v>1230</v>
      </c>
      <c r="F26" s="24">
        <v>550</v>
      </c>
      <c r="G26" s="23">
        <v>6340</v>
      </c>
      <c r="H26" s="24"/>
      <c r="I26" s="25">
        <v>16.7</v>
      </c>
      <c r="J26" s="26">
        <v>5.9</v>
      </c>
      <c r="K26" s="25">
        <v>5.6</v>
      </c>
      <c r="L26" s="27">
        <v>22.2</v>
      </c>
      <c r="M26" s="24"/>
      <c r="N26" s="24">
        <v>1051</v>
      </c>
      <c r="O26" s="28">
        <v>200</v>
      </c>
      <c r="P26" s="24">
        <v>177</v>
      </c>
      <c r="Q26" s="23">
        <v>1228</v>
      </c>
      <c r="R26" s="24"/>
      <c r="S26" s="24">
        <v>113</v>
      </c>
      <c r="T26" s="24"/>
      <c r="U26" s="24"/>
    </row>
    <row r="27" spans="1:21" x14ac:dyDescent="0.2">
      <c r="B27" s="36" t="s">
        <v>76</v>
      </c>
      <c r="C27" s="33"/>
      <c r="D27" s="24">
        <v>4930</v>
      </c>
      <c r="E27" s="28">
        <v>1010</v>
      </c>
      <c r="F27" s="24">
        <v>530</v>
      </c>
      <c r="G27" s="23">
        <v>5460</v>
      </c>
      <c r="H27" s="24"/>
      <c r="I27" s="25">
        <v>13.4</v>
      </c>
      <c r="J27" s="26">
        <v>4.7</v>
      </c>
      <c r="K27" s="25">
        <v>7.4</v>
      </c>
      <c r="L27" s="27">
        <v>20.8</v>
      </c>
      <c r="M27" s="24"/>
      <c r="N27" s="24">
        <v>889</v>
      </c>
      <c r="O27" s="28">
        <v>161</v>
      </c>
      <c r="P27" s="24">
        <v>260</v>
      </c>
      <c r="Q27" s="23">
        <v>1150</v>
      </c>
      <c r="R27" s="24"/>
      <c r="S27" s="24">
        <v>94</v>
      </c>
      <c r="T27" s="24"/>
      <c r="U27" s="24"/>
    </row>
    <row r="28" spans="1:21" x14ac:dyDescent="0.2">
      <c r="B28" s="36" t="s">
        <v>77</v>
      </c>
      <c r="C28" s="33"/>
      <c r="D28" s="24">
        <v>3590</v>
      </c>
      <c r="E28" s="28">
        <v>890</v>
      </c>
      <c r="F28" s="24">
        <v>440</v>
      </c>
      <c r="G28" s="23">
        <v>4030</v>
      </c>
      <c r="H28" s="24"/>
      <c r="I28" s="25">
        <v>10.3</v>
      </c>
      <c r="J28" s="26">
        <v>4</v>
      </c>
      <c r="K28" s="25">
        <v>6.9</v>
      </c>
      <c r="L28" s="27">
        <v>17.2</v>
      </c>
      <c r="M28" s="24"/>
      <c r="N28" s="24">
        <v>637</v>
      </c>
      <c r="O28" s="28">
        <v>137</v>
      </c>
      <c r="P28" s="24">
        <v>209</v>
      </c>
      <c r="Q28" s="23">
        <v>846</v>
      </c>
      <c r="R28" s="24"/>
      <c r="S28" s="24">
        <v>50</v>
      </c>
      <c r="T28" s="24"/>
      <c r="U28" s="24"/>
    </row>
    <row r="29" spans="1:21" x14ac:dyDescent="0.2">
      <c r="B29" s="36" t="s">
        <v>78</v>
      </c>
      <c r="C29" s="33"/>
      <c r="D29" s="24">
        <v>3860</v>
      </c>
      <c r="E29" s="28">
        <v>930</v>
      </c>
      <c r="F29" s="24">
        <v>460</v>
      </c>
      <c r="G29" s="23">
        <v>4320</v>
      </c>
      <c r="H29" s="24"/>
      <c r="I29" s="25">
        <v>9.9</v>
      </c>
      <c r="J29" s="26">
        <v>3.9</v>
      </c>
      <c r="K29" s="25">
        <v>5.4</v>
      </c>
      <c r="L29" s="27">
        <v>15.3</v>
      </c>
      <c r="M29" s="24"/>
      <c r="N29" s="24">
        <v>658</v>
      </c>
      <c r="O29" s="28">
        <v>136</v>
      </c>
      <c r="P29" s="24">
        <v>161</v>
      </c>
      <c r="Q29" s="23">
        <v>819</v>
      </c>
      <c r="R29" s="24"/>
      <c r="S29" s="24">
        <v>127</v>
      </c>
      <c r="T29" s="24"/>
      <c r="U29" s="24"/>
    </row>
    <row r="30" spans="1:21" x14ac:dyDescent="0.2">
      <c r="B30" s="36" t="s">
        <v>79</v>
      </c>
      <c r="C30" s="33"/>
      <c r="D30" s="24">
        <v>4410</v>
      </c>
      <c r="E30" s="28">
        <v>1090</v>
      </c>
      <c r="F30" s="24">
        <v>660</v>
      </c>
      <c r="G30" s="23">
        <v>5070</v>
      </c>
      <c r="H30" s="24"/>
      <c r="I30" s="25">
        <v>11.5</v>
      </c>
      <c r="J30" s="26">
        <v>4.7</v>
      </c>
      <c r="K30" s="25">
        <v>8.1</v>
      </c>
      <c r="L30" s="27">
        <v>19.5</v>
      </c>
      <c r="M30" s="24"/>
      <c r="N30" s="24">
        <v>769</v>
      </c>
      <c r="O30" s="28">
        <v>164</v>
      </c>
      <c r="P30" s="24">
        <v>391</v>
      </c>
      <c r="Q30" s="23">
        <v>1160</v>
      </c>
      <c r="R30" s="24"/>
      <c r="S30" s="24">
        <v>151</v>
      </c>
      <c r="T30" s="24"/>
      <c r="U30" s="24"/>
    </row>
    <row r="31" spans="1:21" ht="26.45" customHeight="1" x14ac:dyDescent="0.2">
      <c r="B31" s="36" t="s">
        <v>80</v>
      </c>
      <c r="C31" s="33"/>
      <c r="D31" s="24">
        <v>4020</v>
      </c>
      <c r="E31" s="28">
        <v>980</v>
      </c>
      <c r="F31" s="24">
        <v>530</v>
      </c>
      <c r="G31" s="23">
        <v>4550</v>
      </c>
      <c r="H31" s="24"/>
      <c r="I31" s="25">
        <v>10.5</v>
      </c>
      <c r="J31" s="26">
        <v>4.2</v>
      </c>
      <c r="K31" s="25">
        <v>2.9</v>
      </c>
      <c r="L31" s="27">
        <v>13.4</v>
      </c>
      <c r="M31" s="24"/>
      <c r="N31" s="24">
        <v>748</v>
      </c>
      <c r="O31" s="28">
        <v>146</v>
      </c>
      <c r="P31" s="24">
        <v>132</v>
      </c>
      <c r="Q31" s="23">
        <v>881</v>
      </c>
      <c r="R31" s="24"/>
      <c r="S31" s="24">
        <v>63</v>
      </c>
      <c r="T31" s="24"/>
      <c r="U31" s="24"/>
    </row>
    <row r="32" spans="1:21" x14ac:dyDescent="0.2">
      <c r="B32" s="36" t="s">
        <v>81</v>
      </c>
      <c r="C32" s="33"/>
      <c r="D32" s="24">
        <v>4560</v>
      </c>
      <c r="E32" s="28">
        <v>1110</v>
      </c>
      <c r="F32" s="24">
        <v>520</v>
      </c>
      <c r="G32" s="23">
        <v>5090</v>
      </c>
      <c r="H32" s="24"/>
      <c r="I32" s="25">
        <v>12.2</v>
      </c>
      <c r="J32" s="26">
        <v>5</v>
      </c>
      <c r="K32" s="25">
        <v>7.8</v>
      </c>
      <c r="L32" s="27">
        <v>20</v>
      </c>
      <c r="M32" s="24"/>
      <c r="N32" s="24">
        <v>794</v>
      </c>
      <c r="O32" s="28">
        <v>174</v>
      </c>
      <c r="P32" s="24">
        <v>127</v>
      </c>
      <c r="Q32" s="23">
        <v>921</v>
      </c>
      <c r="R32" s="24"/>
      <c r="S32" s="24">
        <v>269</v>
      </c>
      <c r="T32" s="24"/>
      <c r="U32" s="24"/>
    </row>
    <row r="33" spans="1:21" x14ac:dyDescent="0.2">
      <c r="B33" s="36" t="s">
        <v>82</v>
      </c>
      <c r="C33" s="33"/>
      <c r="D33" s="24">
        <v>4660</v>
      </c>
      <c r="E33" s="28">
        <v>1080</v>
      </c>
      <c r="F33" s="24">
        <v>460</v>
      </c>
      <c r="G33" s="23">
        <v>5120</v>
      </c>
      <c r="H33" s="24"/>
      <c r="I33" s="25">
        <v>13.4</v>
      </c>
      <c r="J33" s="26">
        <v>5.3</v>
      </c>
      <c r="K33" s="25">
        <v>3.3</v>
      </c>
      <c r="L33" s="27">
        <v>16.600000000000001</v>
      </c>
      <c r="M33" s="24"/>
      <c r="N33" s="24">
        <v>856</v>
      </c>
      <c r="O33" s="28">
        <v>184</v>
      </c>
      <c r="P33" s="24">
        <v>116</v>
      </c>
      <c r="Q33" s="23">
        <v>971</v>
      </c>
      <c r="R33" s="24"/>
      <c r="S33" s="24">
        <v>42</v>
      </c>
      <c r="T33" s="24"/>
      <c r="U33" s="35"/>
    </row>
    <row r="34" spans="1:21" x14ac:dyDescent="0.2">
      <c r="B34" s="36" t="s">
        <v>83</v>
      </c>
      <c r="C34" s="33"/>
      <c r="D34" s="24">
        <v>5010</v>
      </c>
      <c r="E34" s="28">
        <v>1210</v>
      </c>
      <c r="F34" s="24">
        <v>590</v>
      </c>
      <c r="G34" s="23">
        <v>5600</v>
      </c>
      <c r="H34" s="24"/>
      <c r="I34" s="25">
        <v>14.5</v>
      </c>
      <c r="J34" s="26">
        <v>5.7</v>
      </c>
      <c r="K34" s="25">
        <v>5</v>
      </c>
      <c r="L34" s="27">
        <v>19.5</v>
      </c>
      <c r="M34" s="24"/>
      <c r="N34" s="24">
        <v>917</v>
      </c>
      <c r="O34" s="28">
        <v>196</v>
      </c>
      <c r="P34" s="24">
        <v>194</v>
      </c>
      <c r="Q34" s="23">
        <v>1110</v>
      </c>
      <c r="R34" s="24"/>
      <c r="S34" s="24">
        <v>138</v>
      </c>
      <c r="T34" s="24"/>
      <c r="U34" s="24"/>
    </row>
    <row r="35" spans="1:21" x14ac:dyDescent="0.2">
      <c r="B35" s="36" t="s">
        <v>84</v>
      </c>
      <c r="C35" s="33"/>
      <c r="D35" s="24">
        <v>5260</v>
      </c>
      <c r="E35" s="28">
        <v>1230</v>
      </c>
      <c r="F35" s="24">
        <v>470</v>
      </c>
      <c r="G35" s="23">
        <v>5730</v>
      </c>
      <c r="H35" s="24"/>
      <c r="I35" s="25">
        <v>17.3</v>
      </c>
      <c r="J35" s="26">
        <v>6.3</v>
      </c>
      <c r="K35" s="25">
        <v>3.7</v>
      </c>
      <c r="L35" s="27">
        <v>21</v>
      </c>
      <c r="M35" s="24"/>
      <c r="N35" s="24">
        <v>989</v>
      </c>
      <c r="O35" s="28">
        <v>216</v>
      </c>
      <c r="P35" s="24">
        <v>177</v>
      </c>
      <c r="Q35" s="23">
        <v>1166</v>
      </c>
      <c r="R35" s="24"/>
      <c r="S35" s="24">
        <v>77</v>
      </c>
      <c r="T35" s="24"/>
      <c r="U35" s="24"/>
    </row>
    <row r="36" spans="1:21" x14ac:dyDescent="0.2">
      <c r="B36" s="36" t="s">
        <v>85</v>
      </c>
      <c r="C36" s="33"/>
      <c r="D36" s="24">
        <v>4640</v>
      </c>
      <c r="E36" s="28">
        <v>1130</v>
      </c>
      <c r="F36" s="24">
        <v>500</v>
      </c>
      <c r="G36" s="23">
        <v>5140</v>
      </c>
      <c r="H36" s="24"/>
      <c r="I36" s="25">
        <v>13.6</v>
      </c>
      <c r="J36" s="26">
        <v>5.4</v>
      </c>
      <c r="K36" s="25">
        <v>8.3000000000000007</v>
      </c>
      <c r="L36" s="27">
        <v>22</v>
      </c>
      <c r="M36" s="24"/>
      <c r="N36" s="24">
        <v>833</v>
      </c>
      <c r="O36" s="28">
        <v>186</v>
      </c>
      <c r="P36" s="24">
        <v>263</v>
      </c>
      <c r="Q36" s="23">
        <v>1096</v>
      </c>
      <c r="R36" s="24"/>
      <c r="S36" s="24">
        <v>104</v>
      </c>
      <c r="T36" s="24"/>
      <c r="U36" s="24"/>
    </row>
    <row r="37" spans="1:21" x14ac:dyDescent="0.2">
      <c r="B37" s="36" t="s">
        <v>86</v>
      </c>
      <c r="C37" s="33"/>
      <c r="D37" s="24">
        <v>5060</v>
      </c>
      <c r="E37" s="28">
        <v>1270</v>
      </c>
      <c r="F37" s="24">
        <v>530</v>
      </c>
      <c r="G37" s="23">
        <v>5590</v>
      </c>
      <c r="H37" s="24"/>
      <c r="I37" s="25">
        <v>15.9</v>
      </c>
      <c r="J37" s="26">
        <v>6.2</v>
      </c>
      <c r="K37" s="25">
        <v>4.4000000000000004</v>
      </c>
      <c r="L37" s="27">
        <v>20.3</v>
      </c>
      <c r="M37" s="24"/>
      <c r="N37" s="24">
        <v>928</v>
      </c>
      <c r="O37" s="28">
        <v>216</v>
      </c>
      <c r="P37" s="24">
        <v>158</v>
      </c>
      <c r="Q37" s="23">
        <v>1086</v>
      </c>
      <c r="R37" s="24"/>
      <c r="S37" s="24">
        <v>126</v>
      </c>
      <c r="T37" s="24"/>
      <c r="U37" s="24"/>
    </row>
    <row r="38" spans="1:21" x14ac:dyDescent="0.2">
      <c r="B38" s="36" t="s">
        <v>87</v>
      </c>
      <c r="C38" s="33"/>
      <c r="D38" s="24">
        <v>5220</v>
      </c>
      <c r="E38" s="28">
        <v>1200</v>
      </c>
      <c r="F38" s="24">
        <v>460</v>
      </c>
      <c r="G38" s="23">
        <v>5680</v>
      </c>
      <c r="H38" s="24"/>
      <c r="I38" s="25">
        <v>16.899999999999999</v>
      </c>
      <c r="J38" s="26">
        <v>6</v>
      </c>
      <c r="K38" s="25">
        <v>6.4</v>
      </c>
      <c r="L38" s="27">
        <v>23.3</v>
      </c>
      <c r="M38" s="24"/>
      <c r="N38" s="24">
        <v>985</v>
      </c>
      <c r="O38" s="28">
        <v>208</v>
      </c>
      <c r="P38" s="24">
        <v>234</v>
      </c>
      <c r="Q38" s="23">
        <v>1218</v>
      </c>
      <c r="R38" s="24"/>
      <c r="S38" s="24">
        <v>66</v>
      </c>
      <c r="T38" s="24"/>
      <c r="U38" s="24"/>
    </row>
    <row r="39" spans="1:21" x14ac:dyDescent="0.2">
      <c r="B39" s="36" t="s">
        <v>88</v>
      </c>
      <c r="C39" s="33"/>
      <c r="D39" s="24">
        <v>4890</v>
      </c>
      <c r="E39" s="28">
        <v>1240</v>
      </c>
      <c r="F39" s="24">
        <v>520</v>
      </c>
      <c r="G39" s="23">
        <v>5400</v>
      </c>
      <c r="H39" s="24"/>
      <c r="I39" s="25">
        <v>15.1</v>
      </c>
      <c r="J39" s="26">
        <v>6</v>
      </c>
      <c r="K39" s="25">
        <v>9.1999999999999993</v>
      </c>
      <c r="L39" s="27">
        <v>24.3</v>
      </c>
      <c r="M39" s="24"/>
      <c r="N39" s="24">
        <v>902</v>
      </c>
      <c r="O39" s="28">
        <v>209</v>
      </c>
      <c r="P39" s="24">
        <v>236</v>
      </c>
      <c r="Q39" s="23">
        <v>1138</v>
      </c>
      <c r="R39" s="24"/>
      <c r="S39" s="24">
        <v>143</v>
      </c>
      <c r="T39" s="24"/>
      <c r="U39" s="24"/>
    </row>
    <row r="40" spans="1:21" x14ac:dyDescent="0.2">
      <c r="B40" s="36" t="s">
        <v>89</v>
      </c>
      <c r="C40" s="33"/>
      <c r="D40" s="24">
        <v>3830</v>
      </c>
      <c r="E40" s="28">
        <v>1150</v>
      </c>
      <c r="F40" s="24">
        <v>520</v>
      </c>
      <c r="G40" s="23">
        <v>4350</v>
      </c>
      <c r="H40" s="24"/>
      <c r="I40" s="25">
        <v>13</v>
      </c>
      <c r="J40" s="26">
        <v>5.6</v>
      </c>
      <c r="K40" s="25">
        <v>7.5</v>
      </c>
      <c r="L40" s="27">
        <v>20.6</v>
      </c>
      <c r="M40" s="24"/>
      <c r="N40" s="24">
        <v>687</v>
      </c>
      <c r="O40" s="28">
        <v>194</v>
      </c>
      <c r="P40" s="24">
        <v>184</v>
      </c>
      <c r="Q40" s="23">
        <v>871</v>
      </c>
      <c r="R40" s="24"/>
      <c r="S40" s="24">
        <v>100</v>
      </c>
      <c r="T40" s="24"/>
      <c r="U40" s="24"/>
    </row>
    <row r="41" spans="1:21" x14ac:dyDescent="0.2">
      <c r="B41" s="36" t="s">
        <v>90</v>
      </c>
      <c r="C41" s="33"/>
      <c r="D41" s="24">
        <v>3850</v>
      </c>
      <c r="E41" s="28">
        <v>1100</v>
      </c>
      <c r="F41" s="24">
        <v>400</v>
      </c>
      <c r="G41" s="23">
        <v>4240</v>
      </c>
      <c r="H41" s="24"/>
      <c r="I41" s="25">
        <v>12.6</v>
      </c>
      <c r="J41" s="26">
        <v>5.3</v>
      </c>
      <c r="K41" s="25">
        <v>3.9</v>
      </c>
      <c r="L41" s="27">
        <v>16.5</v>
      </c>
      <c r="M41" s="24"/>
      <c r="N41" s="24">
        <v>721</v>
      </c>
      <c r="O41" s="28">
        <v>186</v>
      </c>
      <c r="P41" s="24">
        <v>123</v>
      </c>
      <c r="Q41" s="23">
        <v>844</v>
      </c>
      <c r="R41" s="24"/>
      <c r="S41" s="24">
        <v>72</v>
      </c>
      <c r="T41" s="24"/>
      <c r="U41" s="24"/>
    </row>
    <row r="42" spans="1:21" ht="1.9" customHeight="1" x14ac:dyDescent="0.2">
      <c r="A42" s="37"/>
      <c r="B42" s="37"/>
      <c r="C42" s="37"/>
      <c r="D42" s="38"/>
      <c r="E42" s="38"/>
      <c r="F42" s="38"/>
      <c r="G42" s="39"/>
      <c r="H42" s="38"/>
      <c r="I42" s="40"/>
      <c r="J42" s="41"/>
      <c r="K42" s="40"/>
      <c r="L42" s="39"/>
      <c r="M42" s="38"/>
      <c r="N42" s="38"/>
      <c r="O42" s="38"/>
      <c r="P42" s="38"/>
      <c r="Q42" s="39"/>
      <c r="R42" s="38"/>
      <c r="S42" s="38"/>
      <c r="T42" s="38"/>
      <c r="U42" s="24"/>
    </row>
    <row r="43" spans="1:21" x14ac:dyDescent="0.2">
      <c r="A43" s="42"/>
      <c r="B43" s="42"/>
      <c r="C43" s="42"/>
      <c r="D43" s="24"/>
      <c r="E43" s="24"/>
      <c r="F43" s="24"/>
      <c r="G43" s="24"/>
      <c r="H43" s="24"/>
      <c r="I43" s="25"/>
      <c r="K43" s="25"/>
      <c r="L43" s="25"/>
      <c r="M43" s="24"/>
      <c r="N43" s="24"/>
      <c r="O43" s="24"/>
      <c r="P43" s="24"/>
      <c r="Q43" s="24"/>
      <c r="R43" s="24"/>
      <c r="S43" s="24"/>
      <c r="T43" s="24"/>
      <c r="U43" s="24"/>
    </row>
    <row r="44" spans="1:21" ht="14.25" x14ac:dyDescent="0.2">
      <c r="A44" s="43">
        <v>1</v>
      </c>
      <c r="B44" s="2" t="s">
        <v>92</v>
      </c>
    </row>
    <row r="45" spans="1:21" ht="14.25" x14ac:dyDescent="0.2">
      <c r="A45" s="43">
        <v>2</v>
      </c>
      <c r="B45" s="2" t="s">
        <v>93</v>
      </c>
      <c r="I45" s="25"/>
    </row>
    <row r="46" spans="1:21" ht="39.4" customHeight="1" x14ac:dyDescent="0.2">
      <c r="A46" s="44">
        <v>3</v>
      </c>
      <c r="B46" s="159" t="s">
        <v>94</v>
      </c>
      <c r="C46" s="159"/>
      <c r="D46" s="159"/>
      <c r="E46" s="159"/>
      <c r="F46" s="159"/>
      <c r="G46" s="159"/>
      <c r="H46" s="159"/>
      <c r="I46" s="159"/>
      <c r="J46" s="159"/>
      <c r="K46" s="159"/>
      <c r="L46" s="159"/>
      <c r="M46" s="159"/>
      <c r="N46" s="159"/>
      <c r="O46" s="159"/>
      <c r="P46" s="159"/>
      <c r="Q46" s="159"/>
      <c r="R46" s="159"/>
      <c r="S46" s="159"/>
      <c r="T46" s="45"/>
      <c r="U46" s="45"/>
    </row>
    <row r="47" spans="1:21" ht="14.25" x14ac:dyDescent="0.2">
      <c r="A47" s="43">
        <v>4</v>
      </c>
      <c r="B47" s="2" t="s">
        <v>95</v>
      </c>
    </row>
    <row r="48" spans="1:21" ht="14.25" x14ac:dyDescent="0.2">
      <c r="A48" s="43">
        <v>5</v>
      </c>
      <c r="B48" s="2" t="s">
        <v>96</v>
      </c>
    </row>
    <row r="49" spans="1:2" ht="14.25" x14ac:dyDescent="0.2">
      <c r="A49" s="43">
        <v>6</v>
      </c>
      <c r="B49" s="2" t="s">
        <v>97</v>
      </c>
    </row>
    <row r="50" spans="1:2" x14ac:dyDescent="0.2">
      <c r="A50" s="7" t="s">
        <v>37</v>
      </c>
      <c r="B50" s="2" t="s">
        <v>98</v>
      </c>
    </row>
    <row r="51" spans="1:2" x14ac:dyDescent="0.2">
      <c r="A51" s="7" t="s">
        <v>38</v>
      </c>
      <c r="B51" s="2" t="s">
        <v>99</v>
      </c>
    </row>
    <row r="53" spans="1:2" x14ac:dyDescent="0.2">
      <c r="B53" s="13"/>
    </row>
  </sheetData>
  <mergeCells count="17">
    <mergeCell ref="B46:S46"/>
    <mergeCell ref="D5:D6"/>
    <mergeCell ref="F5:F6"/>
    <mergeCell ref="G5:G6"/>
    <mergeCell ref="I5:I6"/>
    <mergeCell ref="K5:K6"/>
    <mergeCell ref="L5:L6"/>
    <mergeCell ref="N5:N6"/>
    <mergeCell ref="P5:P6"/>
    <mergeCell ref="A1:B1"/>
    <mergeCell ref="A2:S2"/>
    <mergeCell ref="A4:B6"/>
    <mergeCell ref="D4:G4"/>
    <mergeCell ref="I4:L4"/>
    <mergeCell ref="N4:S4"/>
    <mergeCell ref="Q5:Q6"/>
    <mergeCell ref="S5:S6"/>
  </mergeCells>
  <hyperlinks>
    <hyperlink ref="A1:B1" location="ContentsHead" display="ContentsHead" xr:uid="{6156DA26-170E-47A2-A1BF-2B224280F559}"/>
  </hyperlinks>
  <pageMargins left="0.7" right="0.7" top="0.75" bottom="0.75" header="0.3" footer="0.3"/>
  <pageSetup scale="1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61CBAE-3998-4166-BC79-B61A339F0C6F}">
  <sheetPr codeName="Sheet5">
    <pageSetUpPr fitToPage="1"/>
  </sheetPr>
  <dimension ref="A1:AJ46"/>
  <sheetViews>
    <sheetView zoomScaleNormal="100" workbookViewId="0">
      <pane xSplit="2" ySplit="5" topLeftCell="C6" activePane="bottomRight" state="frozen"/>
      <selection pane="topRight" activeCell="E1" sqref="E1"/>
      <selection pane="bottomLeft" activeCell="A10" sqref="A10"/>
      <selection pane="bottomRight" sqref="A1:B1"/>
    </sheetView>
  </sheetViews>
  <sheetFormatPr defaultColWidth="0" defaultRowHeight="12.75" x14ac:dyDescent="0.2"/>
  <cols>
    <col min="1" max="1" width="2.7109375" style="2" customWidth="1"/>
    <col min="2" max="2" width="24" style="2" customWidth="1"/>
    <col min="3" max="3" width="12.5703125" style="2" customWidth="1"/>
    <col min="4" max="4" width="18.28515625" style="2" customWidth="1"/>
    <col min="5" max="5" width="12.42578125" style="2" customWidth="1"/>
    <col min="6" max="6" width="14.28515625" style="2" customWidth="1"/>
    <col min="7" max="7" width="11.28515625" style="2" bestFit="1" customWidth="1"/>
    <col min="8" max="9" width="14.7109375" style="2" customWidth="1"/>
    <col min="10" max="36" width="0" style="2" hidden="1" customWidth="1"/>
    <col min="37" max="16384" width="14.7109375" style="2" hidden="1"/>
  </cols>
  <sheetData>
    <row r="1" spans="1:7" ht="15" x14ac:dyDescent="0.2">
      <c r="A1" s="153" t="s">
        <v>40</v>
      </c>
      <c r="B1" s="153"/>
    </row>
    <row r="2" spans="1:7" x14ac:dyDescent="0.2">
      <c r="A2" s="154" t="s">
        <v>105</v>
      </c>
      <c r="B2" s="154"/>
      <c r="C2" s="154"/>
      <c r="D2" s="154"/>
      <c r="E2" s="154"/>
      <c r="F2" s="154"/>
      <c r="G2" s="154"/>
    </row>
    <row r="4" spans="1:7" ht="30" x14ac:dyDescent="0.35">
      <c r="A4" s="155" t="s">
        <v>42</v>
      </c>
      <c r="B4" s="155"/>
      <c r="C4" s="155" t="s">
        <v>106</v>
      </c>
      <c r="D4" s="155"/>
      <c r="E4" s="16" t="s">
        <v>101</v>
      </c>
      <c r="F4" s="16" t="s">
        <v>107</v>
      </c>
      <c r="G4" s="50" t="s">
        <v>108</v>
      </c>
    </row>
    <row r="5" spans="1:7" ht="30" x14ac:dyDescent="0.35">
      <c r="A5" s="156"/>
      <c r="B5" s="156"/>
      <c r="C5" s="19" t="s">
        <v>102</v>
      </c>
      <c r="D5" s="19" t="s">
        <v>109</v>
      </c>
      <c r="E5" s="19" t="s">
        <v>102</v>
      </c>
      <c r="F5" s="19" t="s">
        <v>102</v>
      </c>
      <c r="G5" s="51" t="s">
        <v>102</v>
      </c>
    </row>
    <row r="6" spans="1:7" x14ac:dyDescent="0.2">
      <c r="A6" s="8" t="s">
        <v>57</v>
      </c>
      <c r="B6" s="8"/>
      <c r="C6" s="24"/>
      <c r="D6" s="24"/>
      <c r="E6" s="24"/>
      <c r="F6" s="24"/>
      <c r="G6" s="23"/>
    </row>
    <row r="7" spans="1:7" x14ac:dyDescent="0.2">
      <c r="B7" s="32" t="s">
        <v>35</v>
      </c>
      <c r="C7" s="24">
        <v>56520</v>
      </c>
      <c r="D7" s="24">
        <v>11664</v>
      </c>
      <c r="E7" s="24">
        <v>2630</v>
      </c>
      <c r="F7" s="24">
        <v>2690</v>
      </c>
      <c r="G7" s="23">
        <v>61840</v>
      </c>
    </row>
    <row r="8" spans="1:7" x14ac:dyDescent="0.2">
      <c r="B8" s="32" t="s">
        <v>58</v>
      </c>
      <c r="C8" s="24">
        <v>51580</v>
      </c>
      <c r="D8" s="24">
        <v>10773</v>
      </c>
      <c r="E8" s="24">
        <v>2580</v>
      </c>
      <c r="F8" s="24">
        <v>2320</v>
      </c>
      <c r="G8" s="23">
        <v>56490</v>
      </c>
    </row>
    <row r="9" spans="1:7" ht="25.9" customHeight="1" x14ac:dyDescent="0.2">
      <c r="A9" s="8" t="s">
        <v>59</v>
      </c>
      <c r="B9" s="8"/>
      <c r="C9" s="24"/>
      <c r="D9" s="24"/>
      <c r="E9" s="24"/>
      <c r="F9" s="24"/>
      <c r="G9" s="23"/>
    </row>
    <row r="10" spans="1:7" s="8" customFormat="1" x14ac:dyDescent="0.2">
      <c r="A10" s="2"/>
      <c r="B10" s="32" t="s">
        <v>60</v>
      </c>
      <c r="C10" s="24">
        <v>13300</v>
      </c>
      <c r="D10" s="24">
        <v>2605</v>
      </c>
      <c r="E10" s="24">
        <v>650</v>
      </c>
      <c r="F10" s="24">
        <v>690</v>
      </c>
      <c r="G10" s="23">
        <v>14650</v>
      </c>
    </row>
    <row r="11" spans="1:7" x14ac:dyDescent="0.2">
      <c r="B11" s="32" t="s">
        <v>61</v>
      </c>
      <c r="C11" s="24">
        <v>15030</v>
      </c>
      <c r="D11" s="24">
        <v>3161</v>
      </c>
      <c r="E11" s="24">
        <v>610</v>
      </c>
      <c r="F11" s="24">
        <v>700</v>
      </c>
      <c r="G11" s="23">
        <v>16330</v>
      </c>
    </row>
    <row r="12" spans="1:7" x14ac:dyDescent="0.2">
      <c r="B12" s="32" t="s">
        <v>62</v>
      </c>
      <c r="C12" s="24">
        <v>16020</v>
      </c>
      <c r="D12" s="24">
        <v>3271</v>
      </c>
      <c r="E12" s="24">
        <v>710</v>
      </c>
      <c r="F12" s="24">
        <v>710</v>
      </c>
      <c r="G12" s="23">
        <v>17450</v>
      </c>
    </row>
    <row r="13" spans="1:7" ht="13.15" customHeight="1" x14ac:dyDescent="0.2">
      <c r="B13" s="32" t="s">
        <v>63</v>
      </c>
      <c r="C13" s="24">
        <v>12170</v>
      </c>
      <c r="D13" s="24">
        <v>2628</v>
      </c>
      <c r="E13" s="24">
        <v>660</v>
      </c>
      <c r="F13" s="24">
        <v>590</v>
      </c>
      <c r="G13" s="23">
        <v>13410</v>
      </c>
    </row>
    <row r="14" spans="1:7" ht="26.45" customHeight="1" x14ac:dyDescent="0.2">
      <c r="B14" s="32" t="s">
        <v>64</v>
      </c>
      <c r="C14" s="24">
        <v>13480</v>
      </c>
      <c r="D14" s="24">
        <v>2609</v>
      </c>
      <c r="E14" s="24">
        <v>680</v>
      </c>
      <c r="F14" s="24">
        <v>600</v>
      </c>
      <c r="G14" s="23">
        <v>14750</v>
      </c>
    </row>
    <row r="15" spans="1:7" x14ac:dyDescent="0.2">
      <c r="B15" s="32" t="s">
        <v>65</v>
      </c>
      <c r="C15" s="24">
        <v>15050</v>
      </c>
      <c r="D15" s="24">
        <v>3227</v>
      </c>
      <c r="E15" s="24">
        <v>790</v>
      </c>
      <c r="F15" s="24">
        <v>630</v>
      </c>
      <c r="G15" s="23">
        <v>16470</v>
      </c>
    </row>
    <row r="16" spans="1:7" x14ac:dyDescent="0.2">
      <c r="B16" s="32" t="s">
        <v>66</v>
      </c>
      <c r="C16" s="24">
        <v>15340</v>
      </c>
      <c r="D16" s="24">
        <v>3307</v>
      </c>
      <c r="E16" s="24">
        <v>670</v>
      </c>
      <c r="F16" s="24">
        <v>660</v>
      </c>
      <c r="G16" s="23">
        <v>16680</v>
      </c>
    </row>
    <row r="17" spans="1:7" ht="26.45" customHeight="1" x14ac:dyDescent="0.2">
      <c r="A17" s="8" t="s">
        <v>67</v>
      </c>
      <c r="B17" s="8"/>
      <c r="C17" s="24"/>
      <c r="D17" s="24"/>
      <c r="E17" s="24"/>
      <c r="F17" s="24"/>
      <c r="G17" s="23"/>
    </row>
    <row r="18" spans="1:7" ht="13.15" customHeight="1" x14ac:dyDescent="0.2">
      <c r="B18" s="36" t="s">
        <v>68</v>
      </c>
      <c r="C18" s="24">
        <v>3960</v>
      </c>
      <c r="D18" s="24">
        <v>783</v>
      </c>
      <c r="E18" s="24">
        <v>220</v>
      </c>
      <c r="F18" s="24">
        <v>210</v>
      </c>
      <c r="G18" s="23">
        <v>4380</v>
      </c>
    </row>
    <row r="19" spans="1:7" ht="13.15" customHeight="1" x14ac:dyDescent="0.2">
      <c r="B19" s="36" t="s">
        <v>69</v>
      </c>
      <c r="C19" s="24">
        <v>4380</v>
      </c>
      <c r="D19" s="24">
        <v>803</v>
      </c>
      <c r="E19" s="24">
        <v>200</v>
      </c>
      <c r="F19" s="24">
        <v>230</v>
      </c>
      <c r="G19" s="23">
        <v>4810</v>
      </c>
    </row>
    <row r="20" spans="1:7" ht="13.15" customHeight="1" x14ac:dyDescent="0.2">
      <c r="B20" s="36" t="s">
        <v>70</v>
      </c>
      <c r="C20" s="24">
        <v>4970</v>
      </c>
      <c r="D20" s="24">
        <v>1018</v>
      </c>
      <c r="E20" s="24">
        <v>240</v>
      </c>
      <c r="F20" s="24">
        <v>260</v>
      </c>
      <c r="G20" s="23">
        <v>5460</v>
      </c>
    </row>
    <row r="21" spans="1:7" ht="13.15" customHeight="1" x14ac:dyDescent="0.2">
      <c r="B21" s="36" t="s">
        <v>71</v>
      </c>
      <c r="C21" s="24">
        <v>4920</v>
      </c>
      <c r="D21" s="24">
        <v>1121</v>
      </c>
      <c r="E21" s="24">
        <v>180</v>
      </c>
      <c r="F21" s="24">
        <v>240</v>
      </c>
      <c r="G21" s="23">
        <v>5340</v>
      </c>
    </row>
    <row r="22" spans="1:7" s="8" customFormat="1" ht="13.15" customHeight="1" x14ac:dyDescent="0.2">
      <c r="A22" s="2"/>
      <c r="B22" s="36" t="s">
        <v>72</v>
      </c>
      <c r="C22" s="24">
        <v>5510</v>
      </c>
      <c r="D22" s="24">
        <v>1124</v>
      </c>
      <c r="E22" s="24">
        <v>210</v>
      </c>
      <c r="F22" s="24">
        <v>270</v>
      </c>
      <c r="G22" s="23">
        <v>5990</v>
      </c>
    </row>
    <row r="23" spans="1:7" ht="13.15" customHeight="1" x14ac:dyDescent="0.2">
      <c r="B23" s="36" t="s">
        <v>73</v>
      </c>
      <c r="C23" s="24">
        <v>4600</v>
      </c>
      <c r="D23" s="24">
        <v>915</v>
      </c>
      <c r="E23" s="24">
        <v>210</v>
      </c>
      <c r="F23" s="24">
        <v>190</v>
      </c>
      <c r="G23" s="23">
        <v>5000</v>
      </c>
    </row>
    <row r="24" spans="1:7" ht="13.15" customHeight="1" x14ac:dyDescent="0.2">
      <c r="B24" s="36" t="s">
        <v>74</v>
      </c>
      <c r="C24" s="24">
        <v>5180</v>
      </c>
      <c r="D24" s="24">
        <v>1073</v>
      </c>
      <c r="E24" s="24">
        <v>240</v>
      </c>
      <c r="F24" s="24">
        <v>230</v>
      </c>
      <c r="G24" s="23">
        <v>5650</v>
      </c>
    </row>
    <row r="25" spans="1:7" ht="13.15" customHeight="1" x14ac:dyDescent="0.2">
      <c r="B25" s="36" t="s">
        <v>75</v>
      </c>
      <c r="C25" s="24">
        <v>5840</v>
      </c>
      <c r="D25" s="24">
        <v>1166</v>
      </c>
      <c r="E25" s="24">
        <v>240</v>
      </c>
      <c r="F25" s="24">
        <v>250</v>
      </c>
      <c r="G25" s="23">
        <v>6340</v>
      </c>
    </row>
    <row r="26" spans="1:7" ht="13.15" customHeight="1" x14ac:dyDescent="0.2">
      <c r="B26" s="36" t="s">
        <v>76</v>
      </c>
      <c r="C26" s="24">
        <v>5000</v>
      </c>
      <c r="D26" s="24">
        <v>1033</v>
      </c>
      <c r="E26" s="24">
        <v>230</v>
      </c>
      <c r="F26" s="24">
        <v>230</v>
      </c>
      <c r="G26" s="23">
        <v>5460</v>
      </c>
    </row>
    <row r="27" spans="1:7" ht="13.15" customHeight="1" x14ac:dyDescent="0.2">
      <c r="B27" s="36" t="s">
        <v>77</v>
      </c>
      <c r="C27" s="24">
        <v>3660</v>
      </c>
      <c r="D27" s="24">
        <v>762</v>
      </c>
      <c r="E27" s="24">
        <v>180</v>
      </c>
      <c r="F27" s="24">
        <v>190</v>
      </c>
      <c r="G27" s="23">
        <v>4030</v>
      </c>
    </row>
    <row r="28" spans="1:7" ht="13.15" customHeight="1" x14ac:dyDescent="0.2">
      <c r="B28" s="36" t="s">
        <v>78</v>
      </c>
      <c r="C28" s="24">
        <v>3920</v>
      </c>
      <c r="D28" s="24">
        <v>765</v>
      </c>
      <c r="E28" s="24">
        <v>200</v>
      </c>
      <c r="F28" s="24">
        <v>200</v>
      </c>
      <c r="G28" s="23">
        <v>4320</v>
      </c>
    </row>
    <row r="29" spans="1:7" ht="13.15" customHeight="1" x14ac:dyDescent="0.2">
      <c r="B29" s="36" t="s">
        <v>79</v>
      </c>
      <c r="C29" s="24">
        <v>4580</v>
      </c>
      <c r="D29" s="24">
        <v>1100</v>
      </c>
      <c r="E29" s="24">
        <v>280</v>
      </c>
      <c r="F29" s="24">
        <v>210</v>
      </c>
      <c r="G29" s="23">
        <v>5070</v>
      </c>
    </row>
    <row r="30" spans="1:7" ht="26.45" customHeight="1" x14ac:dyDescent="0.2">
      <c r="B30" s="36" t="s">
        <v>80</v>
      </c>
      <c r="C30" s="24">
        <v>4170</v>
      </c>
      <c r="D30" s="24">
        <v>826</v>
      </c>
      <c r="E30" s="24">
        <v>200</v>
      </c>
      <c r="F30" s="24">
        <v>180</v>
      </c>
      <c r="G30" s="23">
        <v>4550</v>
      </c>
    </row>
    <row r="31" spans="1:7" ht="13.15" customHeight="1" x14ac:dyDescent="0.2">
      <c r="B31" s="36" t="s">
        <v>81</v>
      </c>
      <c r="C31" s="24">
        <v>4600</v>
      </c>
      <c r="D31" s="24">
        <v>857</v>
      </c>
      <c r="E31" s="24">
        <v>280</v>
      </c>
      <c r="F31" s="24">
        <v>210</v>
      </c>
      <c r="G31" s="23">
        <v>5090</v>
      </c>
    </row>
    <row r="32" spans="1:7" ht="13.15" customHeight="1" x14ac:dyDescent="0.2">
      <c r="B32" s="36" t="s">
        <v>82</v>
      </c>
      <c r="C32" s="24">
        <v>4710</v>
      </c>
      <c r="D32" s="24">
        <v>926</v>
      </c>
      <c r="E32" s="24">
        <v>200</v>
      </c>
      <c r="F32" s="24">
        <v>200</v>
      </c>
      <c r="G32" s="23">
        <v>5120</v>
      </c>
    </row>
    <row r="33" spans="1:9" ht="13.15" customHeight="1" x14ac:dyDescent="0.2">
      <c r="B33" s="36" t="s">
        <v>83</v>
      </c>
      <c r="C33" s="24">
        <v>5080</v>
      </c>
      <c r="D33" s="24">
        <v>1059</v>
      </c>
      <c r="E33" s="24">
        <v>290</v>
      </c>
      <c r="F33" s="24">
        <v>230</v>
      </c>
      <c r="G33" s="23">
        <v>5600</v>
      </c>
    </row>
    <row r="34" spans="1:9" ht="13.15" customHeight="1" x14ac:dyDescent="0.2">
      <c r="B34" s="36" t="s">
        <v>84</v>
      </c>
      <c r="C34" s="24">
        <v>5300</v>
      </c>
      <c r="D34" s="24">
        <v>1127</v>
      </c>
      <c r="E34" s="24">
        <v>230</v>
      </c>
      <c r="F34" s="24">
        <v>200</v>
      </c>
      <c r="G34" s="23">
        <v>5730</v>
      </c>
    </row>
    <row r="35" spans="1:9" ht="13.15" customHeight="1" x14ac:dyDescent="0.2">
      <c r="B35" s="36" t="s">
        <v>85</v>
      </c>
      <c r="C35" s="24">
        <v>4670</v>
      </c>
      <c r="D35" s="24">
        <v>1041</v>
      </c>
      <c r="E35" s="24">
        <v>260</v>
      </c>
      <c r="F35" s="24">
        <v>210</v>
      </c>
      <c r="G35" s="23">
        <v>5140</v>
      </c>
    </row>
    <row r="36" spans="1:9" ht="13.15" customHeight="1" x14ac:dyDescent="0.2">
      <c r="B36" s="36" t="s">
        <v>86</v>
      </c>
      <c r="C36" s="24">
        <v>5120</v>
      </c>
      <c r="D36" s="24">
        <v>1031</v>
      </c>
      <c r="E36" s="24">
        <v>240</v>
      </c>
      <c r="F36" s="24">
        <v>240</v>
      </c>
      <c r="G36" s="23">
        <v>5590</v>
      </c>
    </row>
    <row r="37" spans="1:9" ht="13.15" customHeight="1" x14ac:dyDescent="0.2">
      <c r="B37" s="36" t="s">
        <v>87</v>
      </c>
      <c r="C37" s="24">
        <v>5280</v>
      </c>
      <c r="D37" s="24">
        <v>1179</v>
      </c>
      <c r="E37" s="24">
        <v>190</v>
      </c>
      <c r="F37" s="24">
        <v>220</v>
      </c>
      <c r="G37" s="23">
        <v>5680</v>
      </c>
    </row>
    <row r="38" spans="1:9" ht="13.15" customHeight="1" x14ac:dyDescent="0.2">
      <c r="B38" s="36" t="s">
        <v>88</v>
      </c>
      <c r="C38" s="24">
        <v>4950</v>
      </c>
      <c r="D38" s="24">
        <v>1097</v>
      </c>
      <c r="E38" s="24">
        <v>250</v>
      </c>
      <c r="F38" s="24">
        <v>210</v>
      </c>
      <c r="G38" s="23">
        <v>5400</v>
      </c>
    </row>
    <row r="39" spans="1:9" ht="13.15" customHeight="1" x14ac:dyDescent="0.2">
      <c r="B39" s="36" t="s">
        <v>89</v>
      </c>
      <c r="C39" s="24">
        <v>3860</v>
      </c>
      <c r="D39" s="24">
        <v>822</v>
      </c>
      <c r="E39" s="24">
        <v>260</v>
      </c>
      <c r="F39" s="24">
        <v>220</v>
      </c>
      <c r="G39" s="23">
        <v>4350</v>
      </c>
    </row>
    <row r="40" spans="1:9" ht="13.15" customHeight="1" x14ac:dyDescent="0.2">
      <c r="B40" s="36" t="s">
        <v>90</v>
      </c>
      <c r="C40" s="24">
        <v>3850</v>
      </c>
      <c r="D40" s="24">
        <v>809</v>
      </c>
      <c r="E40" s="24">
        <v>180</v>
      </c>
      <c r="F40" s="24">
        <v>210</v>
      </c>
      <c r="G40" s="23">
        <v>4240</v>
      </c>
    </row>
    <row r="41" spans="1:9" ht="2.65" customHeight="1" x14ac:dyDescent="0.2">
      <c r="A41" s="37"/>
      <c r="B41" s="37"/>
      <c r="C41" s="37"/>
      <c r="D41" s="38"/>
      <c r="E41" s="38"/>
      <c r="F41" s="38"/>
      <c r="G41" s="39"/>
      <c r="H41" s="24"/>
      <c r="I41" s="25"/>
    </row>
    <row r="42" spans="1:9" x14ac:dyDescent="0.2">
      <c r="A42" s="42"/>
      <c r="B42" s="42"/>
      <c r="C42" s="42"/>
      <c r="D42" s="24"/>
      <c r="E42" s="24"/>
      <c r="F42" s="24"/>
      <c r="G42" s="24"/>
      <c r="H42" s="24"/>
      <c r="I42" s="25"/>
    </row>
    <row r="43" spans="1:9" ht="14.25" x14ac:dyDescent="0.2">
      <c r="A43" s="43">
        <v>1</v>
      </c>
      <c r="B43" s="159" t="s">
        <v>110</v>
      </c>
      <c r="C43" s="159"/>
      <c r="D43" s="159"/>
      <c r="E43" s="159"/>
      <c r="F43" s="159"/>
      <c r="G43" s="159"/>
    </row>
    <row r="44" spans="1:9" ht="27" customHeight="1" x14ac:dyDescent="0.2">
      <c r="A44" s="52">
        <v>2</v>
      </c>
      <c r="B44" s="159" t="s">
        <v>111</v>
      </c>
      <c r="C44" s="159"/>
      <c r="D44" s="159"/>
      <c r="E44" s="159"/>
      <c r="F44" s="159"/>
      <c r="G44" s="159"/>
    </row>
    <row r="45" spans="1:9" ht="25.15" customHeight="1" x14ac:dyDescent="0.2">
      <c r="A45" s="53" t="s">
        <v>36</v>
      </c>
      <c r="B45" s="159" t="s">
        <v>98</v>
      </c>
      <c r="C45" s="159"/>
      <c r="D45" s="159"/>
      <c r="E45" s="159"/>
      <c r="F45" s="159"/>
      <c r="G45" s="159"/>
    </row>
    <row r="46" spans="1:9" x14ac:dyDescent="0.2">
      <c r="A46" s="2" t="s">
        <v>38</v>
      </c>
      <c r="B46" s="2" t="s">
        <v>99</v>
      </c>
    </row>
  </sheetData>
  <mergeCells count="7">
    <mergeCell ref="B44:G44"/>
    <mergeCell ref="B45:G45"/>
    <mergeCell ref="A1:B1"/>
    <mergeCell ref="A2:G2"/>
    <mergeCell ref="A4:B5"/>
    <mergeCell ref="C4:D4"/>
    <mergeCell ref="B43:G43"/>
  </mergeCells>
  <hyperlinks>
    <hyperlink ref="A1:B1" location="ContentsHead" display="ContentsHead" xr:uid="{08757FD6-91D8-4D27-B0D1-D5B8DC48B883}"/>
  </hyperlinks>
  <pageMargins left="0.7" right="0.7" top="0.75" bottom="0.75" header="0.3" footer="0.3"/>
  <pageSetup scale="2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7C1D2-7FC4-488F-B1B8-68C751B3D4C9}">
  <sheetPr codeName="Sheet16">
    <pageSetUpPr fitToPage="1"/>
  </sheetPr>
  <dimension ref="A1:AP53"/>
  <sheetViews>
    <sheetView zoomScaleNormal="100" workbookViewId="0">
      <pane xSplit="2" ySplit="5" topLeftCell="C6" activePane="bottomRight" state="frozen"/>
      <selection pane="topRight" activeCell="D1" sqref="D1"/>
      <selection pane="bottomLeft" activeCell="A10" sqref="A10"/>
      <selection pane="bottomRight" sqref="A1:B1"/>
    </sheetView>
  </sheetViews>
  <sheetFormatPr defaultColWidth="0" defaultRowHeight="12.75" x14ac:dyDescent="0.25"/>
  <cols>
    <col min="1" max="1" width="2.7109375" style="15" customWidth="1"/>
    <col min="2" max="2" width="23" style="15" customWidth="1"/>
    <col min="3" max="3" width="12" style="15" bestFit="1" customWidth="1"/>
    <col min="4" max="7" width="8.85546875" style="15" customWidth="1"/>
    <col min="8" max="8" width="6.28515625" style="15" bestFit="1" customWidth="1"/>
    <col min="9" max="9" width="11.42578125" style="15" customWidth="1"/>
    <col min="10" max="10" width="12" style="15" bestFit="1" customWidth="1"/>
    <col min="11" max="13" width="10.7109375" style="15" bestFit="1" customWidth="1"/>
    <col min="14" max="14" width="9.28515625" style="15" customWidth="1"/>
    <col min="15" max="15" width="9.7109375" style="15" bestFit="1" customWidth="1"/>
    <col min="16" max="16" width="13.140625" style="15" customWidth="1"/>
    <col min="17" max="17" width="12.7109375" style="15" bestFit="1" customWidth="1"/>
    <col min="18" max="22" width="9.5703125" style="15" customWidth="1"/>
    <col min="23" max="23" width="13.28515625" style="15" customWidth="1"/>
    <col min="24" max="24" width="10.42578125" style="15" customWidth="1"/>
    <col min="25" max="42" width="0" style="15" hidden="1" customWidth="1"/>
    <col min="43" max="16384" width="10.42578125" style="15" hidden="1"/>
  </cols>
  <sheetData>
    <row r="1" spans="1:24" ht="15" x14ac:dyDescent="0.25">
      <c r="A1" s="153" t="s">
        <v>40</v>
      </c>
      <c r="B1" s="153"/>
    </row>
    <row r="2" spans="1:24" s="2" customFormat="1" x14ac:dyDescent="0.2">
      <c r="A2" s="154" t="s">
        <v>121</v>
      </c>
      <c r="B2" s="154"/>
      <c r="C2" s="154"/>
      <c r="D2" s="154"/>
      <c r="E2" s="154"/>
      <c r="F2" s="154"/>
      <c r="G2" s="154"/>
      <c r="H2" s="154"/>
      <c r="I2" s="154"/>
      <c r="J2" s="154"/>
      <c r="K2" s="154"/>
      <c r="L2" s="154"/>
      <c r="M2" s="154"/>
      <c r="N2" s="154"/>
      <c r="O2" s="154"/>
      <c r="P2" s="154"/>
      <c r="Q2" s="154"/>
      <c r="R2" s="154"/>
      <c r="S2" s="154"/>
      <c r="T2" s="154"/>
      <c r="U2" s="154"/>
      <c r="V2" s="154"/>
      <c r="W2" s="154"/>
    </row>
    <row r="3" spans="1:24" s="2" customFormat="1" x14ac:dyDescent="0.2"/>
    <row r="4" spans="1:24" s="2" customFormat="1" ht="15" x14ac:dyDescent="0.35">
      <c r="A4" s="155" t="s">
        <v>42</v>
      </c>
      <c r="B4" s="155"/>
      <c r="C4" s="157" t="s">
        <v>122</v>
      </c>
      <c r="D4" s="157"/>
      <c r="E4" s="157"/>
      <c r="F4" s="157"/>
      <c r="G4" s="157"/>
      <c r="H4" s="157"/>
      <c r="I4" s="157"/>
      <c r="J4" s="157" t="s">
        <v>123</v>
      </c>
      <c r="K4" s="157"/>
      <c r="L4" s="157"/>
      <c r="M4" s="157"/>
      <c r="N4" s="157"/>
      <c r="O4" s="157"/>
      <c r="P4" s="157"/>
      <c r="Q4" s="157" t="s">
        <v>45</v>
      </c>
      <c r="R4" s="157"/>
      <c r="S4" s="157"/>
      <c r="T4" s="157"/>
      <c r="U4" s="157"/>
      <c r="V4" s="157"/>
      <c r="W4" s="157"/>
      <c r="X4" s="18"/>
    </row>
    <row r="5" spans="1:24" s="2" customFormat="1" ht="50.45" customHeight="1" x14ac:dyDescent="0.35">
      <c r="A5" s="156"/>
      <c r="B5" s="156"/>
      <c r="C5" s="55" t="s">
        <v>117</v>
      </c>
      <c r="D5" s="19" t="s">
        <v>112</v>
      </c>
      <c r="E5" s="19" t="s">
        <v>113</v>
      </c>
      <c r="F5" s="19" t="s">
        <v>114</v>
      </c>
      <c r="G5" s="19" t="s">
        <v>115</v>
      </c>
      <c r="H5" s="55" t="s">
        <v>118</v>
      </c>
      <c r="I5" s="51" t="s">
        <v>124</v>
      </c>
      <c r="J5" s="55" t="s">
        <v>117</v>
      </c>
      <c r="K5" s="19" t="s">
        <v>112</v>
      </c>
      <c r="L5" s="19" t="s">
        <v>113</v>
      </c>
      <c r="M5" s="19" t="s">
        <v>114</v>
      </c>
      <c r="N5" s="19" t="s">
        <v>115</v>
      </c>
      <c r="O5" s="55" t="s">
        <v>118</v>
      </c>
      <c r="P5" s="51" t="s">
        <v>124</v>
      </c>
      <c r="Q5" s="55" t="s">
        <v>117</v>
      </c>
      <c r="R5" s="19" t="s">
        <v>112</v>
      </c>
      <c r="S5" s="19" t="s">
        <v>113</v>
      </c>
      <c r="T5" s="19" t="s">
        <v>114</v>
      </c>
      <c r="U5" s="19" t="s">
        <v>115</v>
      </c>
      <c r="V5" s="55" t="s">
        <v>118</v>
      </c>
      <c r="W5" s="51" t="s">
        <v>124</v>
      </c>
    </row>
    <row r="6" spans="1:24" s="60" customFormat="1" ht="13.9" customHeight="1" x14ac:dyDescent="0.2">
      <c r="A6" s="8" t="s">
        <v>57</v>
      </c>
      <c r="B6" s="8"/>
      <c r="C6" s="56"/>
      <c r="D6" s="56"/>
      <c r="E6" s="56"/>
      <c r="F6" s="56"/>
      <c r="G6" s="56"/>
      <c r="H6" s="56"/>
      <c r="I6" s="57"/>
      <c r="J6" s="58"/>
      <c r="K6" s="58"/>
      <c r="L6" s="58"/>
      <c r="M6" s="58"/>
      <c r="N6" s="58"/>
      <c r="O6" s="58"/>
      <c r="P6" s="59"/>
      <c r="W6" s="59"/>
    </row>
    <row r="7" spans="1:24" s="60" customFormat="1" x14ac:dyDescent="0.2">
      <c r="A7" s="2"/>
      <c r="B7" s="32" t="s">
        <v>35</v>
      </c>
      <c r="C7" s="61">
        <v>35570</v>
      </c>
      <c r="D7" s="61">
        <v>10170</v>
      </c>
      <c r="E7" s="61">
        <v>7680</v>
      </c>
      <c r="F7" s="61">
        <v>2090</v>
      </c>
      <c r="G7" s="61">
        <v>160</v>
      </c>
      <c r="H7" s="61">
        <v>20</v>
      </c>
      <c r="I7" s="62">
        <v>55690</v>
      </c>
      <c r="J7" s="63">
        <v>28</v>
      </c>
      <c r="K7" s="63">
        <v>21.7</v>
      </c>
      <c r="L7" s="63">
        <v>51.8</v>
      </c>
      <c r="M7" s="63">
        <v>39.6</v>
      </c>
      <c r="N7" s="63">
        <v>7.7</v>
      </c>
      <c r="O7" s="63">
        <v>1.1000000000000001</v>
      </c>
      <c r="P7" s="64">
        <v>149.9</v>
      </c>
      <c r="Q7" s="61">
        <v>4064</v>
      </c>
      <c r="R7" s="61">
        <v>2172</v>
      </c>
      <c r="S7" s="61">
        <v>2375</v>
      </c>
      <c r="T7" s="61">
        <v>1042</v>
      </c>
      <c r="U7" s="61">
        <v>144</v>
      </c>
      <c r="V7" s="61">
        <v>60</v>
      </c>
      <c r="W7" s="62">
        <v>9857</v>
      </c>
    </row>
    <row r="8" spans="1:24" s="60" customFormat="1" x14ac:dyDescent="0.2">
      <c r="A8" s="2"/>
      <c r="B8" s="32" t="s">
        <v>58</v>
      </c>
      <c r="C8" s="61">
        <v>31400</v>
      </c>
      <c r="D8" s="61">
        <v>9720</v>
      </c>
      <c r="E8" s="61">
        <v>7610</v>
      </c>
      <c r="F8" s="61">
        <v>2080</v>
      </c>
      <c r="G8" s="61">
        <v>170</v>
      </c>
      <c r="H8" s="61">
        <v>20</v>
      </c>
      <c r="I8" s="62">
        <v>50990</v>
      </c>
      <c r="J8" s="63">
        <v>26.6</v>
      </c>
      <c r="K8" s="63">
        <v>22.5</v>
      </c>
      <c r="L8" s="63">
        <v>52.8</v>
      </c>
      <c r="M8" s="63">
        <v>42.7</v>
      </c>
      <c r="N8" s="63">
        <v>9.1</v>
      </c>
      <c r="O8" s="63">
        <v>1.4</v>
      </c>
      <c r="P8" s="64">
        <v>155.1</v>
      </c>
      <c r="Q8" s="61">
        <v>3625</v>
      </c>
      <c r="R8" s="61">
        <v>2074</v>
      </c>
      <c r="S8" s="61">
        <v>2346</v>
      </c>
      <c r="T8" s="61">
        <v>1042</v>
      </c>
      <c r="U8" s="61">
        <v>154</v>
      </c>
      <c r="V8" s="61">
        <v>118</v>
      </c>
      <c r="W8" s="62">
        <v>9358</v>
      </c>
    </row>
    <row r="9" spans="1:24" ht="26.45" customHeight="1" x14ac:dyDescent="0.2">
      <c r="A9" s="8" t="s">
        <v>59</v>
      </c>
      <c r="B9" s="8"/>
      <c r="C9" s="61"/>
      <c r="D9" s="61"/>
      <c r="E9" s="61"/>
      <c r="F9" s="61"/>
      <c r="G9" s="61"/>
      <c r="H9" s="61"/>
      <c r="I9" s="62"/>
      <c r="J9" s="63"/>
      <c r="K9" s="63"/>
      <c r="L9" s="63"/>
      <c r="M9" s="63"/>
      <c r="N9" s="63"/>
      <c r="O9" s="63"/>
      <c r="P9" s="64"/>
      <c r="Q9" s="61"/>
      <c r="R9" s="61"/>
      <c r="S9" s="61"/>
      <c r="T9" s="61"/>
      <c r="U9" s="61"/>
      <c r="V9" s="61"/>
      <c r="W9" s="62"/>
    </row>
    <row r="10" spans="1:24" x14ac:dyDescent="0.2">
      <c r="A10" s="2"/>
      <c r="B10" s="32" t="s">
        <v>60</v>
      </c>
      <c r="C10" s="61">
        <v>8740</v>
      </c>
      <c r="D10" s="61">
        <v>2370</v>
      </c>
      <c r="E10" s="61">
        <v>1670</v>
      </c>
      <c r="F10" s="61">
        <v>420</v>
      </c>
      <c r="G10" s="61">
        <v>20</v>
      </c>
      <c r="H10" s="61" t="s">
        <v>91</v>
      </c>
      <c r="I10" s="62">
        <v>13220</v>
      </c>
      <c r="J10" s="63">
        <v>7.1</v>
      </c>
      <c r="K10" s="63">
        <v>5</v>
      </c>
      <c r="L10" s="63">
        <v>11</v>
      </c>
      <c r="M10" s="63">
        <v>7.7</v>
      </c>
      <c r="N10" s="63">
        <v>0.9</v>
      </c>
      <c r="O10" s="63" t="s">
        <v>91</v>
      </c>
      <c r="P10" s="64">
        <v>31.9</v>
      </c>
      <c r="Q10" s="61">
        <v>994</v>
      </c>
      <c r="R10" s="61">
        <v>504</v>
      </c>
      <c r="S10" s="61">
        <v>516</v>
      </c>
      <c r="T10" s="61">
        <v>208</v>
      </c>
      <c r="U10" s="61">
        <v>21</v>
      </c>
      <c r="V10" s="61" t="s">
        <v>91</v>
      </c>
      <c r="W10" s="62">
        <v>2257</v>
      </c>
    </row>
    <row r="11" spans="1:24" s="60" customFormat="1" x14ac:dyDescent="0.2">
      <c r="A11" s="2"/>
      <c r="B11" s="32" t="s">
        <v>61</v>
      </c>
      <c r="C11" s="61">
        <v>9210</v>
      </c>
      <c r="D11" s="61">
        <v>2800</v>
      </c>
      <c r="E11" s="61">
        <v>2160</v>
      </c>
      <c r="F11" s="61">
        <v>630</v>
      </c>
      <c r="G11" s="61">
        <v>40</v>
      </c>
      <c r="H11" s="61" t="s">
        <v>91</v>
      </c>
      <c r="I11" s="62">
        <v>14850</v>
      </c>
      <c r="J11" s="63">
        <v>7</v>
      </c>
      <c r="K11" s="63">
        <v>6</v>
      </c>
      <c r="L11" s="63">
        <v>14.5</v>
      </c>
      <c r="M11" s="63">
        <v>12</v>
      </c>
      <c r="N11" s="63">
        <v>2.2000000000000002</v>
      </c>
      <c r="O11" s="63" t="s">
        <v>91</v>
      </c>
      <c r="P11" s="64">
        <v>41.8</v>
      </c>
      <c r="Q11" s="61">
        <v>1059</v>
      </c>
      <c r="R11" s="61">
        <v>598</v>
      </c>
      <c r="S11" s="61">
        <v>671</v>
      </c>
      <c r="T11" s="61">
        <v>318</v>
      </c>
      <c r="U11" s="61">
        <v>39</v>
      </c>
      <c r="V11" s="61" t="s">
        <v>91</v>
      </c>
      <c r="W11" s="62">
        <v>2688</v>
      </c>
    </row>
    <row r="12" spans="1:24" s="60" customFormat="1" x14ac:dyDescent="0.2">
      <c r="A12" s="2"/>
      <c r="B12" s="32" t="s">
        <v>62</v>
      </c>
      <c r="C12" s="61">
        <v>9850</v>
      </c>
      <c r="D12" s="61">
        <v>2960</v>
      </c>
      <c r="E12" s="61">
        <v>2280</v>
      </c>
      <c r="F12" s="61">
        <v>620</v>
      </c>
      <c r="G12" s="61">
        <v>60</v>
      </c>
      <c r="H12" s="61">
        <v>10</v>
      </c>
      <c r="I12" s="62">
        <v>15760</v>
      </c>
      <c r="J12" s="63">
        <v>7.5</v>
      </c>
      <c r="K12" s="63">
        <v>6.2</v>
      </c>
      <c r="L12" s="63">
        <v>15.5</v>
      </c>
      <c r="M12" s="63">
        <v>12</v>
      </c>
      <c r="N12" s="63">
        <v>2.7</v>
      </c>
      <c r="O12" s="63">
        <v>0.7</v>
      </c>
      <c r="P12" s="64">
        <v>44.5</v>
      </c>
      <c r="Q12" s="61">
        <v>1142</v>
      </c>
      <c r="R12" s="61">
        <v>633</v>
      </c>
      <c r="S12" s="61">
        <v>703</v>
      </c>
      <c r="T12" s="61">
        <v>306</v>
      </c>
      <c r="U12" s="61">
        <v>50</v>
      </c>
      <c r="V12" s="61">
        <v>14</v>
      </c>
      <c r="W12" s="62">
        <v>2848</v>
      </c>
    </row>
    <row r="13" spans="1:24" s="60" customFormat="1" ht="13.15" customHeight="1" x14ac:dyDescent="0.2">
      <c r="A13" s="2"/>
      <c r="B13" s="32" t="s">
        <v>63</v>
      </c>
      <c r="C13" s="61">
        <v>7780</v>
      </c>
      <c r="D13" s="61">
        <v>2050</v>
      </c>
      <c r="E13" s="61">
        <v>1570</v>
      </c>
      <c r="F13" s="61">
        <v>420</v>
      </c>
      <c r="G13" s="61">
        <v>40</v>
      </c>
      <c r="H13" s="61" t="s">
        <v>91</v>
      </c>
      <c r="I13" s="62">
        <v>11860</v>
      </c>
      <c r="J13" s="63">
        <v>6.4</v>
      </c>
      <c r="K13" s="63">
        <v>4.5999999999999996</v>
      </c>
      <c r="L13" s="63">
        <v>10.8</v>
      </c>
      <c r="M13" s="63">
        <v>7.9</v>
      </c>
      <c r="N13" s="63">
        <v>1.9</v>
      </c>
      <c r="O13" s="63" t="s">
        <v>91</v>
      </c>
      <c r="P13" s="64">
        <v>31.7</v>
      </c>
      <c r="Q13" s="61">
        <v>869</v>
      </c>
      <c r="R13" s="61">
        <v>438</v>
      </c>
      <c r="S13" s="61">
        <v>485</v>
      </c>
      <c r="T13" s="61">
        <v>210</v>
      </c>
      <c r="U13" s="61">
        <v>34</v>
      </c>
      <c r="V13" s="61" t="s">
        <v>91</v>
      </c>
      <c r="W13" s="62">
        <v>2064</v>
      </c>
    </row>
    <row r="14" spans="1:24" s="60" customFormat="1" ht="25.15" customHeight="1" x14ac:dyDescent="0.2">
      <c r="A14" s="2"/>
      <c r="B14" s="32" t="s">
        <v>64</v>
      </c>
      <c r="C14" s="61">
        <v>8350</v>
      </c>
      <c r="D14" s="61">
        <v>2440</v>
      </c>
      <c r="E14" s="61">
        <v>1950</v>
      </c>
      <c r="F14" s="61">
        <v>460</v>
      </c>
      <c r="G14" s="61">
        <v>30</v>
      </c>
      <c r="H14" s="61">
        <v>10</v>
      </c>
      <c r="I14" s="62">
        <v>13240</v>
      </c>
      <c r="J14" s="63">
        <v>6.9</v>
      </c>
      <c r="K14" s="63">
        <v>5.4</v>
      </c>
      <c r="L14" s="63">
        <v>13</v>
      </c>
      <c r="M14" s="63">
        <v>8.9</v>
      </c>
      <c r="N14" s="63">
        <v>1.7</v>
      </c>
      <c r="O14" s="63">
        <v>0.3</v>
      </c>
      <c r="P14" s="64">
        <v>36.1</v>
      </c>
      <c r="Q14" s="61">
        <v>958</v>
      </c>
      <c r="R14" s="61">
        <v>521</v>
      </c>
      <c r="S14" s="61">
        <v>600</v>
      </c>
      <c r="T14" s="61">
        <v>230</v>
      </c>
      <c r="U14" s="61">
        <v>32</v>
      </c>
      <c r="V14" s="61">
        <v>57</v>
      </c>
      <c r="W14" s="62">
        <v>2397</v>
      </c>
    </row>
    <row r="15" spans="1:24" s="60" customFormat="1" ht="13.15" customHeight="1" x14ac:dyDescent="0.2">
      <c r="A15" s="2"/>
      <c r="B15" s="32" t="s">
        <v>65</v>
      </c>
      <c r="C15" s="61">
        <v>9160</v>
      </c>
      <c r="D15" s="61">
        <v>2890</v>
      </c>
      <c r="E15" s="61">
        <v>2190</v>
      </c>
      <c r="F15" s="61">
        <v>630</v>
      </c>
      <c r="G15" s="61">
        <v>50</v>
      </c>
      <c r="H15" s="61" t="s">
        <v>91</v>
      </c>
      <c r="I15" s="62">
        <v>14910</v>
      </c>
      <c r="J15" s="63">
        <v>7.6</v>
      </c>
      <c r="K15" s="63">
        <v>6.6</v>
      </c>
      <c r="L15" s="63">
        <v>15.1</v>
      </c>
      <c r="M15" s="63">
        <v>13.1</v>
      </c>
      <c r="N15" s="63">
        <v>2.6</v>
      </c>
      <c r="O15" s="63" t="s">
        <v>91</v>
      </c>
      <c r="P15" s="64">
        <v>45.4</v>
      </c>
      <c r="Q15" s="61">
        <v>1070</v>
      </c>
      <c r="R15" s="61">
        <v>616</v>
      </c>
      <c r="S15" s="61">
        <v>676</v>
      </c>
      <c r="T15" s="61">
        <v>316</v>
      </c>
      <c r="U15" s="61">
        <v>44</v>
      </c>
      <c r="V15" s="61" t="s">
        <v>91</v>
      </c>
      <c r="W15" s="62">
        <v>2739</v>
      </c>
    </row>
    <row r="16" spans="1:24" s="60" customFormat="1" ht="13.15" customHeight="1" x14ac:dyDescent="0.2">
      <c r="A16" s="2"/>
      <c r="B16" s="32" t="s">
        <v>66</v>
      </c>
      <c r="C16" s="61">
        <v>9060</v>
      </c>
      <c r="D16" s="61">
        <v>2980</v>
      </c>
      <c r="E16" s="61">
        <v>2420</v>
      </c>
      <c r="F16" s="61">
        <v>640</v>
      </c>
      <c r="G16" s="61">
        <v>50</v>
      </c>
      <c r="H16" s="61" t="s">
        <v>91</v>
      </c>
      <c r="I16" s="62">
        <v>15170</v>
      </c>
      <c r="J16" s="63">
        <v>7.6</v>
      </c>
      <c r="K16" s="63">
        <v>6.9</v>
      </c>
      <c r="L16" s="63">
        <v>17</v>
      </c>
      <c r="M16" s="63">
        <v>13.2</v>
      </c>
      <c r="N16" s="63">
        <v>2.9</v>
      </c>
      <c r="O16" s="63" t="s">
        <v>91</v>
      </c>
      <c r="P16" s="64">
        <v>47.9</v>
      </c>
      <c r="Q16" s="61">
        <v>1052</v>
      </c>
      <c r="R16" s="61">
        <v>637</v>
      </c>
      <c r="S16" s="61">
        <v>747</v>
      </c>
      <c r="T16" s="61">
        <v>321</v>
      </c>
      <c r="U16" s="61">
        <v>49</v>
      </c>
      <c r="V16" s="61" t="s">
        <v>91</v>
      </c>
      <c r="W16" s="62">
        <v>2815</v>
      </c>
    </row>
    <row r="17" spans="1:23" s="60" customFormat="1" ht="26.45" customHeight="1" x14ac:dyDescent="0.2">
      <c r="A17" s="8" t="s">
        <v>67</v>
      </c>
      <c r="B17" s="8"/>
      <c r="C17" s="56"/>
      <c r="D17" s="56"/>
      <c r="E17" s="56"/>
      <c r="F17" s="56"/>
      <c r="G17" s="56"/>
      <c r="H17" s="56"/>
      <c r="I17" s="57"/>
      <c r="J17" s="58"/>
      <c r="K17" s="58"/>
      <c r="L17" s="58"/>
      <c r="M17" s="58"/>
      <c r="N17" s="58"/>
      <c r="O17" s="58"/>
      <c r="P17" s="59"/>
      <c r="Q17" s="56"/>
      <c r="R17" s="56"/>
      <c r="S17" s="56"/>
      <c r="T17" s="56"/>
      <c r="U17" s="56"/>
      <c r="V17" s="56"/>
      <c r="W17" s="57"/>
    </row>
    <row r="18" spans="1:23" s="60" customFormat="1" ht="13.15" customHeight="1" x14ac:dyDescent="0.2">
      <c r="A18" s="2"/>
      <c r="B18" s="36" t="s">
        <v>68</v>
      </c>
      <c r="C18" s="61">
        <v>2690</v>
      </c>
      <c r="D18" s="61">
        <v>660</v>
      </c>
      <c r="E18" s="61">
        <v>440</v>
      </c>
      <c r="F18" s="61">
        <v>100</v>
      </c>
      <c r="G18" s="61" t="s">
        <v>91</v>
      </c>
      <c r="H18" s="61" t="s">
        <v>91</v>
      </c>
      <c r="I18" s="62">
        <v>3890</v>
      </c>
      <c r="J18" s="63">
        <v>2.2999999999999998</v>
      </c>
      <c r="K18" s="63">
        <v>1.4</v>
      </c>
      <c r="L18" s="63">
        <v>3</v>
      </c>
      <c r="M18" s="63">
        <v>2</v>
      </c>
      <c r="N18" s="63" t="s">
        <v>91</v>
      </c>
      <c r="O18" s="63" t="s">
        <v>91</v>
      </c>
      <c r="P18" s="64">
        <v>9</v>
      </c>
      <c r="Q18" s="61">
        <v>307</v>
      </c>
      <c r="R18" s="61">
        <v>139</v>
      </c>
      <c r="S18" s="61">
        <v>137</v>
      </c>
      <c r="T18" s="61">
        <v>51</v>
      </c>
      <c r="U18" s="61" t="s">
        <v>91</v>
      </c>
      <c r="V18" s="61" t="s">
        <v>91</v>
      </c>
      <c r="W18" s="62">
        <v>638</v>
      </c>
    </row>
    <row r="19" spans="1:23" ht="13.15" customHeight="1" x14ac:dyDescent="0.2">
      <c r="A19" s="2"/>
      <c r="B19" s="36" t="s">
        <v>69</v>
      </c>
      <c r="C19" s="61">
        <v>2970</v>
      </c>
      <c r="D19" s="61">
        <v>710</v>
      </c>
      <c r="E19" s="61">
        <v>540</v>
      </c>
      <c r="F19" s="61">
        <v>130</v>
      </c>
      <c r="G19" s="61">
        <v>10</v>
      </c>
      <c r="H19" s="61" t="s">
        <v>91</v>
      </c>
      <c r="I19" s="62">
        <v>4350</v>
      </c>
      <c r="J19" s="63">
        <v>2.2999999999999998</v>
      </c>
      <c r="K19" s="63">
        <v>1.5</v>
      </c>
      <c r="L19" s="63">
        <v>3.5</v>
      </c>
      <c r="M19" s="63">
        <v>2.4</v>
      </c>
      <c r="N19" s="63">
        <v>0.3</v>
      </c>
      <c r="O19" s="63" t="s">
        <v>91</v>
      </c>
      <c r="P19" s="64">
        <v>10</v>
      </c>
      <c r="Q19" s="61">
        <v>335</v>
      </c>
      <c r="R19" s="61">
        <v>150</v>
      </c>
      <c r="S19" s="61">
        <v>165</v>
      </c>
      <c r="T19" s="61">
        <v>63</v>
      </c>
      <c r="U19" s="61">
        <v>8</v>
      </c>
      <c r="V19" s="61" t="s">
        <v>91</v>
      </c>
      <c r="W19" s="62">
        <v>721</v>
      </c>
    </row>
    <row r="20" spans="1:23" ht="13.15" customHeight="1" x14ac:dyDescent="0.2">
      <c r="A20" s="2"/>
      <c r="B20" s="36" t="s">
        <v>70</v>
      </c>
      <c r="C20" s="61">
        <v>3080</v>
      </c>
      <c r="D20" s="61">
        <v>1000</v>
      </c>
      <c r="E20" s="61">
        <v>690</v>
      </c>
      <c r="F20" s="61">
        <v>190</v>
      </c>
      <c r="G20" s="61">
        <v>10</v>
      </c>
      <c r="H20" s="61" t="s">
        <v>91</v>
      </c>
      <c r="I20" s="62">
        <v>4980</v>
      </c>
      <c r="J20" s="63">
        <v>2.5</v>
      </c>
      <c r="K20" s="63">
        <v>2</v>
      </c>
      <c r="L20" s="63">
        <v>4.4000000000000004</v>
      </c>
      <c r="M20" s="63">
        <v>3.3</v>
      </c>
      <c r="N20" s="63">
        <v>0.4</v>
      </c>
      <c r="O20" s="63" t="s">
        <v>91</v>
      </c>
      <c r="P20" s="64">
        <v>12.9</v>
      </c>
      <c r="Q20" s="61">
        <v>353</v>
      </c>
      <c r="R20" s="61">
        <v>214</v>
      </c>
      <c r="S20" s="61">
        <v>214</v>
      </c>
      <c r="T20" s="61">
        <v>94</v>
      </c>
      <c r="U20" s="61">
        <v>9</v>
      </c>
      <c r="V20" s="61" t="s">
        <v>91</v>
      </c>
      <c r="W20" s="62">
        <v>897</v>
      </c>
    </row>
    <row r="21" spans="1:23" ht="13.15" customHeight="1" x14ac:dyDescent="0.2">
      <c r="A21" s="2"/>
      <c r="B21" s="36" t="s">
        <v>71</v>
      </c>
      <c r="C21" s="61">
        <v>3080</v>
      </c>
      <c r="D21" s="61">
        <v>880</v>
      </c>
      <c r="E21" s="61">
        <v>710</v>
      </c>
      <c r="F21" s="61">
        <v>180</v>
      </c>
      <c r="G21" s="61">
        <v>10</v>
      </c>
      <c r="H21" s="61" t="s">
        <v>91</v>
      </c>
      <c r="I21" s="62">
        <v>4850</v>
      </c>
      <c r="J21" s="63">
        <v>2.5</v>
      </c>
      <c r="K21" s="63">
        <v>1.9</v>
      </c>
      <c r="L21" s="63">
        <v>4.8</v>
      </c>
      <c r="M21" s="63">
        <v>3.4</v>
      </c>
      <c r="N21" s="63">
        <v>0.6</v>
      </c>
      <c r="O21" s="63" t="s">
        <v>91</v>
      </c>
      <c r="P21" s="64">
        <v>13.3</v>
      </c>
      <c r="Q21" s="61">
        <v>353</v>
      </c>
      <c r="R21" s="61">
        <v>187</v>
      </c>
      <c r="S21" s="61">
        <v>219</v>
      </c>
      <c r="T21" s="61">
        <v>91</v>
      </c>
      <c r="U21" s="61">
        <v>12</v>
      </c>
      <c r="V21" s="61" t="s">
        <v>91</v>
      </c>
      <c r="W21" s="62">
        <v>863</v>
      </c>
    </row>
    <row r="22" spans="1:23" s="60" customFormat="1" ht="13.15" customHeight="1" x14ac:dyDescent="0.2">
      <c r="A22" s="2"/>
      <c r="B22" s="36" t="s">
        <v>72</v>
      </c>
      <c r="C22" s="61">
        <v>3380</v>
      </c>
      <c r="D22" s="61">
        <v>1040</v>
      </c>
      <c r="E22" s="61">
        <v>780</v>
      </c>
      <c r="F22" s="61">
        <v>250</v>
      </c>
      <c r="G22" s="61">
        <v>10</v>
      </c>
      <c r="H22" s="61" t="s">
        <v>91</v>
      </c>
      <c r="I22" s="62">
        <v>5460</v>
      </c>
      <c r="J22" s="63">
        <v>2.6</v>
      </c>
      <c r="K22" s="63">
        <v>2.2000000000000002</v>
      </c>
      <c r="L22" s="63">
        <v>5.2</v>
      </c>
      <c r="M22" s="63">
        <v>4.8</v>
      </c>
      <c r="N22" s="63">
        <v>0.5</v>
      </c>
      <c r="O22" s="63" t="s">
        <v>91</v>
      </c>
      <c r="P22" s="64">
        <v>15.2</v>
      </c>
      <c r="Q22" s="61">
        <v>393</v>
      </c>
      <c r="R22" s="61">
        <v>221</v>
      </c>
      <c r="S22" s="61">
        <v>243</v>
      </c>
      <c r="T22" s="61">
        <v>124</v>
      </c>
      <c r="U22" s="61">
        <v>10</v>
      </c>
      <c r="V22" s="61" t="s">
        <v>91</v>
      </c>
      <c r="W22" s="62">
        <v>992</v>
      </c>
    </row>
    <row r="23" spans="1:23" ht="13.15" customHeight="1" x14ac:dyDescent="0.2">
      <c r="A23" s="2"/>
      <c r="B23" s="36" t="s">
        <v>73</v>
      </c>
      <c r="C23" s="61">
        <v>2750</v>
      </c>
      <c r="D23" s="61">
        <v>890</v>
      </c>
      <c r="E23" s="61">
        <v>680</v>
      </c>
      <c r="F23" s="61">
        <v>200</v>
      </c>
      <c r="G23" s="61">
        <v>20</v>
      </c>
      <c r="H23" s="61" t="s">
        <v>91</v>
      </c>
      <c r="I23" s="62">
        <v>4540</v>
      </c>
      <c r="J23" s="63">
        <v>2</v>
      </c>
      <c r="K23" s="63">
        <v>1.9</v>
      </c>
      <c r="L23" s="63">
        <v>4.5</v>
      </c>
      <c r="M23" s="63">
        <v>3.8</v>
      </c>
      <c r="N23" s="63">
        <v>1.1000000000000001</v>
      </c>
      <c r="O23" s="63" t="s">
        <v>91</v>
      </c>
      <c r="P23" s="64">
        <v>13.4</v>
      </c>
      <c r="Q23" s="61">
        <v>314</v>
      </c>
      <c r="R23" s="61">
        <v>190</v>
      </c>
      <c r="S23" s="61">
        <v>209</v>
      </c>
      <c r="T23" s="61">
        <v>103</v>
      </c>
      <c r="U23" s="61">
        <v>18</v>
      </c>
      <c r="V23" s="61" t="s">
        <v>91</v>
      </c>
      <c r="W23" s="62">
        <v>833</v>
      </c>
    </row>
    <row r="24" spans="1:23" s="2" customFormat="1" ht="13.15" customHeight="1" x14ac:dyDescent="0.2">
      <c r="B24" s="36" t="s">
        <v>74</v>
      </c>
      <c r="C24" s="61">
        <v>3180</v>
      </c>
      <c r="D24" s="61">
        <v>950</v>
      </c>
      <c r="E24" s="61">
        <v>700</v>
      </c>
      <c r="F24" s="61">
        <v>200</v>
      </c>
      <c r="G24" s="61">
        <v>20</v>
      </c>
      <c r="H24" s="61" t="s">
        <v>91</v>
      </c>
      <c r="I24" s="62">
        <v>5050</v>
      </c>
      <c r="J24" s="63">
        <v>2.5</v>
      </c>
      <c r="K24" s="63">
        <v>2.1</v>
      </c>
      <c r="L24" s="63">
        <v>4.8</v>
      </c>
      <c r="M24" s="63">
        <v>4</v>
      </c>
      <c r="N24" s="63">
        <v>0.8</v>
      </c>
      <c r="O24" s="63" t="s">
        <v>91</v>
      </c>
      <c r="P24" s="64">
        <v>14.5</v>
      </c>
      <c r="Q24" s="61">
        <v>366</v>
      </c>
      <c r="R24" s="61">
        <v>204</v>
      </c>
      <c r="S24" s="61">
        <v>216</v>
      </c>
      <c r="T24" s="61">
        <v>101</v>
      </c>
      <c r="U24" s="61">
        <v>15</v>
      </c>
      <c r="V24" s="61" t="s">
        <v>91</v>
      </c>
      <c r="W24" s="62">
        <v>908</v>
      </c>
    </row>
    <row r="25" spans="1:23" s="2" customFormat="1" ht="13.15" customHeight="1" x14ac:dyDescent="0.2">
      <c r="B25" s="36" t="s">
        <v>75</v>
      </c>
      <c r="C25" s="61">
        <v>3640</v>
      </c>
      <c r="D25" s="61">
        <v>1040</v>
      </c>
      <c r="E25" s="61">
        <v>860</v>
      </c>
      <c r="F25" s="61">
        <v>220</v>
      </c>
      <c r="G25" s="61">
        <v>30</v>
      </c>
      <c r="H25" s="61" t="s">
        <v>91</v>
      </c>
      <c r="I25" s="62">
        <v>5790</v>
      </c>
      <c r="J25" s="63">
        <v>2.7</v>
      </c>
      <c r="K25" s="63">
        <v>2.1</v>
      </c>
      <c r="L25" s="63">
        <v>5.8</v>
      </c>
      <c r="M25" s="63">
        <v>4.4000000000000004</v>
      </c>
      <c r="N25" s="63">
        <v>1.4</v>
      </c>
      <c r="O25" s="63" t="s">
        <v>91</v>
      </c>
      <c r="P25" s="64">
        <v>16.7</v>
      </c>
      <c r="Q25" s="61">
        <v>422</v>
      </c>
      <c r="R25" s="61">
        <v>222</v>
      </c>
      <c r="S25" s="61">
        <v>265</v>
      </c>
      <c r="T25" s="61">
        <v>111</v>
      </c>
      <c r="U25" s="61">
        <v>26</v>
      </c>
      <c r="V25" s="61" t="s">
        <v>91</v>
      </c>
      <c r="W25" s="62">
        <v>1051</v>
      </c>
    </row>
    <row r="26" spans="1:23" s="2" customFormat="1" ht="13.15" customHeight="1" x14ac:dyDescent="0.2">
      <c r="B26" s="36" t="s">
        <v>76</v>
      </c>
      <c r="C26" s="61">
        <v>3040</v>
      </c>
      <c r="D26" s="61">
        <v>970</v>
      </c>
      <c r="E26" s="61">
        <v>720</v>
      </c>
      <c r="F26" s="61">
        <v>200</v>
      </c>
      <c r="G26" s="61">
        <v>10</v>
      </c>
      <c r="H26" s="61" t="s">
        <v>91</v>
      </c>
      <c r="I26" s="62">
        <v>4930</v>
      </c>
      <c r="J26" s="63">
        <v>2.2999999999999998</v>
      </c>
      <c r="K26" s="63">
        <v>2</v>
      </c>
      <c r="L26" s="63">
        <v>4.8</v>
      </c>
      <c r="M26" s="63">
        <v>3.5</v>
      </c>
      <c r="N26" s="63">
        <v>0.5</v>
      </c>
      <c r="O26" s="63" t="s">
        <v>91</v>
      </c>
      <c r="P26" s="64">
        <v>13.4</v>
      </c>
      <c r="Q26" s="61">
        <v>354</v>
      </c>
      <c r="R26" s="61">
        <v>207</v>
      </c>
      <c r="S26" s="61">
        <v>222</v>
      </c>
      <c r="T26" s="61">
        <v>94</v>
      </c>
      <c r="U26" s="61">
        <v>10</v>
      </c>
      <c r="V26" s="61" t="s">
        <v>91</v>
      </c>
      <c r="W26" s="62">
        <v>889</v>
      </c>
    </row>
    <row r="27" spans="1:23" s="2" customFormat="1" ht="13.15" customHeight="1" x14ac:dyDescent="0.2">
      <c r="B27" s="36" t="s">
        <v>77</v>
      </c>
      <c r="C27" s="61">
        <v>2350</v>
      </c>
      <c r="D27" s="61">
        <v>610</v>
      </c>
      <c r="E27" s="61">
        <v>470</v>
      </c>
      <c r="F27" s="61">
        <v>130</v>
      </c>
      <c r="G27" s="61">
        <v>20</v>
      </c>
      <c r="H27" s="61" t="s">
        <v>91</v>
      </c>
      <c r="I27" s="62">
        <v>3590</v>
      </c>
      <c r="J27" s="63">
        <v>2</v>
      </c>
      <c r="K27" s="63">
        <v>1.4</v>
      </c>
      <c r="L27" s="63">
        <v>3.3</v>
      </c>
      <c r="M27" s="63">
        <v>2.6</v>
      </c>
      <c r="N27" s="63">
        <v>1</v>
      </c>
      <c r="O27" s="63" t="s">
        <v>91</v>
      </c>
      <c r="P27" s="64">
        <v>10.3</v>
      </c>
      <c r="Q27" s="61">
        <v>264</v>
      </c>
      <c r="R27" s="61">
        <v>130</v>
      </c>
      <c r="S27" s="61">
        <v>146</v>
      </c>
      <c r="T27" s="61">
        <v>66</v>
      </c>
      <c r="U27" s="61">
        <v>17</v>
      </c>
      <c r="V27" s="61" t="s">
        <v>91</v>
      </c>
      <c r="W27" s="62">
        <v>637</v>
      </c>
    </row>
    <row r="28" spans="1:23" s="2" customFormat="1" ht="13.15" customHeight="1" x14ac:dyDescent="0.2">
      <c r="B28" s="36" t="s">
        <v>78</v>
      </c>
      <c r="C28" s="61">
        <v>2570</v>
      </c>
      <c r="D28" s="61">
        <v>660</v>
      </c>
      <c r="E28" s="61">
        <v>500</v>
      </c>
      <c r="F28" s="61">
        <v>130</v>
      </c>
      <c r="G28" s="61">
        <v>10</v>
      </c>
      <c r="H28" s="61" t="s">
        <v>91</v>
      </c>
      <c r="I28" s="62">
        <v>3860</v>
      </c>
      <c r="J28" s="63">
        <v>2.1</v>
      </c>
      <c r="K28" s="63">
        <v>1.5</v>
      </c>
      <c r="L28" s="63">
        <v>3.3</v>
      </c>
      <c r="M28" s="63">
        <v>2.5</v>
      </c>
      <c r="N28" s="63">
        <v>0.4</v>
      </c>
      <c r="O28" s="63" t="s">
        <v>91</v>
      </c>
      <c r="P28" s="64">
        <v>9.9</v>
      </c>
      <c r="Q28" s="61">
        <v>288</v>
      </c>
      <c r="R28" s="61">
        <v>142</v>
      </c>
      <c r="S28" s="61">
        <v>152</v>
      </c>
      <c r="T28" s="61">
        <v>67</v>
      </c>
      <c r="U28" s="61">
        <v>9</v>
      </c>
      <c r="V28" s="61" t="s">
        <v>91</v>
      </c>
      <c r="W28" s="62">
        <v>658</v>
      </c>
    </row>
    <row r="29" spans="1:23" s="2" customFormat="1" ht="13.15" customHeight="1" x14ac:dyDescent="0.2">
      <c r="B29" s="36" t="s">
        <v>79</v>
      </c>
      <c r="C29" s="61">
        <v>2860</v>
      </c>
      <c r="D29" s="61">
        <v>780</v>
      </c>
      <c r="E29" s="61">
        <v>600</v>
      </c>
      <c r="F29" s="61">
        <v>160</v>
      </c>
      <c r="G29" s="61">
        <v>10</v>
      </c>
      <c r="H29" s="61" t="s">
        <v>91</v>
      </c>
      <c r="I29" s="62">
        <v>4410</v>
      </c>
      <c r="J29" s="63">
        <v>2.2999999999999998</v>
      </c>
      <c r="K29" s="63">
        <v>1.7</v>
      </c>
      <c r="L29" s="63">
        <v>4.3</v>
      </c>
      <c r="M29" s="63">
        <v>2.8</v>
      </c>
      <c r="N29" s="63">
        <v>0.4</v>
      </c>
      <c r="O29" s="63" t="s">
        <v>91</v>
      </c>
      <c r="P29" s="64">
        <v>11.5</v>
      </c>
      <c r="Q29" s="61">
        <v>317</v>
      </c>
      <c r="R29" s="61">
        <v>166</v>
      </c>
      <c r="S29" s="61">
        <v>186</v>
      </c>
      <c r="T29" s="61">
        <v>77</v>
      </c>
      <c r="U29" s="61">
        <v>7</v>
      </c>
      <c r="V29" s="61" t="s">
        <v>91</v>
      </c>
      <c r="W29" s="62">
        <v>769</v>
      </c>
    </row>
    <row r="30" spans="1:23" s="2" customFormat="1" ht="26.45" customHeight="1" x14ac:dyDescent="0.2">
      <c r="B30" s="36" t="s">
        <v>80</v>
      </c>
      <c r="C30" s="61">
        <v>2580</v>
      </c>
      <c r="D30" s="61">
        <v>720</v>
      </c>
      <c r="E30" s="61">
        <v>560</v>
      </c>
      <c r="F30" s="61">
        <v>150</v>
      </c>
      <c r="G30" s="61">
        <v>10</v>
      </c>
      <c r="H30" s="61">
        <v>10</v>
      </c>
      <c r="I30" s="62">
        <v>4020</v>
      </c>
      <c r="J30" s="63">
        <v>2.2000000000000002</v>
      </c>
      <c r="K30" s="63">
        <v>1.5</v>
      </c>
      <c r="L30" s="63">
        <v>3.7</v>
      </c>
      <c r="M30" s="63">
        <v>2.8</v>
      </c>
      <c r="N30" s="63">
        <v>0.2</v>
      </c>
      <c r="O30" s="63" t="s">
        <v>91</v>
      </c>
      <c r="P30" s="64">
        <v>10.5</v>
      </c>
      <c r="Q30" s="61">
        <v>293</v>
      </c>
      <c r="R30" s="61">
        <v>151</v>
      </c>
      <c r="S30" s="61">
        <v>171</v>
      </c>
      <c r="T30" s="61">
        <v>75</v>
      </c>
      <c r="U30" s="61">
        <v>7</v>
      </c>
      <c r="V30" s="61">
        <v>51</v>
      </c>
      <c r="W30" s="62">
        <v>748</v>
      </c>
    </row>
    <row r="31" spans="1:23" s="2" customFormat="1" ht="13.15" customHeight="1" x14ac:dyDescent="0.2">
      <c r="B31" s="36" t="s">
        <v>81</v>
      </c>
      <c r="C31" s="61">
        <v>2950</v>
      </c>
      <c r="D31" s="61">
        <v>820</v>
      </c>
      <c r="E31" s="61">
        <v>640</v>
      </c>
      <c r="F31" s="61">
        <v>140</v>
      </c>
      <c r="G31" s="61">
        <v>20</v>
      </c>
      <c r="H31" s="61" t="s">
        <v>91</v>
      </c>
      <c r="I31" s="62">
        <v>4560</v>
      </c>
      <c r="J31" s="63">
        <v>2.5</v>
      </c>
      <c r="K31" s="63">
        <v>1.7</v>
      </c>
      <c r="L31" s="63">
        <v>4.4000000000000004</v>
      </c>
      <c r="M31" s="63">
        <v>2.8</v>
      </c>
      <c r="N31" s="63">
        <v>0.9</v>
      </c>
      <c r="O31" s="63" t="s">
        <v>91</v>
      </c>
      <c r="P31" s="64">
        <v>12.2</v>
      </c>
      <c r="Q31" s="61">
        <v>336</v>
      </c>
      <c r="R31" s="61">
        <v>174</v>
      </c>
      <c r="S31" s="61">
        <v>197</v>
      </c>
      <c r="T31" s="61">
        <v>70</v>
      </c>
      <c r="U31" s="61">
        <v>15</v>
      </c>
      <c r="V31" s="61" t="s">
        <v>91</v>
      </c>
      <c r="W31" s="62">
        <v>794</v>
      </c>
    </row>
    <row r="32" spans="1:23" s="2" customFormat="1" ht="13.15" customHeight="1" x14ac:dyDescent="0.2">
      <c r="B32" s="36" t="s">
        <v>82</v>
      </c>
      <c r="C32" s="61">
        <v>2820</v>
      </c>
      <c r="D32" s="61">
        <v>910</v>
      </c>
      <c r="E32" s="61">
        <v>760</v>
      </c>
      <c r="F32" s="61">
        <v>170</v>
      </c>
      <c r="G32" s="61">
        <v>10</v>
      </c>
      <c r="H32" s="61" t="s">
        <v>91</v>
      </c>
      <c r="I32" s="62">
        <v>4660</v>
      </c>
      <c r="J32" s="63">
        <v>2.2000000000000002</v>
      </c>
      <c r="K32" s="63">
        <v>2.1</v>
      </c>
      <c r="L32" s="63">
        <v>5</v>
      </c>
      <c r="M32" s="63">
        <v>3.3</v>
      </c>
      <c r="N32" s="63">
        <v>0.6</v>
      </c>
      <c r="O32" s="63" t="s">
        <v>91</v>
      </c>
      <c r="P32" s="64">
        <v>13.4</v>
      </c>
      <c r="Q32" s="61">
        <v>329</v>
      </c>
      <c r="R32" s="61">
        <v>195</v>
      </c>
      <c r="S32" s="61">
        <v>232</v>
      </c>
      <c r="T32" s="61">
        <v>85</v>
      </c>
      <c r="U32" s="61">
        <v>10</v>
      </c>
      <c r="V32" s="61" t="s">
        <v>91</v>
      </c>
      <c r="W32" s="62">
        <v>856</v>
      </c>
    </row>
    <row r="33" spans="1:24" s="2" customFormat="1" ht="13.15" customHeight="1" x14ac:dyDescent="0.2">
      <c r="B33" s="36" t="s">
        <v>83</v>
      </c>
      <c r="C33" s="61">
        <v>3100</v>
      </c>
      <c r="D33" s="61">
        <v>970</v>
      </c>
      <c r="E33" s="61">
        <v>720</v>
      </c>
      <c r="F33" s="61">
        <v>200</v>
      </c>
      <c r="G33" s="61">
        <v>10</v>
      </c>
      <c r="H33" s="61" t="s">
        <v>91</v>
      </c>
      <c r="I33" s="62">
        <v>5010</v>
      </c>
      <c r="J33" s="63">
        <v>2.6</v>
      </c>
      <c r="K33" s="63">
        <v>2.2000000000000002</v>
      </c>
      <c r="L33" s="63">
        <v>5</v>
      </c>
      <c r="M33" s="63">
        <v>4.0999999999999996</v>
      </c>
      <c r="N33" s="63">
        <v>0.5</v>
      </c>
      <c r="O33" s="63" t="s">
        <v>91</v>
      </c>
      <c r="P33" s="64">
        <v>14.5</v>
      </c>
      <c r="Q33" s="61">
        <v>360</v>
      </c>
      <c r="R33" s="61">
        <v>207</v>
      </c>
      <c r="S33" s="61">
        <v>223</v>
      </c>
      <c r="T33" s="61">
        <v>102</v>
      </c>
      <c r="U33" s="61">
        <v>10</v>
      </c>
      <c r="V33" s="61" t="s">
        <v>91</v>
      </c>
      <c r="W33" s="62">
        <v>917</v>
      </c>
    </row>
    <row r="34" spans="1:24" s="2" customFormat="1" ht="13.15" customHeight="1" x14ac:dyDescent="0.2">
      <c r="B34" s="36" t="s">
        <v>84</v>
      </c>
      <c r="C34" s="61">
        <v>3150</v>
      </c>
      <c r="D34" s="61">
        <v>1040</v>
      </c>
      <c r="E34" s="61">
        <v>810</v>
      </c>
      <c r="F34" s="61">
        <v>240</v>
      </c>
      <c r="G34" s="61">
        <v>20</v>
      </c>
      <c r="H34" s="61" t="s">
        <v>91</v>
      </c>
      <c r="I34" s="62">
        <v>5260</v>
      </c>
      <c r="J34" s="63">
        <v>2.7</v>
      </c>
      <c r="K34" s="63">
        <v>2.2999999999999998</v>
      </c>
      <c r="L34" s="63">
        <v>5.6</v>
      </c>
      <c r="M34" s="63">
        <v>5.0999999999999996</v>
      </c>
      <c r="N34" s="63">
        <v>1.2</v>
      </c>
      <c r="O34" s="63" t="s">
        <v>91</v>
      </c>
      <c r="P34" s="64">
        <v>17.3</v>
      </c>
      <c r="Q34" s="61">
        <v>373</v>
      </c>
      <c r="R34" s="61">
        <v>222</v>
      </c>
      <c r="S34" s="61">
        <v>251</v>
      </c>
      <c r="T34" s="61">
        <v>122</v>
      </c>
      <c r="U34" s="61">
        <v>19</v>
      </c>
      <c r="V34" s="61" t="s">
        <v>91</v>
      </c>
      <c r="W34" s="62">
        <v>989</v>
      </c>
    </row>
    <row r="35" spans="1:24" s="2" customFormat="1" ht="13.15" customHeight="1" x14ac:dyDescent="0.2">
      <c r="B35" s="36" t="s">
        <v>85</v>
      </c>
      <c r="C35" s="61">
        <v>2910</v>
      </c>
      <c r="D35" s="61">
        <v>880</v>
      </c>
      <c r="E35" s="61">
        <v>650</v>
      </c>
      <c r="F35" s="61">
        <v>180</v>
      </c>
      <c r="G35" s="61">
        <v>20</v>
      </c>
      <c r="H35" s="61" t="s">
        <v>91</v>
      </c>
      <c r="I35" s="62">
        <v>4640</v>
      </c>
      <c r="J35" s="63">
        <v>2.4</v>
      </c>
      <c r="K35" s="63">
        <v>2</v>
      </c>
      <c r="L35" s="63">
        <v>4.5</v>
      </c>
      <c r="M35" s="63">
        <v>3.9</v>
      </c>
      <c r="N35" s="63">
        <v>0.9</v>
      </c>
      <c r="O35" s="63" t="s">
        <v>91</v>
      </c>
      <c r="P35" s="64">
        <v>13.6</v>
      </c>
      <c r="Q35" s="61">
        <v>337</v>
      </c>
      <c r="R35" s="61">
        <v>186</v>
      </c>
      <c r="S35" s="61">
        <v>202</v>
      </c>
      <c r="T35" s="61">
        <v>92</v>
      </c>
      <c r="U35" s="61">
        <v>15</v>
      </c>
      <c r="V35" s="61" t="s">
        <v>91</v>
      </c>
      <c r="W35" s="62">
        <v>833</v>
      </c>
    </row>
    <row r="36" spans="1:24" s="2" customFormat="1" ht="13.15" customHeight="1" x14ac:dyDescent="0.2">
      <c r="B36" s="36" t="s">
        <v>86</v>
      </c>
      <c r="C36" s="61">
        <v>3080</v>
      </c>
      <c r="D36" s="61">
        <v>970</v>
      </c>
      <c r="E36" s="61">
        <v>790</v>
      </c>
      <c r="F36" s="61">
        <v>210</v>
      </c>
      <c r="G36" s="61">
        <v>20</v>
      </c>
      <c r="H36" s="61" t="s">
        <v>91</v>
      </c>
      <c r="I36" s="62">
        <v>5060</v>
      </c>
      <c r="J36" s="63">
        <v>2.6</v>
      </c>
      <c r="K36" s="63">
        <v>2.2999999999999998</v>
      </c>
      <c r="L36" s="63">
        <v>5.5</v>
      </c>
      <c r="M36" s="63">
        <v>4.3</v>
      </c>
      <c r="N36" s="63">
        <v>1.1000000000000001</v>
      </c>
      <c r="O36" s="63" t="s">
        <v>91</v>
      </c>
      <c r="P36" s="64">
        <v>15.9</v>
      </c>
      <c r="Q36" s="61">
        <v>354</v>
      </c>
      <c r="R36" s="61">
        <v>206</v>
      </c>
      <c r="S36" s="61">
        <v>241</v>
      </c>
      <c r="T36" s="61">
        <v>104</v>
      </c>
      <c r="U36" s="61">
        <v>21</v>
      </c>
      <c r="V36" s="61" t="s">
        <v>91</v>
      </c>
      <c r="W36" s="62">
        <v>928</v>
      </c>
    </row>
    <row r="37" spans="1:24" s="2" customFormat="1" ht="13.15" customHeight="1" x14ac:dyDescent="0.2">
      <c r="B37" s="36" t="s">
        <v>87</v>
      </c>
      <c r="C37" s="61">
        <v>3040</v>
      </c>
      <c r="D37" s="61">
        <v>1070</v>
      </c>
      <c r="E37" s="61">
        <v>860</v>
      </c>
      <c r="F37" s="61">
        <v>230</v>
      </c>
      <c r="G37" s="61">
        <v>20</v>
      </c>
      <c r="H37" s="61" t="s">
        <v>91</v>
      </c>
      <c r="I37" s="62">
        <v>5220</v>
      </c>
      <c r="J37" s="63">
        <v>2.5</v>
      </c>
      <c r="K37" s="63">
        <v>2.4</v>
      </c>
      <c r="L37" s="63">
        <v>6</v>
      </c>
      <c r="M37" s="63">
        <v>4.7</v>
      </c>
      <c r="N37" s="63">
        <v>1.1000000000000001</v>
      </c>
      <c r="O37" s="63" t="s">
        <v>91</v>
      </c>
      <c r="P37" s="64">
        <v>16.899999999999999</v>
      </c>
      <c r="Q37" s="61">
        <v>354</v>
      </c>
      <c r="R37" s="61">
        <v>230</v>
      </c>
      <c r="S37" s="61">
        <v>265</v>
      </c>
      <c r="T37" s="61">
        <v>117</v>
      </c>
      <c r="U37" s="61">
        <v>18</v>
      </c>
      <c r="V37" s="61" t="s">
        <v>91</v>
      </c>
      <c r="W37" s="62">
        <v>985</v>
      </c>
    </row>
    <row r="38" spans="1:24" s="2" customFormat="1" ht="13.15" customHeight="1" x14ac:dyDescent="0.2">
      <c r="B38" s="36" t="s">
        <v>88</v>
      </c>
      <c r="C38" s="61">
        <v>2950</v>
      </c>
      <c r="D38" s="61">
        <v>940</v>
      </c>
      <c r="E38" s="61">
        <v>780</v>
      </c>
      <c r="F38" s="61">
        <v>200</v>
      </c>
      <c r="G38" s="61">
        <v>10</v>
      </c>
      <c r="H38" s="61" t="s">
        <v>91</v>
      </c>
      <c r="I38" s="62">
        <v>4890</v>
      </c>
      <c r="J38" s="63">
        <v>2.5</v>
      </c>
      <c r="K38" s="63">
        <v>2.2000000000000002</v>
      </c>
      <c r="L38" s="63">
        <v>5.5</v>
      </c>
      <c r="M38" s="63">
        <v>4.2</v>
      </c>
      <c r="N38" s="63">
        <v>0.7</v>
      </c>
      <c r="O38" s="63" t="s">
        <v>91</v>
      </c>
      <c r="P38" s="64">
        <v>15.1</v>
      </c>
      <c r="Q38" s="61">
        <v>344</v>
      </c>
      <c r="R38" s="61">
        <v>201</v>
      </c>
      <c r="S38" s="61">
        <v>241</v>
      </c>
      <c r="T38" s="61">
        <v>100</v>
      </c>
      <c r="U38" s="61">
        <v>10</v>
      </c>
      <c r="V38" s="61" t="s">
        <v>91</v>
      </c>
      <c r="W38" s="62">
        <v>902</v>
      </c>
    </row>
    <row r="39" spans="1:24" s="2" customFormat="1" ht="13.15" customHeight="1" x14ac:dyDescent="0.2">
      <c r="B39" s="36" t="s">
        <v>89</v>
      </c>
      <c r="C39" s="61">
        <v>2440</v>
      </c>
      <c r="D39" s="61">
        <v>680</v>
      </c>
      <c r="E39" s="61">
        <v>520</v>
      </c>
      <c r="F39" s="61">
        <v>170</v>
      </c>
      <c r="G39" s="61">
        <v>20</v>
      </c>
      <c r="H39" s="61" t="s">
        <v>91</v>
      </c>
      <c r="I39" s="62">
        <v>3830</v>
      </c>
      <c r="J39" s="63">
        <v>2.4</v>
      </c>
      <c r="K39" s="63">
        <v>1.8</v>
      </c>
      <c r="L39" s="63">
        <v>4</v>
      </c>
      <c r="M39" s="63">
        <v>3.7</v>
      </c>
      <c r="N39" s="63">
        <v>1</v>
      </c>
      <c r="O39" s="63" t="s">
        <v>91</v>
      </c>
      <c r="P39" s="64">
        <v>13</v>
      </c>
      <c r="Q39" s="61">
        <v>271</v>
      </c>
      <c r="R39" s="61">
        <v>145</v>
      </c>
      <c r="S39" s="61">
        <v>162</v>
      </c>
      <c r="T39" s="61">
        <v>86</v>
      </c>
      <c r="U39" s="61">
        <v>16</v>
      </c>
      <c r="V39" s="61" t="s">
        <v>91</v>
      </c>
      <c r="W39" s="62">
        <v>687</v>
      </c>
    </row>
    <row r="40" spans="1:24" s="2" customFormat="1" ht="13.15" customHeight="1" x14ac:dyDescent="0.2">
      <c r="B40" s="36" t="s">
        <v>90</v>
      </c>
      <c r="C40" s="61">
        <v>2400</v>
      </c>
      <c r="D40" s="61">
        <v>730</v>
      </c>
      <c r="E40" s="61">
        <v>530</v>
      </c>
      <c r="F40" s="61">
        <v>180</v>
      </c>
      <c r="G40" s="61">
        <v>10</v>
      </c>
      <c r="H40" s="61" t="s">
        <v>91</v>
      </c>
      <c r="I40" s="62">
        <v>3850</v>
      </c>
      <c r="J40" s="63">
        <v>2.1</v>
      </c>
      <c r="K40" s="63">
        <v>1.9</v>
      </c>
      <c r="L40" s="63">
        <v>3.7</v>
      </c>
      <c r="M40" s="63">
        <v>3.9</v>
      </c>
      <c r="N40" s="63">
        <v>0.9</v>
      </c>
      <c r="O40" s="63" t="s">
        <v>91</v>
      </c>
      <c r="P40" s="64">
        <v>12.6</v>
      </c>
      <c r="Q40" s="61">
        <v>272</v>
      </c>
      <c r="R40" s="61">
        <v>155</v>
      </c>
      <c r="S40" s="61">
        <v>161</v>
      </c>
      <c r="T40" s="61">
        <v>89</v>
      </c>
      <c r="U40" s="61">
        <v>13</v>
      </c>
      <c r="V40" s="61" t="s">
        <v>91</v>
      </c>
      <c r="W40" s="62">
        <v>721</v>
      </c>
    </row>
    <row r="41" spans="1:24" s="2" customFormat="1" ht="2.65" customHeight="1" x14ac:dyDescent="0.2">
      <c r="A41" s="41"/>
      <c r="B41" s="65"/>
      <c r="C41" s="66"/>
      <c r="D41" s="66"/>
      <c r="E41" s="66"/>
      <c r="F41" s="66"/>
      <c r="G41" s="66"/>
      <c r="H41" s="66"/>
      <c r="I41" s="67"/>
      <c r="J41" s="68"/>
      <c r="K41" s="68"/>
      <c r="L41" s="68"/>
      <c r="M41" s="68"/>
      <c r="N41" s="68"/>
      <c r="O41" s="68"/>
      <c r="P41" s="69"/>
      <c r="Q41" s="66"/>
      <c r="R41" s="66"/>
      <c r="S41" s="66"/>
      <c r="T41" s="66"/>
      <c r="U41" s="66"/>
      <c r="V41" s="66"/>
      <c r="W41" s="67"/>
    </row>
    <row r="42" spans="1:24" s="2" customFormat="1" x14ac:dyDescent="0.2">
      <c r="C42" s="61"/>
      <c r="D42" s="61"/>
      <c r="E42" s="61"/>
      <c r="F42" s="61"/>
      <c r="G42" s="61"/>
      <c r="H42" s="61"/>
      <c r="I42" s="61"/>
      <c r="J42" s="61"/>
      <c r="K42" s="61"/>
      <c r="L42" s="61"/>
      <c r="M42" s="61"/>
      <c r="N42" s="61"/>
      <c r="O42" s="61"/>
      <c r="P42" s="61"/>
      <c r="Q42" s="61"/>
      <c r="R42" s="61"/>
      <c r="S42" s="61"/>
      <c r="T42" s="61"/>
      <c r="U42" s="61"/>
      <c r="V42" s="61"/>
      <c r="W42" s="61"/>
      <c r="X42" s="61"/>
    </row>
    <row r="43" spans="1:24" s="2" customFormat="1" ht="14.25" x14ac:dyDescent="0.2">
      <c r="A43" s="43">
        <v>1</v>
      </c>
      <c r="B43" s="2" t="s">
        <v>125</v>
      </c>
    </row>
    <row r="44" spans="1:24" s="2" customFormat="1" ht="14.25" x14ac:dyDescent="0.2">
      <c r="A44" s="43">
        <v>2</v>
      </c>
      <c r="B44" s="2" t="s">
        <v>126</v>
      </c>
    </row>
    <row r="45" spans="1:24" s="2" customFormat="1" ht="14.25" x14ac:dyDescent="0.2">
      <c r="A45" s="70">
        <v>3</v>
      </c>
      <c r="B45" s="2" t="s">
        <v>127</v>
      </c>
    </row>
    <row r="46" spans="1:24" s="2" customFormat="1" ht="14.25" x14ac:dyDescent="0.2">
      <c r="A46" s="70">
        <v>4</v>
      </c>
      <c r="B46" s="2" t="s">
        <v>96</v>
      </c>
    </row>
    <row r="47" spans="1:24" s="2" customFormat="1" x14ac:dyDescent="0.2">
      <c r="A47" s="2" t="s">
        <v>36</v>
      </c>
      <c r="B47" s="2" t="s">
        <v>98</v>
      </c>
    </row>
    <row r="48" spans="1:24" s="2" customFormat="1" x14ac:dyDescent="0.2">
      <c r="A48" s="2" t="s">
        <v>38</v>
      </c>
      <c r="B48" s="2" t="s">
        <v>99</v>
      </c>
    </row>
    <row r="49" spans="1:2" s="2" customFormat="1" x14ac:dyDescent="0.2">
      <c r="A49" s="13" t="s">
        <v>116</v>
      </c>
      <c r="B49" s="2" t="s">
        <v>128</v>
      </c>
    </row>
    <row r="50" spans="1:2" s="2" customFormat="1" x14ac:dyDescent="0.2"/>
    <row r="51" spans="1:2" s="2" customFormat="1" x14ac:dyDescent="0.2"/>
    <row r="52" spans="1:2" s="2" customFormat="1" x14ac:dyDescent="0.2"/>
    <row r="53" spans="1:2" s="2" customFormat="1" x14ac:dyDescent="0.2"/>
  </sheetData>
  <mergeCells count="6">
    <mergeCell ref="A1:B1"/>
    <mergeCell ref="A2:W2"/>
    <mergeCell ref="A4:B5"/>
    <mergeCell ref="C4:I4"/>
    <mergeCell ref="J4:P4"/>
    <mergeCell ref="Q4:W4"/>
  </mergeCells>
  <hyperlinks>
    <hyperlink ref="A1:B1" location="ContentsHead" display="Back to contents" xr:uid="{BD2E65FB-247E-4566-87C1-BE1792FCBA41}"/>
  </hyperlinks>
  <pageMargins left="0.7" right="0.7" top="0.75" bottom="0.75" header="0.3" footer="0.3"/>
  <pageSetup scale="2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15D0D-629E-4895-9285-A6386457B78E}">
  <sheetPr codeName="Sheet37">
    <pageSetUpPr fitToPage="1"/>
  </sheetPr>
  <dimension ref="A1:AQ60"/>
  <sheetViews>
    <sheetView zoomScaleNormal="100" workbookViewId="0">
      <pane xSplit="2" ySplit="6" topLeftCell="C7" activePane="bottomRight" state="frozen"/>
      <selection pane="topRight" activeCell="E1" sqref="E1"/>
      <selection pane="bottomLeft" activeCell="A11" sqref="A11"/>
      <selection pane="bottomRight" sqref="A1:B1"/>
    </sheetView>
  </sheetViews>
  <sheetFormatPr defaultColWidth="0" defaultRowHeight="12.75" x14ac:dyDescent="0.2"/>
  <cols>
    <col min="1" max="1" width="2.7109375" style="15" customWidth="1"/>
    <col min="2" max="2" width="23" style="15" customWidth="1"/>
    <col min="3" max="3" width="2.42578125" style="15" customWidth="1"/>
    <col min="4" max="4" width="13.7109375" style="15" customWidth="1"/>
    <col min="5" max="7" width="10.5703125" style="15" customWidth="1"/>
    <col min="8" max="8" width="3.28515625" style="15" customWidth="1"/>
    <col min="9" max="9" width="13" style="15" bestFit="1" customWidth="1"/>
    <col min="10" max="10" width="10.5703125" style="15" customWidth="1"/>
    <col min="11" max="11" width="12.7109375" style="15" customWidth="1"/>
    <col min="12" max="12" width="3.28515625" style="15" customWidth="1"/>
    <col min="13" max="13" width="12" style="15" bestFit="1" customWidth="1"/>
    <col min="14" max="14" width="9.7109375" style="15" bestFit="1" customWidth="1"/>
    <col min="15" max="16" width="10.5703125" style="15" customWidth="1"/>
    <col min="17" max="17" width="3.28515625" style="15" customWidth="1"/>
    <col min="18" max="18" width="9.85546875" style="15" bestFit="1" customWidth="1"/>
    <col min="19" max="19" width="11.42578125" style="15" customWidth="1"/>
    <col min="20" max="20" width="3.28515625" style="15" customWidth="1"/>
    <col min="21" max="21" width="12" style="15" bestFit="1" customWidth="1"/>
    <col min="22" max="23" width="8.85546875" style="15" customWidth="1"/>
    <col min="24" max="24" width="12.42578125" style="15" bestFit="1" customWidth="1"/>
    <col min="25" max="25" width="15.7109375" style="15" customWidth="1"/>
    <col min="26" max="26" width="3.28515625" style="15" customWidth="1"/>
    <col min="27" max="27" width="20.42578125" style="15" customWidth="1"/>
    <col min="28" max="29" width="8.85546875" style="15" customWidth="1"/>
    <col min="30" max="30" width="8.85546875" style="15" hidden="1" customWidth="1"/>
    <col min="31" max="32" width="8.85546875" style="2" hidden="1" customWidth="1"/>
    <col min="33" max="37" width="0" style="2" hidden="1" customWidth="1"/>
    <col min="38" max="40" width="8.85546875" style="2" hidden="1" customWidth="1"/>
    <col min="41" max="41" width="0" style="2" hidden="1" customWidth="1"/>
    <col min="42" max="42" width="8.85546875" style="2" hidden="1" customWidth="1"/>
    <col min="43" max="43" width="0" style="2" hidden="1" customWidth="1"/>
    <col min="44" max="16384" width="8.85546875" style="2" hidden="1"/>
  </cols>
  <sheetData>
    <row r="1" spans="1:30" ht="15" x14ac:dyDescent="0.2">
      <c r="A1" s="153" t="s">
        <v>40</v>
      </c>
      <c r="B1" s="153"/>
      <c r="C1" s="6"/>
    </row>
    <row r="2" spans="1:30" ht="14.45" customHeight="1" x14ac:dyDescent="0.2">
      <c r="A2" s="154" t="s">
        <v>138</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2"/>
      <c r="AC2" s="2"/>
      <c r="AD2" s="2"/>
    </row>
    <row r="3" spans="1:30" x14ac:dyDescent="0.2">
      <c r="A3" s="2"/>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0" ht="16.899999999999999" customHeight="1" x14ac:dyDescent="0.35">
      <c r="A4" s="155" t="s">
        <v>42</v>
      </c>
      <c r="B4" s="155"/>
      <c r="C4" s="16"/>
      <c r="D4" s="160" t="s">
        <v>139</v>
      </c>
      <c r="E4" s="160"/>
      <c r="F4" s="160"/>
      <c r="G4" s="160"/>
      <c r="H4" s="160"/>
      <c r="I4" s="160"/>
      <c r="J4" s="160"/>
      <c r="K4" s="160"/>
      <c r="L4" s="71"/>
      <c r="M4" s="160" t="s">
        <v>140</v>
      </c>
      <c r="N4" s="160"/>
      <c r="O4" s="160"/>
      <c r="P4" s="160"/>
      <c r="Q4" s="160"/>
      <c r="R4" s="160"/>
      <c r="S4" s="160"/>
      <c r="T4" s="72"/>
      <c r="U4" s="160" t="s">
        <v>141</v>
      </c>
      <c r="V4" s="160"/>
      <c r="W4" s="160"/>
      <c r="X4" s="160"/>
      <c r="Y4" s="160"/>
      <c r="Z4" s="160"/>
      <c r="AA4" s="160"/>
      <c r="AB4" s="2"/>
      <c r="AC4" s="2"/>
      <c r="AD4" s="2"/>
    </row>
    <row r="5" spans="1:30" ht="15" x14ac:dyDescent="0.35">
      <c r="A5" s="156"/>
      <c r="B5" s="156"/>
      <c r="C5" s="19"/>
      <c r="D5" s="161" t="s">
        <v>135</v>
      </c>
      <c r="E5" s="161"/>
      <c r="F5" s="161"/>
      <c r="G5" s="161"/>
      <c r="H5" s="18"/>
      <c r="I5" s="161" t="s">
        <v>131</v>
      </c>
      <c r="J5" s="161"/>
      <c r="K5" s="51"/>
      <c r="L5" s="18"/>
      <c r="M5" s="161" t="s">
        <v>135</v>
      </c>
      <c r="N5" s="161"/>
      <c r="O5" s="161"/>
      <c r="P5" s="161"/>
      <c r="Q5" s="18"/>
      <c r="R5" s="2"/>
      <c r="S5" s="51"/>
      <c r="T5" s="2"/>
      <c r="U5" s="161" t="s">
        <v>135</v>
      </c>
      <c r="V5" s="161"/>
      <c r="W5" s="161"/>
      <c r="X5" s="161"/>
      <c r="Y5" s="161"/>
      <c r="Z5" s="18"/>
      <c r="AA5" s="162" t="s">
        <v>142</v>
      </c>
      <c r="AB5" s="2"/>
      <c r="AC5" s="2"/>
      <c r="AD5" s="2"/>
    </row>
    <row r="6" spans="1:30" ht="45" x14ac:dyDescent="0.35">
      <c r="A6" s="156"/>
      <c r="B6" s="156"/>
      <c r="C6" s="19"/>
      <c r="D6" s="19" t="s">
        <v>143</v>
      </c>
      <c r="E6" s="19" t="s">
        <v>129</v>
      </c>
      <c r="F6" s="55" t="s">
        <v>130</v>
      </c>
      <c r="G6" s="19" t="s">
        <v>136</v>
      </c>
      <c r="H6" s="19"/>
      <c r="I6" s="19" t="s">
        <v>144</v>
      </c>
      <c r="J6" s="19" t="s">
        <v>145</v>
      </c>
      <c r="K6" s="51" t="s">
        <v>146</v>
      </c>
      <c r="L6" s="19"/>
      <c r="M6" s="19" t="s">
        <v>147</v>
      </c>
      <c r="N6" s="19" t="s">
        <v>129</v>
      </c>
      <c r="O6" s="55" t="s">
        <v>130</v>
      </c>
      <c r="P6" s="19" t="s">
        <v>136</v>
      </c>
      <c r="Q6" s="19"/>
      <c r="R6" s="19" t="s">
        <v>131</v>
      </c>
      <c r="S6" s="51" t="s">
        <v>124</v>
      </c>
      <c r="T6" s="2"/>
      <c r="U6" s="19" t="s">
        <v>147</v>
      </c>
      <c r="V6" s="19" t="s">
        <v>129</v>
      </c>
      <c r="W6" s="55" t="s">
        <v>130</v>
      </c>
      <c r="X6" s="19" t="s">
        <v>136</v>
      </c>
      <c r="Y6" s="51" t="s">
        <v>148</v>
      </c>
      <c r="Z6" s="60"/>
      <c r="AA6" s="162"/>
      <c r="AB6" s="2"/>
      <c r="AC6" s="2"/>
      <c r="AD6" s="2"/>
    </row>
    <row r="7" spans="1:30" ht="13.15" customHeight="1" x14ac:dyDescent="0.2">
      <c r="A7" s="8" t="s">
        <v>57</v>
      </c>
      <c r="B7" s="8"/>
      <c r="C7" s="8"/>
      <c r="D7" s="73"/>
      <c r="E7" s="73"/>
      <c r="F7" s="73"/>
      <c r="G7" s="73"/>
      <c r="H7" s="73"/>
      <c r="I7" s="73"/>
      <c r="J7" s="73"/>
      <c r="K7" s="74"/>
      <c r="L7" s="73"/>
      <c r="M7" s="75"/>
      <c r="N7" s="75"/>
      <c r="O7" s="48"/>
      <c r="P7" s="75"/>
      <c r="Q7" s="73"/>
      <c r="R7" s="75"/>
      <c r="S7" s="76"/>
      <c r="Y7" s="74"/>
    </row>
    <row r="8" spans="1:30" s="8" customFormat="1" x14ac:dyDescent="0.2">
      <c r="A8" s="2"/>
      <c r="B8" s="32" t="s">
        <v>35</v>
      </c>
      <c r="C8" s="33"/>
      <c r="D8" s="73">
        <v>2430</v>
      </c>
      <c r="E8" s="73">
        <v>710</v>
      </c>
      <c r="F8" s="73">
        <v>1150</v>
      </c>
      <c r="G8" s="73">
        <v>360</v>
      </c>
      <c r="H8" s="73"/>
      <c r="I8" s="73">
        <v>1500</v>
      </c>
      <c r="J8" s="73">
        <v>180</v>
      </c>
      <c r="K8" s="74">
        <v>6150</v>
      </c>
      <c r="L8" s="73"/>
      <c r="M8" s="77">
        <v>0.1</v>
      </c>
      <c r="N8" s="77">
        <v>0.4</v>
      </c>
      <c r="O8" s="77">
        <v>12.5</v>
      </c>
      <c r="P8" s="77">
        <v>49.5</v>
      </c>
      <c r="Q8" s="73"/>
      <c r="R8" s="77">
        <v>10.5</v>
      </c>
      <c r="S8" s="78">
        <v>73</v>
      </c>
      <c r="T8" s="60"/>
      <c r="U8" s="73">
        <v>177</v>
      </c>
      <c r="V8" s="73">
        <v>141</v>
      </c>
      <c r="W8" s="73">
        <v>552</v>
      </c>
      <c r="X8" s="73">
        <v>1762</v>
      </c>
      <c r="Y8" s="74">
        <v>2633</v>
      </c>
      <c r="Z8" s="60"/>
      <c r="AA8" s="73">
        <v>1290</v>
      </c>
      <c r="AB8" s="60"/>
      <c r="AC8" s="60"/>
      <c r="AD8" s="60"/>
    </row>
    <row r="9" spans="1:30" s="8" customFormat="1" x14ac:dyDescent="0.2">
      <c r="A9" s="2"/>
      <c r="B9" s="32" t="s">
        <v>58</v>
      </c>
      <c r="C9" s="33"/>
      <c r="D9" s="73">
        <v>2190</v>
      </c>
      <c r="E9" s="73">
        <v>620</v>
      </c>
      <c r="F9" s="73">
        <v>1000</v>
      </c>
      <c r="G9" s="73">
        <v>300</v>
      </c>
      <c r="H9" s="73"/>
      <c r="I9" s="73">
        <v>1390</v>
      </c>
      <c r="J9" s="73">
        <v>150</v>
      </c>
      <c r="K9" s="74">
        <v>5490</v>
      </c>
      <c r="L9" s="73"/>
      <c r="M9" s="77">
        <v>0.1</v>
      </c>
      <c r="N9" s="77">
        <v>0.4</v>
      </c>
      <c r="O9" s="77">
        <v>11.4</v>
      </c>
      <c r="P9" s="77">
        <v>39.6</v>
      </c>
      <c r="Q9" s="73"/>
      <c r="R9" s="77">
        <v>10.9</v>
      </c>
      <c r="S9" s="78">
        <v>62.3</v>
      </c>
      <c r="T9" s="60"/>
      <c r="U9" s="73">
        <v>162</v>
      </c>
      <c r="V9" s="73">
        <v>123</v>
      </c>
      <c r="W9" s="73">
        <v>487</v>
      </c>
      <c r="X9" s="73">
        <v>1174</v>
      </c>
      <c r="Y9" s="74">
        <v>1945</v>
      </c>
      <c r="Z9" s="60"/>
      <c r="AA9" s="73">
        <v>1200</v>
      </c>
      <c r="AB9" s="60"/>
      <c r="AC9" s="60"/>
      <c r="AD9" s="60"/>
    </row>
    <row r="10" spans="1:30" ht="26.45" customHeight="1" x14ac:dyDescent="0.2">
      <c r="A10" s="8" t="s">
        <v>59</v>
      </c>
      <c r="B10" s="8"/>
      <c r="C10" s="33"/>
      <c r="D10" s="73"/>
      <c r="E10" s="73"/>
      <c r="F10" s="73"/>
      <c r="G10" s="73"/>
      <c r="H10" s="73"/>
      <c r="I10" s="73"/>
      <c r="J10" s="73"/>
      <c r="K10" s="74"/>
      <c r="L10" s="73"/>
      <c r="M10" s="48"/>
      <c r="N10" s="48"/>
      <c r="O10" s="48"/>
      <c r="P10" s="48"/>
      <c r="Q10" s="73"/>
      <c r="R10" s="48"/>
      <c r="S10" s="79"/>
      <c r="Y10" s="74"/>
    </row>
    <row r="11" spans="1:30" x14ac:dyDescent="0.2">
      <c r="A11" s="2"/>
      <c r="B11" s="32" t="s">
        <v>60</v>
      </c>
      <c r="C11" s="33"/>
      <c r="D11" s="73">
        <v>590</v>
      </c>
      <c r="E11" s="73">
        <v>170</v>
      </c>
      <c r="F11" s="73">
        <v>240</v>
      </c>
      <c r="G11" s="73">
        <v>80</v>
      </c>
      <c r="H11" s="73"/>
      <c r="I11" s="73">
        <v>350</v>
      </c>
      <c r="J11" s="73">
        <v>50</v>
      </c>
      <c r="K11" s="74">
        <v>1430</v>
      </c>
      <c r="L11" s="73"/>
      <c r="M11" s="77" t="s">
        <v>100</v>
      </c>
      <c r="N11" s="77">
        <v>0.1</v>
      </c>
      <c r="O11" s="77">
        <v>2.7</v>
      </c>
      <c r="P11" s="77">
        <v>10</v>
      </c>
      <c r="Q11" s="73"/>
      <c r="R11" s="77">
        <v>2.6</v>
      </c>
      <c r="S11" s="78">
        <v>15.4</v>
      </c>
      <c r="U11" s="73">
        <v>42</v>
      </c>
      <c r="V11" s="73">
        <v>34</v>
      </c>
      <c r="W11" s="73">
        <v>118</v>
      </c>
      <c r="X11" s="73">
        <v>327</v>
      </c>
      <c r="Y11" s="74">
        <v>522</v>
      </c>
      <c r="AA11" s="73">
        <v>255</v>
      </c>
    </row>
    <row r="12" spans="1:30" x14ac:dyDescent="0.2">
      <c r="A12" s="2"/>
      <c r="B12" s="32" t="s">
        <v>61</v>
      </c>
      <c r="C12" s="33"/>
      <c r="D12" s="73">
        <v>600</v>
      </c>
      <c r="E12" s="73">
        <v>160</v>
      </c>
      <c r="F12" s="73">
        <v>280</v>
      </c>
      <c r="G12" s="73">
        <v>80</v>
      </c>
      <c r="H12" s="73"/>
      <c r="I12" s="73">
        <v>370</v>
      </c>
      <c r="J12" s="73">
        <v>40</v>
      </c>
      <c r="K12" s="74">
        <v>1480</v>
      </c>
      <c r="L12" s="73"/>
      <c r="M12" s="77" t="s">
        <v>100</v>
      </c>
      <c r="N12" s="77">
        <v>0.1</v>
      </c>
      <c r="O12" s="77">
        <v>3.1</v>
      </c>
      <c r="P12" s="77">
        <v>11.5</v>
      </c>
      <c r="Q12" s="73"/>
      <c r="R12" s="77">
        <v>3</v>
      </c>
      <c r="S12" s="78">
        <v>17.7</v>
      </c>
      <c r="U12" s="73">
        <v>44</v>
      </c>
      <c r="V12" s="73">
        <v>33</v>
      </c>
      <c r="W12" s="73">
        <v>129</v>
      </c>
      <c r="X12" s="73">
        <v>486</v>
      </c>
      <c r="Y12" s="74">
        <v>692</v>
      </c>
      <c r="AA12" s="73">
        <v>388</v>
      </c>
    </row>
    <row r="13" spans="1:30" x14ac:dyDescent="0.2">
      <c r="A13" s="2"/>
      <c r="B13" s="32" t="s">
        <v>62</v>
      </c>
      <c r="C13" s="33"/>
      <c r="D13" s="73">
        <v>660</v>
      </c>
      <c r="E13" s="73">
        <v>200</v>
      </c>
      <c r="F13" s="73">
        <v>340</v>
      </c>
      <c r="G13" s="73">
        <v>100</v>
      </c>
      <c r="H13" s="73"/>
      <c r="I13" s="73">
        <v>390</v>
      </c>
      <c r="J13" s="73">
        <v>60</v>
      </c>
      <c r="K13" s="74">
        <v>1690</v>
      </c>
      <c r="L13" s="73"/>
      <c r="M13" s="77" t="s">
        <v>100</v>
      </c>
      <c r="N13" s="77">
        <v>0.1</v>
      </c>
      <c r="O13" s="77">
        <v>3.7</v>
      </c>
      <c r="P13" s="77">
        <v>13.7</v>
      </c>
      <c r="Q13" s="73"/>
      <c r="R13" s="77">
        <v>2.1</v>
      </c>
      <c r="S13" s="78">
        <v>19.600000000000001</v>
      </c>
      <c r="U13" s="73">
        <v>49</v>
      </c>
      <c r="V13" s="73">
        <v>39</v>
      </c>
      <c r="W13" s="73">
        <v>160</v>
      </c>
      <c r="X13" s="73">
        <v>411</v>
      </c>
      <c r="Y13" s="74">
        <v>659</v>
      </c>
      <c r="AA13" s="73">
        <v>319</v>
      </c>
    </row>
    <row r="14" spans="1:30" x14ac:dyDescent="0.2">
      <c r="A14" s="2"/>
      <c r="B14" s="32" t="s">
        <v>63</v>
      </c>
      <c r="C14" s="33"/>
      <c r="D14" s="73">
        <v>580</v>
      </c>
      <c r="E14" s="73">
        <v>180</v>
      </c>
      <c r="F14" s="73">
        <v>290</v>
      </c>
      <c r="G14" s="73">
        <v>110</v>
      </c>
      <c r="H14" s="73"/>
      <c r="I14" s="73">
        <v>400</v>
      </c>
      <c r="J14" s="73">
        <v>30</v>
      </c>
      <c r="K14" s="74">
        <v>1560</v>
      </c>
      <c r="L14" s="73"/>
      <c r="M14" s="77" t="s">
        <v>100</v>
      </c>
      <c r="N14" s="77">
        <v>0.1</v>
      </c>
      <c r="O14" s="77">
        <v>3</v>
      </c>
      <c r="P14" s="77">
        <v>14.4</v>
      </c>
      <c r="Q14" s="73"/>
      <c r="R14" s="77">
        <v>2.8</v>
      </c>
      <c r="S14" s="78">
        <v>20.3</v>
      </c>
      <c r="U14" s="73">
        <v>43</v>
      </c>
      <c r="V14" s="73">
        <v>35</v>
      </c>
      <c r="W14" s="73">
        <v>145</v>
      </c>
      <c r="X14" s="73">
        <v>538</v>
      </c>
      <c r="Y14" s="74">
        <v>761</v>
      </c>
      <c r="AA14" s="73">
        <v>328</v>
      </c>
    </row>
    <row r="15" spans="1:30" ht="26.45" customHeight="1" x14ac:dyDescent="0.2">
      <c r="A15" s="2"/>
      <c r="B15" s="32" t="s">
        <v>64</v>
      </c>
      <c r="C15" s="33"/>
      <c r="D15" s="73">
        <v>650</v>
      </c>
      <c r="E15" s="73">
        <v>190</v>
      </c>
      <c r="F15" s="73">
        <v>250</v>
      </c>
      <c r="G15" s="73">
        <v>60</v>
      </c>
      <c r="H15" s="73"/>
      <c r="I15" s="73">
        <v>350</v>
      </c>
      <c r="J15" s="73">
        <v>40</v>
      </c>
      <c r="K15" s="74">
        <v>1510</v>
      </c>
      <c r="L15" s="73"/>
      <c r="M15" s="77" t="s">
        <v>100</v>
      </c>
      <c r="N15" s="77">
        <v>0.1</v>
      </c>
      <c r="O15" s="77">
        <v>2.7</v>
      </c>
      <c r="P15" s="77">
        <v>6.4</v>
      </c>
      <c r="Q15" s="73"/>
      <c r="R15" s="77">
        <v>4.5999999999999996</v>
      </c>
      <c r="S15" s="78">
        <v>13.9</v>
      </c>
      <c r="U15" s="73">
        <v>46</v>
      </c>
      <c r="V15" s="73">
        <v>38</v>
      </c>
      <c r="W15" s="73">
        <v>120</v>
      </c>
      <c r="X15" s="73">
        <v>172</v>
      </c>
      <c r="Y15" s="74">
        <v>376</v>
      </c>
      <c r="AA15" s="73">
        <v>374</v>
      </c>
    </row>
    <row r="16" spans="1:30" x14ac:dyDescent="0.2">
      <c r="A16" s="2"/>
      <c r="B16" s="32" t="s">
        <v>65</v>
      </c>
      <c r="C16" s="33"/>
      <c r="D16" s="73">
        <v>550</v>
      </c>
      <c r="E16" s="73">
        <v>170</v>
      </c>
      <c r="F16" s="73">
        <v>300</v>
      </c>
      <c r="G16" s="73">
        <v>100</v>
      </c>
      <c r="H16" s="73"/>
      <c r="I16" s="73">
        <v>450</v>
      </c>
      <c r="J16" s="73">
        <v>30</v>
      </c>
      <c r="K16" s="74">
        <v>1560</v>
      </c>
      <c r="L16" s="73"/>
      <c r="M16" s="77" t="s">
        <v>100</v>
      </c>
      <c r="N16" s="77">
        <v>0.1</v>
      </c>
      <c r="O16" s="77">
        <v>3.3</v>
      </c>
      <c r="P16" s="77">
        <v>11.6</v>
      </c>
      <c r="Q16" s="73"/>
      <c r="R16" s="77">
        <v>2</v>
      </c>
      <c r="S16" s="78">
        <v>17</v>
      </c>
      <c r="U16" s="73">
        <v>41</v>
      </c>
      <c r="V16" s="73">
        <v>34</v>
      </c>
      <c r="W16" s="73">
        <v>144</v>
      </c>
      <c r="X16" s="73">
        <v>416</v>
      </c>
      <c r="Y16" s="74">
        <v>634</v>
      </c>
      <c r="AA16" s="73">
        <v>319</v>
      </c>
    </row>
    <row r="17" spans="1:30" x14ac:dyDescent="0.2">
      <c r="A17" s="2"/>
      <c r="B17" s="32" t="s">
        <v>66</v>
      </c>
      <c r="C17" s="33"/>
      <c r="D17" s="73">
        <v>620</v>
      </c>
      <c r="E17" s="73">
        <v>150</v>
      </c>
      <c r="F17" s="73">
        <v>290</v>
      </c>
      <c r="G17" s="73">
        <v>100</v>
      </c>
      <c r="H17" s="73"/>
      <c r="I17" s="73">
        <v>350</v>
      </c>
      <c r="J17" s="73">
        <v>30</v>
      </c>
      <c r="K17" s="74">
        <v>1510</v>
      </c>
      <c r="L17" s="73"/>
      <c r="M17" s="77" t="s">
        <v>100</v>
      </c>
      <c r="N17" s="77">
        <v>0.1</v>
      </c>
      <c r="O17" s="77">
        <v>3.5</v>
      </c>
      <c r="P17" s="77">
        <v>13.7</v>
      </c>
      <c r="Q17" s="73"/>
      <c r="R17" s="77">
        <v>2.7</v>
      </c>
      <c r="S17" s="78">
        <v>20</v>
      </c>
      <c r="U17" s="73">
        <v>47</v>
      </c>
      <c r="V17" s="73">
        <v>30</v>
      </c>
      <c r="W17" s="73">
        <v>145</v>
      </c>
      <c r="X17" s="73">
        <v>406</v>
      </c>
      <c r="Y17" s="74">
        <v>628</v>
      </c>
      <c r="AA17" s="73">
        <v>335</v>
      </c>
    </row>
    <row r="18" spans="1:30" ht="26.45" customHeight="1" x14ac:dyDescent="0.2">
      <c r="A18" s="8" t="s">
        <v>67</v>
      </c>
      <c r="B18" s="8"/>
      <c r="C18" s="33"/>
      <c r="D18" s="73"/>
      <c r="E18" s="73"/>
      <c r="F18" s="73"/>
      <c r="G18" s="73"/>
      <c r="H18" s="73"/>
      <c r="I18" s="73"/>
      <c r="J18" s="73"/>
      <c r="K18" s="74"/>
      <c r="L18" s="73"/>
      <c r="M18" s="48"/>
      <c r="N18" s="48"/>
      <c r="O18" s="48"/>
      <c r="P18" s="48"/>
      <c r="Q18" s="73"/>
      <c r="R18" s="48"/>
      <c r="S18" s="79"/>
      <c r="Y18" s="74"/>
    </row>
    <row r="19" spans="1:30" x14ac:dyDescent="0.2">
      <c r="A19" s="2"/>
      <c r="B19" s="36" t="s">
        <v>68</v>
      </c>
      <c r="C19" s="8"/>
      <c r="D19" s="73">
        <v>200</v>
      </c>
      <c r="E19" s="73">
        <v>60</v>
      </c>
      <c r="F19" s="73">
        <v>80</v>
      </c>
      <c r="G19" s="73">
        <v>30</v>
      </c>
      <c r="H19" s="73"/>
      <c r="I19" s="73">
        <v>120</v>
      </c>
      <c r="J19" s="73">
        <v>10</v>
      </c>
      <c r="K19" s="74">
        <v>490</v>
      </c>
      <c r="L19" s="73"/>
      <c r="M19" s="77" t="s">
        <v>100</v>
      </c>
      <c r="N19" s="77" t="s">
        <v>100</v>
      </c>
      <c r="O19" s="77">
        <v>1</v>
      </c>
      <c r="P19" s="77">
        <v>3.6</v>
      </c>
      <c r="Q19" s="73"/>
      <c r="R19" s="77" t="s">
        <v>91</v>
      </c>
      <c r="S19" s="78">
        <v>6</v>
      </c>
      <c r="U19" s="73">
        <v>15</v>
      </c>
      <c r="V19" s="73">
        <v>12</v>
      </c>
      <c r="W19" s="73">
        <v>42</v>
      </c>
      <c r="X19" s="73">
        <v>148</v>
      </c>
      <c r="Y19" s="74">
        <v>217</v>
      </c>
      <c r="AA19" s="73">
        <v>123</v>
      </c>
    </row>
    <row r="20" spans="1:30" x14ac:dyDescent="0.2">
      <c r="A20" s="2"/>
      <c r="B20" s="36" t="s">
        <v>69</v>
      </c>
      <c r="C20" s="33"/>
      <c r="D20" s="73">
        <v>200</v>
      </c>
      <c r="E20" s="73">
        <v>50</v>
      </c>
      <c r="F20" s="73">
        <v>80</v>
      </c>
      <c r="G20" s="73">
        <v>20</v>
      </c>
      <c r="H20" s="73"/>
      <c r="I20" s="73">
        <v>110</v>
      </c>
      <c r="J20" s="73">
        <v>20</v>
      </c>
      <c r="K20" s="74">
        <v>460</v>
      </c>
      <c r="L20" s="73"/>
      <c r="M20" s="77" t="s">
        <v>100</v>
      </c>
      <c r="N20" s="77" t="s">
        <v>100</v>
      </c>
      <c r="O20" s="77">
        <v>0.8</v>
      </c>
      <c r="P20" s="77">
        <v>2.1</v>
      </c>
      <c r="Q20" s="73"/>
      <c r="R20" s="77">
        <v>0.6</v>
      </c>
      <c r="S20" s="78">
        <v>3.6</v>
      </c>
      <c r="U20" s="73">
        <v>14</v>
      </c>
      <c r="V20" s="73">
        <v>10</v>
      </c>
      <c r="W20" s="73">
        <v>36</v>
      </c>
      <c r="X20" s="73">
        <v>64</v>
      </c>
      <c r="Y20" s="74">
        <v>124</v>
      </c>
      <c r="AA20" s="73">
        <v>66</v>
      </c>
    </row>
    <row r="21" spans="1:30" x14ac:dyDescent="0.2">
      <c r="A21" s="2"/>
      <c r="B21" s="36" t="s">
        <v>70</v>
      </c>
      <c r="C21" s="33"/>
      <c r="D21" s="73">
        <v>180</v>
      </c>
      <c r="E21" s="73">
        <v>60</v>
      </c>
      <c r="F21" s="73">
        <v>80</v>
      </c>
      <c r="G21" s="73">
        <v>40</v>
      </c>
      <c r="H21" s="73"/>
      <c r="I21" s="73">
        <v>120</v>
      </c>
      <c r="J21" s="73">
        <v>10</v>
      </c>
      <c r="K21" s="74">
        <v>480</v>
      </c>
      <c r="L21" s="73"/>
      <c r="M21" s="77" t="s">
        <v>100</v>
      </c>
      <c r="N21" s="77" t="s">
        <v>100</v>
      </c>
      <c r="O21" s="77">
        <v>0.9</v>
      </c>
      <c r="P21" s="77">
        <v>4.2</v>
      </c>
      <c r="Q21" s="73"/>
      <c r="R21" s="77">
        <v>0.7</v>
      </c>
      <c r="S21" s="78">
        <v>5.8</v>
      </c>
      <c r="U21" s="73">
        <v>13</v>
      </c>
      <c r="V21" s="73">
        <v>12</v>
      </c>
      <c r="W21" s="73">
        <v>40</v>
      </c>
      <c r="X21" s="73">
        <v>115</v>
      </c>
      <c r="Y21" s="74">
        <v>180</v>
      </c>
      <c r="AA21" s="73">
        <v>66</v>
      </c>
    </row>
    <row r="22" spans="1:30" x14ac:dyDescent="0.2">
      <c r="A22" s="2"/>
      <c r="B22" s="36" t="s">
        <v>71</v>
      </c>
      <c r="C22" s="33"/>
      <c r="D22" s="73">
        <v>210</v>
      </c>
      <c r="E22" s="73">
        <v>60</v>
      </c>
      <c r="F22" s="73">
        <v>80</v>
      </c>
      <c r="G22" s="73">
        <v>30</v>
      </c>
      <c r="H22" s="73"/>
      <c r="I22" s="73">
        <v>110</v>
      </c>
      <c r="J22" s="73">
        <v>20</v>
      </c>
      <c r="K22" s="74">
        <v>490</v>
      </c>
      <c r="L22" s="73"/>
      <c r="M22" s="77" t="s">
        <v>100</v>
      </c>
      <c r="N22" s="77" t="s">
        <v>100</v>
      </c>
      <c r="O22" s="77">
        <v>1</v>
      </c>
      <c r="P22" s="77">
        <v>5.7</v>
      </c>
      <c r="Q22" s="73"/>
      <c r="R22" s="77">
        <v>1.3</v>
      </c>
      <c r="S22" s="78">
        <v>8</v>
      </c>
      <c r="U22" s="73">
        <v>15</v>
      </c>
      <c r="V22" s="73">
        <v>12</v>
      </c>
      <c r="W22" s="73">
        <v>39</v>
      </c>
      <c r="X22" s="73">
        <v>265</v>
      </c>
      <c r="Y22" s="74">
        <v>332</v>
      </c>
      <c r="AA22" s="73">
        <v>98</v>
      </c>
    </row>
    <row r="23" spans="1:30" x14ac:dyDescent="0.2">
      <c r="A23" s="2"/>
      <c r="B23" s="36" t="s">
        <v>72</v>
      </c>
      <c r="C23" s="33"/>
      <c r="D23" s="73">
        <v>230</v>
      </c>
      <c r="E23" s="73">
        <v>50</v>
      </c>
      <c r="F23" s="73">
        <v>110</v>
      </c>
      <c r="G23" s="73">
        <v>30</v>
      </c>
      <c r="H23" s="73"/>
      <c r="I23" s="73">
        <v>110</v>
      </c>
      <c r="J23" s="73">
        <v>10</v>
      </c>
      <c r="K23" s="74">
        <v>530</v>
      </c>
      <c r="L23" s="73"/>
      <c r="M23" s="77" t="s">
        <v>100</v>
      </c>
      <c r="N23" s="77" t="s">
        <v>100</v>
      </c>
      <c r="O23" s="77">
        <v>1.3</v>
      </c>
      <c r="P23" s="77">
        <v>2.2000000000000002</v>
      </c>
      <c r="Q23" s="73"/>
      <c r="R23" s="77">
        <v>0.2</v>
      </c>
      <c r="S23" s="78">
        <v>3.8</v>
      </c>
      <c r="U23" s="73">
        <v>16</v>
      </c>
      <c r="V23" s="73">
        <v>10</v>
      </c>
      <c r="W23" s="73">
        <v>53</v>
      </c>
      <c r="X23" s="73">
        <v>112</v>
      </c>
      <c r="Y23" s="74">
        <v>190</v>
      </c>
      <c r="AA23" s="73">
        <v>59</v>
      </c>
    </row>
    <row r="24" spans="1:30" s="8" customFormat="1" x14ac:dyDescent="0.2">
      <c r="A24" s="2"/>
      <c r="B24" s="36" t="s">
        <v>73</v>
      </c>
      <c r="C24" s="33"/>
      <c r="D24" s="73">
        <v>170</v>
      </c>
      <c r="E24" s="73">
        <v>50</v>
      </c>
      <c r="F24" s="73">
        <v>80</v>
      </c>
      <c r="G24" s="73">
        <v>20</v>
      </c>
      <c r="H24" s="73"/>
      <c r="I24" s="73">
        <v>150</v>
      </c>
      <c r="J24" s="73">
        <v>10</v>
      </c>
      <c r="K24" s="74">
        <v>470</v>
      </c>
      <c r="L24" s="73"/>
      <c r="M24" s="77" t="s">
        <v>100</v>
      </c>
      <c r="N24" s="77" t="s">
        <v>100</v>
      </c>
      <c r="O24" s="77">
        <v>0.8</v>
      </c>
      <c r="P24" s="77">
        <v>3.5</v>
      </c>
      <c r="Q24" s="73"/>
      <c r="R24" s="77">
        <v>1.5</v>
      </c>
      <c r="S24" s="78">
        <v>5.9</v>
      </c>
      <c r="T24" s="60"/>
      <c r="U24" s="73">
        <v>13</v>
      </c>
      <c r="V24" s="73">
        <v>11</v>
      </c>
      <c r="W24" s="73">
        <v>37</v>
      </c>
      <c r="X24" s="73">
        <v>109</v>
      </c>
      <c r="Y24" s="74">
        <v>170</v>
      </c>
      <c r="Z24" s="60"/>
      <c r="AA24" s="73">
        <v>231</v>
      </c>
      <c r="AB24" s="15"/>
      <c r="AC24" s="60"/>
      <c r="AD24" s="60"/>
    </row>
    <row r="25" spans="1:30" x14ac:dyDescent="0.2">
      <c r="A25" s="2"/>
      <c r="B25" s="36" t="s">
        <v>74</v>
      </c>
      <c r="C25" s="33"/>
      <c r="D25" s="73">
        <v>250</v>
      </c>
      <c r="E25" s="73">
        <v>70</v>
      </c>
      <c r="F25" s="73">
        <v>120</v>
      </c>
      <c r="G25" s="73">
        <v>30</v>
      </c>
      <c r="H25" s="73"/>
      <c r="I25" s="73">
        <v>140</v>
      </c>
      <c r="J25" s="73">
        <v>40</v>
      </c>
      <c r="K25" s="74">
        <v>600</v>
      </c>
      <c r="L25" s="73"/>
      <c r="M25" s="77" t="s">
        <v>100</v>
      </c>
      <c r="N25" s="77" t="s">
        <v>100</v>
      </c>
      <c r="O25" s="77">
        <v>1.3</v>
      </c>
      <c r="P25" s="77">
        <v>4</v>
      </c>
      <c r="Q25" s="73"/>
      <c r="R25" s="77">
        <v>1.2</v>
      </c>
      <c r="S25" s="78">
        <v>6.6</v>
      </c>
      <c r="U25" s="73">
        <v>18</v>
      </c>
      <c r="V25" s="73">
        <v>14</v>
      </c>
      <c r="W25" s="73">
        <v>58</v>
      </c>
      <c r="X25" s="73">
        <v>131</v>
      </c>
      <c r="Y25" s="74">
        <v>221</v>
      </c>
      <c r="AA25" s="73">
        <v>112</v>
      </c>
    </row>
    <row r="26" spans="1:30" x14ac:dyDescent="0.2">
      <c r="A26" s="2"/>
      <c r="B26" s="36" t="s">
        <v>75</v>
      </c>
      <c r="C26" s="33"/>
      <c r="D26" s="73">
        <v>200</v>
      </c>
      <c r="E26" s="73">
        <v>70</v>
      </c>
      <c r="F26" s="73">
        <v>110</v>
      </c>
      <c r="G26" s="73">
        <v>30</v>
      </c>
      <c r="H26" s="73"/>
      <c r="I26" s="73">
        <v>150</v>
      </c>
      <c r="J26" s="73">
        <v>10</v>
      </c>
      <c r="K26" s="74">
        <v>550</v>
      </c>
      <c r="L26" s="73"/>
      <c r="M26" s="77" t="s">
        <v>100</v>
      </c>
      <c r="N26" s="77" t="s">
        <v>100</v>
      </c>
      <c r="O26" s="77">
        <v>1.2</v>
      </c>
      <c r="P26" s="77">
        <v>4.0999999999999996</v>
      </c>
      <c r="Q26" s="73"/>
      <c r="R26" s="77">
        <v>0.2</v>
      </c>
      <c r="S26" s="78">
        <v>5.6</v>
      </c>
      <c r="T26" s="2"/>
      <c r="U26" s="73">
        <v>16</v>
      </c>
      <c r="V26" s="73">
        <v>13</v>
      </c>
      <c r="W26" s="73">
        <v>52</v>
      </c>
      <c r="X26" s="73">
        <v>96</v>
      </c>
      <c r="Y26" s="74">
        <v>177</v>
      </c>
      <c r="Z26" s="2"/>
      <c r="AA26" s="73">
        <v>113</v>
      </c>
      <c r="AC26" s="2"/>
      <c r="AD26" s="2"/>
    </row>
    <row r="27" spans="1:30" x14ac:dyDescent="0.2">
      <c r="A27" s="2"/>
      <c r="B27" s="36" t="s">
        <v>76</v>
      </c>
      <c r="C27" s="33"/>
      <c r="D27" s="73">
        <v>220</v>
      </c>
      <c r="E27" s="73">
        <v>60</v>
      </c>
      <c r="F27" s="73">
        <v>110</v>
      </c>
      <c r="G27" s="73">
        <v>40</v>
      </c>
      <c r="H27" s="73"/>
      <c r="I27" s="73">
        <v>110</v>
      </c>
      <c r="J27" s="73">
        <v>20</v>
      </c>
      <c r="K27" s="74">
        <v>530</v>
      </c>
      <c r="L27" s="73"/>
      <c r="M27" s="77" t="s">
        <v>91</v>
      </c>
      <c r="N27" s="77" t="s">
        <v>100</v>
      </c>
      <c r="O27" s="77">
        <v>1.1000000000000001</v>
      </c>
      <c r="P27" s="77">
        <v>5.6</v>
      </c>
      <c r="Q27" s="73"/>
      <c r="R27" s="77">
        <v>0.6</v>
      </c>
      <c r="S27" s="78">
        <v>7.4</v>
      </c>
      <c r="T27" s="2"/>
      <c r="U27" s="73">
        <v>14</v>
      </c>
      <c r="V27" s="73">
        <v>12</v>
      </c>
      <c r="W27" s="73">
        <v>50</v>
      </c>
      <c r="X27" s="73">
        <v>184</v>
      </c>
      <c r="Y27" s="74">
        <v>260</v>
      </c>
      <c r="Z27" s="2"/>
      <c r="AA27" s="73">
        <v>94</v>
      </c>
      <c r="AC27" s="2"/>
      <c r="AD27" s="2"/>
    </row>
    <row r="28" spans="1:30" x14ac:dyDescent="0.2">
      <c r="A28" s="2"/>
      <c r="B28" s="36" t="s">
        <v>77</v>
      </c>
      <c r="C28" s="33"/>
      <c r="D28" s="73">
        <v>170</v>
      </c>
      <c r="E28" s="73">
        <v>50</v>
      </c>
      <c r="F28" s="73">
        <v>80</v>
      </c>
      <c r="G28" s="73">
        <v>30</v>
      </c>
      <c r="H28" s="73"/>
      <c r="I28" s="73">
        <v>110</v>
      </c>
      <c r="J28" s="73">
        <v>10</v>
      </c>
      <c r="K28" s="74">
        <v>440</v>
      </c>
      <c r="L28" s="73"/>
      <c r="M28" s="77" t="s">
        <v>91</v>
      </c>
      <c r="N28" s="77" t="s">
        <v>100</v>
      </c>
      <c r="O28" s="77">
        <v>0.9</v>
      </c>
      <c r="P28" s="77">
        <v>5.5</v>
      </c>
      <c r="Q28" s="73"/>
      <c r="R28" s="77">
        <v>0.4</v>
      </c>
      <c r="S28" s="78">
        <v>6.9</v>
      </c>
      <c r="T28" s="2"/>
      <c r="U28" s="73">
        <v>13</v>
      </c>
      <c r="V28" s="73">
        <v>11</v>
      </c>
      <c r="W28" s="73">
        <v>39</v>
      </c>
      <c r="X28" s="73">
        <v>147</v>
      </c>
      <c r="Y28" s="74">
        <v>209</v>
      </c>
      <c r="Z28" s="2"/>
      <c r="AA28" s="73">
        <v>50</v>
      </c>
      <c r="AC28" s="2"/>
      <c r="AD28" s="2"/>
    </row>
    <row r="29" spans="1:30" x14ac:dyDescent="0.2">
      <c r="A29" s="2"/>
      <c r="B29" s="36" t="s">
        <v>78</v>
      </c>
      <c r="C29" s="33"/>
      <c r="D29" s="73">
        <v>160</v>
      </c>
      <c r="E29" s="73">
        <v>60</v>
      </c>
      <c r="F29" s="73">
        <v>80</v>
      </c>
      <c r="G29" s="73">
        <v>30</v>
      </c>
      <c r="H29" s="73"/>
      <c r="I29" s="73">
        <v>130</v>
      </c>
      <c r="J29" s="73">
        <v>10</v>
      </c>
      <c r="K29" s="74">
        <v>460</v>
      </c>
      <c r="L29" s="73"/>
      <c r="M29" s="77" t="s">
        <v>100</v>
      </c>
      <c r="N29" s="77" t="s">
        <v>100</v>
      </c>
      <c r="O29" s="77">
        <v>0.8</v>
      </c>
      <c r="P29" s="77">
        <v>3.2</v>
      </c>
      <c r="Q29" s="73"/>
      <c r="R29" s="77">
        <v>1.4</v>
      </c>
      <c r="S29" s="78">
        <v>5.4</v>
      </c>
      <c r="T29" s="2"/>
      <c r="U29" s="73">
        <v>12</v>
      </c>
      <c r="V29" s="73">
        <v>11</v>
      </c>
      <c r="W29" s="73">
        <v>39</v>
      </c>
      <c r="X29" s="73">
        <v>99</v>
      </c>
      <c r="Y29" s="74">
        <v>161</v>
      </c>
      <c r="Z29" s="2"/>
      <c r="AA29" s="73">
        <v>127</v>
      </c>
      <c r="AC29" s="2"/>
      <c r="AD29" s="2"/>
    </row>
    <row r="30" spans="1:30" x14ac:dyDescent="0.2">
      <c r="A30" s="2"/>
      <c r="B30" s="36" t="s">
        <v>79</v>
      </c>
      <c r="C30" s="33"/>
      <c r="D30" s="73">
        <v>250</v>
      </c>
      <c r="E30" s="73">
        <v>70</v>
      </c>
      <c r="F30" s="73">
        <v>140</v>
      </c>
      <c r="G30" s="73">
        <v>50</v>
      </c>
      <c r="H30" s="73"/>
      <c r="I30" s="73">
        <v>160</v>
      </c>
      <c r="J30" s="73">
        <v>10</v>
      </c>
      <c r="K30" s="74">
        <v>660</v>
      </c>
      <c r="L30" s="73"/>
      <c r="M30" s="77" t="s">
        <v>100</v>
      </c>
      <c r="N30" s="77" t="s">
        <v>100</v>
      </c>
      <c r="O30" s="77">
        <v>1.3</v>
      </c>
      <c r="P30" s="77">
        <v>5.7</v>
      </c>
      <c r="Q30" s="73"/>
      <c r="R30" s="77">
        <v>1</v>
      </c>
      <c r="S30" s="78">
        <v>8.1</v>
      </c>
      <c r="T30" s="2"/>
      <c r="U30" s="73">
        <v>18</v>
      </c>
      <c r="V30" s="73">
        <v>14</v>
      </c>
      <c r="W30" s="73">
        <v>67</v>
      </c>
      <c r="X30" s="73">
        <v>293</v>
      </c>
      <c r="Y30" s="74">
        <v>391</v>
      </c>
      <c r="Z30" s="2"/>
      <c r="AA30" s="73">
        <v>151</v>
      </c>
      <c r="AC30" s="2"/>
      <c r="AD30" s="2"/>
    </row>
    <row r="31" spans="1:30" ht="26.45" customHeight="1" x14ac:dyDescent="0.2">
      <c r="A31" s="2"/>
      <c r="B31" s="36" t="s">
        <v>80</v>
      </c>
      <c r="C31" s="33"/>
      <c r="D31" s="73">
        <v>230</v>
      </c>
      <c r="E31" s="73">
        <v>70</v>
      </c>
      <c r="F31" s="73">
        <v>100</v>
      </c>
      <c r="G31" s="73">
        <v>20</v>
      </c>
      <c r="H31" s="73"/>
      <c r="I31" s="73">
        <v>110</v>
      </c>
      <c r="J31" s="73">
        <v>10</v>
      </c>
      <c r="K31" s="74">
        <v>530</v>
      </c>
      <c r="L31" s="73"/>
      <c r="M31" s="77" t="s">
        <v>100</v>
      </c>
      <c r="N31" s="77" t="s">
        <v>100</v>
      </c>
      <c r="O31" s="77">
        <v>1.1000000000000001</v>
      </c>
      <c r="P31" s="77">
        <v>1.2</v>
      </c>
      <c r="Q31" s="73"/>
      <c r="R31" s="77">
        <v>0.6</v>
      </c>
      <c r="S31" s="78">
        <v>2.9</v>
      </c>
      <c r="T31" s="2"/>
      <c r="U31" s="73">
        <v>17</v>
      </c>
      <c r="V31" s="73">
        <v>14</v>
      </c>
      <c r="W31" s="73">
        <v>47</v>
      </c>
      <c r="X31" s="73">
        <v>55</v>
      </c>
      <c r="Y31" s="74">
        <v>132</v>
      </c>
      <c r="Z31" s="2"/>
      <c r="AA31" s="73">
        <v>63</v>
      </c>
      <c r="AC31" s="2"/>
      <c r="AD31" s="2"/>
    </row>
    <row r="32" spans="1:30" x14ac:dyDescent="0.2">
      <c r="A32" s="2"/>
      <c r="B32" s="36" t="s">
        <v>81</v>
      </c>
      <c r="C32" s="33"/>
      <c r="D32" s="73">
        <v>210</v>
      </c>
      <c r="E32" s="73">
        <v>60</v>
      </c>
      <c r="F32" s="73">
        <v>80</v>
      </c>
      <c r="G32" s="73">
        <v>20</v>
      </c>
      <c r="H32" s="73"/>
      <c r="I32" s="73">
        <v>150</v>
      </c>
      <c r="J32" s="73">
        <v>10</v>
      </c>
      <c r="K32" s="74">
        <v>520</v>
      </c>
      <c r="L32" s="73"/>
      <c r="M32" s="77" t="s">
        <v>100</v>
      </c>
      <c r="N32" s="77" t="s">
        <v>100</v>
      </c>
      <c r="O32" s="77">
        <v>0.9</v>
      </c>
      <c r="P32" s="77">
        <v>3.1</v>
      </c>
      <c r="Q32" s="73"/>
      <c r="R32" s="77">
        <v>3.7</v>
      </c>
      <c r="S32" s="78">
        <v>7.8</v>
      </c>
      <c r="U32" s="73">
        <v>16</v>
      </c>
      <c r="V32" s="73">
        <v>11</v>
      </c>
      <c r="W32" s="73">
        <v>38</v>
      </c>
      <c r="X32" s="73">
        <v>62</v>
      </c>
      <c r="Y32" s="74">
        <v>127</v>
      </c>
      <c r="AA32" s="73">
        <v>269</v>
      </c>
      <c r="AC32" s="2"/>
      <c r="AD32" s="2"/>
    </row>
    <row r="33" spans="1:30" x14ac:dyDescent="0.2">
      <c r="A33" s="2"/>
      <c r="B33" s="36" t="s">
        <v>82</v>
      </c>
      <c r="C33" s="33"/>
      <c r="D33" s="73">
        <v>210</v>
      </c>
      <c r="E33" s="73">
        <v>70</v>
      </c>
      <c r="F33" s="73">
        <v>70</v>
      </c>
      <c r="G33" s="73">
        <v>20</v>
      </c>
      <c r="H33" s="73"/>
      <c r="I33" s="73">
        <v>90</v>
      </c>
      <c r="J33" s="73">
        <v>10</v>
      </c>
      <c r="K33" s="74">
        <v>460</v>
      </c>
      <c r="L33" s="73"/>
      <c r="M33" s="77" t="s">
        <v>100</v>
      </c>
      <c r="N33" s="77" t="s">
        <v>100</v>
      </c>
      <c r="O33" s="77">
        <v>0.8</v>
      </c>
      <c r="P33" s="77">
        <v>2.1</v>
      </c>
      <c r="Q33" s="73"/>
      <c r="R33" s="77">
        <v>0.3</v>
      </c>
      <c r="S33" s="78">
        <v>3.3</v>
      </c>
      <c r="T33" s="2"/>
      <c r="U33" s="73">
        <v>13</v>
      </c>
      <c r="V33" s="73">
        <v>13</v>
      </c>
      <c r="W33" s="73">
        <v>35</v>
      </c>
      <c r="X33" s="73">
        <v>55</v>
      </c>
      <c r="Y33" s="74">
        <v>116</v>
      </c>
      <c r="Z33" s="2"/>
      <c r="AA33" s="73">
        <v>42</v>
      </c>
      <c r="AC33" s="2"/>
      <c r="AD33" s="2"/>
    </row>
    <row r="34" spans="1:30" x14ac:dyDescent="0.2">
      <c r="A34" s="2"/>
      <c r="B34" s="36" t="s">
        <v>83</v>
      </c>
      <c r="C34" s="33"/>
      <c r="D34" s="73">
        <v>210</v>
      </c>
      <c r="E34" s="73">
        <v>60</v>
      </c>
      <c r="F34" s="73">
        <v>130</v>
      </c>
      <c r="G34" s="73">
        <v>30</v>
      </c>
      <c r="H34" s="73"/>
      <c r="I34" s="73">
        <v>160</v>
      </c>
      <c r="J34" s="73">
        <v>10</v>
      </c>
      <c r="K34" s="74">
        <v>590</v>
      </c>
      <c r="L34" s="73"/>
      <c r="M34" s="77" t="s">
        <v>100</v>
      </c>
      <c r="N34" s="77" t="s">
        <v>100</v>
      </c>
      <c r="O34" s="77">
        <v>1.4</v>
      </c>
      <c r="P34" s="77">
        <v>2.8</v>
      </c>
      <c r="Q34" s="73"/>
      <c r="R34" s="77">
        <v>0.8</v>
      </c>
      <c r="S34" s="78">
        <v>5</v>
      </c>
      <c r="T34" s="2"/>
      <c r="U34" s="73">
        <v>17</v>
      </c>
      <c r="V34" s="73">
        <v>12</v>
      </c>
      <c r="W34" s="73">
        <v>62</v>
      </c>
      <c r="X34" s="73">
        <v>103</v>
      </c>
      <c r="Y34" s="74">
        <v>194</v>
      </c>
      <c r="Z34" s="2"/>
      <c r="AA34" s="73">
        <v>138</v>
      </c>
      <c r="AC34" s="2"/>
      <c r="AD34" s="2"/>
    </row>
    <row r="35" spans="1:30" x14ac:dyDescent="0.2">
      <c r="A35" s="2"/>
      <c r="B35" s="36" t="s">
        <v>84</v>
      </c>
      <c r="C35" s="33"/>
      <c r="D35" s="73">
        <v>170</v>
      </c>
      <c r="E35" s="73">
        <v>50</v>
      </c>
      <c r="F35" s="73">
        <v>90</v>
      </c>
      <c r="G35" s="73">
        <v>30</v>
      </c>
      <c r="H35" s="73"/>
      <c r="I35" s="73">
        <v>140</v>
      </c>
      <c r="J35" s="73">
        <v>10</v>
      </c>
      <c r="K35" s="74">
        <v>470</v>
      </c>
      <c r="L35" s="73"/>
      <c r="M35" s="77" t="s">
        <v>100</v>
      </c>
      <c r="N35" s="77" t="s">
        <v>100</v>
      </c>
      <c r="O35" s="77">
        <v>1</v>
      </c>
      <c r="P35" s="77">
        <v>2.2999999999999998</v>
      </c>
      <c r="Q35" s="73"/>
      <c r="R35" s="77">
        <v>0.4</v>
      </c>
      <c r="S35" s="78">
        <v>3.7</v>
      </c>
      <c r="T35" s="2"/>
      <c r="U35" s="73">
        <v>12</v>
      </c>
      <c r="V35" s="73">
        <v>10</v>
      </c>
      <c r="W35" s="73">
        <v>43</v>
      </c>
      <c r="X35" s="73">
        <v>113</v>
      </c>
      <c r="Y35" s="74">
        <v>177</v>
      </c>
      <c r="Z35" s="2"/>
      <c r="AA35" s="73">
        <v>77</v>
      </c>
      <c r="AC35" s="2"/>
      <c r="AD35" s="2"/>
    </row>
    <row r="36" spans="1:30" x14ac:dyDescent="0.2">
      <c r="A36" s="2"/>
      <c r="B36" s="36" t="s">
        <v>85</v>
      </c>
      <c r="C36" s="33"/>
      <c r="D36" s="73">
        <v>170</v>
      </c>
      <c r="E36" s="73">
        <v>60</v>
      </c>
      <c r="F36" s="73">
        <v>80</v>
      </c>
      <c r="G36" s="73">
        <v>40</v>
      </c>
      <c r="H36" s="73"/>
      <c r="I36" s="73">
        <v>150</v>
      </c>
      <c r="J36" s="73">
        <v>10</v>
      </c>
      <c r="K36" s="74">
        <v>500</v>
      </c>
      <c r="L36" s="73"/>
      <c r="M36" s="77" t="s">
        <v>100</v>
      </c>
      <c r="N36" s="77" t="s">
        <v>100</v>
      </c>
      <c r="O36" s="77">
        <v>0.9</v>
      </c>
      <c r="P36" s="77">
        <v>6.4</v>
      </c>
      <c r="Q36" s="73"/>
      <c r="R36" s="77">
        <v>0.9</v>
      </c>
      <c r="S36" s="78">
        <v>8.3000000000000007</v>
      </c>
      <c r="T36" s="2"/>
      <c r="U36" s="73">
        <v>12</v>
      </c>
      <c r="V36" s="73">
        <v>13</v>
      </c>
      <c r="W36" s="73">
        <v>39</v>
      </c>
      <c r="X36" s="73">
        <v>200</v>
      </c>
      <c r="Y36" s="74">
        <v>263</v>
      </c>
      <c r="Z36" s="2"/>
      <c r="AA36" s="73">
        <v>104</v>
      </c>
      <c r="AC36" s="2"/>
      <c r="AD36" s="2"/>
    </row>
    <row r="37" spans="1:30" x14ac:dyDescent="0.2">
      <c r="A37" s="2"/>
      <c r="B37" s="36" t="s">
        <v>86</v>
      </c>
      <c r="C37" s="33"/>
      <c r="D37" s="73">
        <v>220</v>
      </c>
      <c r="E37" s="73">
        <v>60</v>
      </c>
      <c r="F37" s="73">
        <v>120</v>
      </c>
      <c r="G37" s="73">
        <v>30</v>
      </c>
      <c r="H37" s="73"/>
      <c r="I37" s="73">
        <v>110</v>
      </c>
      <c r="J37" s="73">
        <v>10</v>
      </c>
      <c r="K37" s="74">
        <v>530</v>
      </c>
      <c r="L37" s="73"/>
      <c r="M37" s="77" t="s">
        <v>100</v>
      </c>
      <c r="N37" s="77" t="s">
        <v>100</v>
      </c>
      <c r="O37" s="77">
        <v>1.4</v>
      </c>
      <c r="P37" s="77">
        <v>2.6</v>
      </c>
      <c r="Q37" s="73"/>
      <c r="R37" s="77">
        <v>0.4</v>
      </c>
      <c r="S37" s="78">
        <v>4.4000000000000004</v>
      </c>
      <c r="T37" s="2"/>
      <c r="U37" s="73">
        <v>15</v>
      </c>
      <c r="V37" s="73">
        <v>11</v>
      </c>
      <c r="W37" s="73">
        <v>55</v>
      </c>
      <c r="X37" s="73">
        <v>77</v>
      </c>
      <c r="Y37" s="74">
        <v>158</v>
      </c>
      <c r="Z37" s="2"/>
      <c r="AA37" s="73">
        <v>126</v>
      </c>
      <c r="AC37" s="2"/>
      <c r="AD37" s="2"/>
    </row>
    <row r="38" spans="1:30" x14ac:dyDescent="0.2">
      <c r="A38" s="2"/>
      <c r="B38" s="36" t="s">
        <v>87</v>
      </c>
      <c r="C38" s="33"/>
      <c r="D38" s="73">
        <v>210</v>
      </c>
      <c r="E38" s="73">
        <v>40</v>
      </c>
      <c r="F38" s="73">
        <v>80</v>
      </c>
      <c r="G38" s="73">
        <v>30</v>
      </c>
      <c r="H38" s="73"/>
      <c r="I38" s="73">
        <v>100</v>
      </c>
      <c r="J38" s="73">
        <v>10</v>
      </c>
      <c r="K38" s="74">
        <v>460</v>
      </c>
      <c r="L38" s="73"/>
      <c r="M38" s="77" t="s">
        <v>100</v>
      </c>
      <c r="N38" s="77" t="s">
        <v>100</v>
      </c>
      <c r="O38" s="77">
        <v>1.1000000000000001</v>
      </c>
      <c r="P38" s="77">
        <v>4.5999999999999996</v>
      </c>
      <c r="Q38" s="73"/>
      <c r="R38" s="77">
        <v>0.7</v>
      </c>
      <c r="S38" s="78">
        <v>6.4</v>
      </c>
      <c r="T38" s="2"/>
      <c r="U38" s="73">
        <v>17</v>
      </c>
      <c r="V38" s="73">
        <v>9</v>
      </c>
      <c r="W38" s="73">
        <v>42</v>
      </c>
      <c r="X38" s="73">
        <v>166</v>
      </c>
      <c r="Y38" s="74">
        <v>234</v>
      </c>
      <c r="Z38" s="2"/>
      <c r="AA38" s="73">
        <v>66</v>
      </c>
      <c r="AC38" s="2"/>
      <c r="AD38" s="2"/>
    </row>
    <row r="39" spans="1:30" x14ac:dyDescent="0.2">
      <c r="A39" s="2"/>
      <c r="B39" s="36" t="s">
        <v>88</v>
      </c>
      <c r="C39" s="33"/>
      <c r="D39" s="73">
        <v>200</v>
      </c>
      <c r="E39" s="73">
        <v>50</v>
      </c>
      <c r="F39" s="73">
        <v>90</v>
      </c>
      <c r="G39" s="73">
        <v>40</v>
      </c>
      <c r="H39" s="73"/>
      <c r="I39" s="73">
        <v>140</v>
      </c>
      <c r="J39" s="73">
        <v>10</v>
      </c>
      <c r="K39" s="74">
        <v>520</v>
      </c>
      <c r="L39" s="73"/>
      <c r="M39" s="77" t="s">
        <v>100</v>
      </c>
      <c r="N39" s="77" t="s">
        <v>100</v>
      </c>
      <c r="O39" s="77">
        <v>1</v>
      </c>
      <c r="P39" s="77">
        <v>6.5</v>
      </c>
      <c r="Q39" s="73"/>
      <c r="R39" s="77">
        <v>1.7</v>
      </c>
      <c r="S39" s="78">
        <v>9.1999999999999993</v>
      </c>
      <c r="T39" s="2"/>
      <c r="U39" s="73">
        <v>15</v>
      </c>
      <c r="V39" s="73">
        <v>10</v>
      </c>
      <c r="W39" s="73">
        <v>48</v>
      </c>
      <c r="X39" s="73">
        <v>163</v>
      </c>
      <c r="Y39" s="74">
        <v>236</v>
      </c>
      <c r="Z39" s="2"/>
      <c r="AA39" s="73">
        <v>143</v>
      </c>
      <c r="AC39" s="2"/>
      <c r="AD39" s="2"/>
    </row>
    <row r="40" spans="1:30" x14ac:dyDescent="0.2">
      <c r="A40" s="2"/>
      <c r="B40" s="36" t="s">
        <v>89</v>
      </c>
      <c r="C40" s="33"/>
      <c r="D40" s="73">
        <v>210</v>
      </c>
      <c r="E40" s="73">
        <v>50</v>
      </c>
      <c r="F40" s="73">
        <v>100</v>
      </c>
      <c r="G40" s="73">
        <v>20</v>
      </c>
      <c r="H40" s="73"/>
      <c r="I40" s="73">
        <v>140</v>
      </c>
      <c r="J40" s="73">
        <v>40</v>
      </c>
      <c r="K40" s="74">
        <v>520</v>
      </c>
      <c r="L40" s="73"/>
      <c r="M40" s="77" t="s">
        <v>100</v>
      </c>
      <c r="N40" s="77" t="s">
        <v>100</v>
      </c>
      <c r="O40" s="77">
        <v>1.2</v>
      </c>
      <c r="P40" s="77">
        <v>5</v>
      </c>
      <c r="Q40" s="73"/>
      <c r="R40" s="77">
        <v>1.3</v>
      </c>
      <c r="S40" s="78">
        <v>7.5</v>
      </c>
      <c r="T40" s="2"/>
      <c r="U40" s="73">
        <v>16</v>
      </c>
      <c r="V40" s="73">
        <v>9</v>
      </c>
      <c r="W40" s="73">
        <v>50</v>
      </c>
      <c r="X40" s="73">
        <v>109</v>
      </c>
      <c r="Y40" s="74">
        <v>184</v>
      </c>
      <c r="Z40" s="2"/>
      <c r="AA40" s="73">
        <v>100</v>
      </c>
      <c r="AC40" s="2"/>
      <c r="AD40" s="2"/>
    </row>
    <row r="41" spans="1:30" x14ac:dyDescent="0.2">
      <c r="A41" s="2"/>
      <c r="B41" s="36" t="s">
        <v>90</v>
      </c>
      <c r="C41" s="33"/>
      <c r="D41" s="73">
        <v>170</v>
      </c>
      <c r="E41" s="73">
        <v>50</v>
      </c>
      <c r="F41" s="73">
        <v>60</v>
      </c>
      <c r="G41" s="73">
        <v>20</v>
      </c>
      <c r="H41" s="73"/>
      <c r="I41" s="73">
        <v>100</v>
      </c>
      <c r="J41" s="73">
        <v>10</v>
      </c>
      <c r="K41" s="74">
        <v>400</v>
      </c>
      <c r="L41" s="73"/>
      <c r="M41" s="77" t="s">
        <v>91</v>
      </c>
      <c r="N41" s="77" t="s">
        <v>100</v>
      </c>
      <c r="O41" s="77">
        <v>0.6</v>
      </c>
      <c r="P41" s="77">
        <v>2.9</v>
      </c>
      <c r="Q41" s="73"/>
      <c r="R41" s="77">
        <v>0.2</v>
      </c>
      <c r="S41" s="78">
        <v>3.9</v>
      </c>
      <c r="T41" s="2"/>
      <c r="U41" s="73">
        <v>13</v>
      </c>
      <c r="V41" s="73">
        <v>11</v>
      </c>
      <c r="W41" s="73">
        <v>29</v>
      </c>
      <c r="X41" s="73">
        <v>71</v>
      </c>
      <c r="Y41" s="74">
        <v>123</v>
      </c>
      <c r="Z41" s="2"/>
      <c r="AA41" s="73">
        <v>72</v>
      </c>
      <c r="AC41" s="2"/>
      <c r="AD41" s="2"/>
    </row>
    <row r="42" spans="1:30" ht="2.65" customHeight="1" x14ac:dyDescent="0.2">
      <c r="A42" s="41"/>
      <c r="B42" s="65"/>
      <c r="C42" s="54"/>
      <c r="D42" s="80"/>
      <c r="E42" s="80"/>
      <c r="F42" s="80"/>
      <c r="G42" s="80"/>
      <c r="H42" s="80"/>
      <c r="I42" s="80"/>
      <c r="J42" s="80"/>
      <c r="K42" s="81"/>
      <c r="L42" s="80"/>
      <c r="M42" s="82"/>
      <c r="N42" s="82"/>
      <c r="O42" s="82"/>
      <c r="P42" s="82"/>
      <c r="Q42" s="80"/>
      <c r="R42" s="82"/>
      <c r="S42" s="83"/>
      <c r="T42" s="41"/>
      <c r="U42" s="80"/>
      <c r="V42" s="80"/>
      <c r="W42" s="80"/>
      <c r="X42" s="80"/>
      <c r="Y42" s="81"/>
      <c r="Z42" s="41"/>
      <c r="AA42" s="80"/>
      <c r="AB42" s="2"/>
      <c r="AC42" s="2"/>
      <c r="AD42" s="2"/>
    </row>
    <row r="43" spans="1:30" x14ac:dyDescent="0.2">
      <c r="A43" s="2"/>
      <c r="R43" s="84"/>
      <c r="S43" s="84"/>
      <c r="T43" s="2"/>
      <c r="U43" s="2"/>
      <c r="V43" s="2"/>
      <c r="W43" s="2"/>
      <c r="X43" s="2"/>
      <c r="Y43" s="2"/>
      <c r="Z43" s="2"/>
      <c r="AA43" s="2"/>
      <c r="AB43" s="2"/>
      <c r="AC43" s="2"/>
      <c r="AD43" s="2"/>
    </row>
    <row r="44" spans="1:30" ht="14.25" x14ac:dyDescent="0.2">
      <c r="A44" s="52">
        <v>1</v>
      </c>
      <c r="B44" s="152" t="s">
        <v>149</v>
      </c>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2"/>
      <c r="AC44" s="2"/>
      <c r="AD44" s="2"/>
    </row>
    <row r="45" spans="1:30" ht="14.25" x14ac:dyDescent="0.2">
      <c r="A45" s="52">
        <v>2</v>
      </c>
      <c r="B45" s="152" t="s">
        <v>150</v>
      </c>
      <c r="C45" s="152"/>
      <c r="D45" s="152"/>
      <c r="E45" s="152"/>
      <c r="F45" s="152"/>
      <c r="G45" s="152"/>
      <c r="H45" s="152"/>
      <c r="I45" s="152"/>
      <c r="J45" s="152"/>
      <c r="K45" s="152"/>
      <c r="L45" s="152"/>
      <c r="M45" s="152"/>
      <c r="N45" s="152"/>
      <c r="O45" s="152"/>
      <c r="P45" s="152"/>
      <c r="Q45" s="152"/>
      <c r="R45" s="152"/>
      <c r="S45" s="152"/>
      <c r="T45" s="152"/>
      <c r="U45" s="152"/>
      <c r="V45" s="152"/>
      <c r="W45" s="152"/>
      <c r="X45" s="152"/>
      <c r="Y45" s="152"/>
      <c r="Z45" s="152"/>
      <c r="AA45" s="152"/>
      <c r="AB45" s="2"/>
      <c r="AC45" s="2"/>
      <c r="AD45" s="2"/>
    </row>
    <row r="46" spans="1:30" ht="16.149999999999999" customHeight="1" x14ac:dyDescent="0.2">
      <c r="A46" s="44">
        <v>3</v>
      </c>
      <c r="B46" s="152" t="s">
        <v>151</v>
      </c>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2"/>
      <c r="AB46" s="2"/>
      <c r="AC46" s="2"/>
      <c r="AD46" s="2"/>
    </row>
    <row r="47" spans="1:30" ht="14.25" x14ac:dyDescent="0.2">
      <c r="A47" s="44">
        <v>4</v>
      </c>
      <c r="B47" s="152" t="s">
        <v>152</v>
      </c>
      <c r="C47" s="152"/>
      <c r="D47" s="152"/>
      <c r="E47" s="152"/>
      <c r="F47" s="152"/>
      <c r="G47" s="152"/>
      <c r="H47" s="152"/>
      <c r="I47" s="152"/>
      <c r="J47" s="152"/>
      <c r="K47" s="152"/>
      <c r="L47" s="152"/>
      <c r="M47" s="152"/>
      <c r="N47" s="152"/>
      <c r="O47" s="152"/>
      <c r="P47" s="152"/>
      <c r="Q47" s="152"/>
      <c r="R47" s="152"/>
      <c r="S47" s="152"/>
      <c r="T47" s="2"/>
      <c r="U47" s="2"/>
      <c r="V47" s="2"/>
      <c r="W47" s="2"/>
      <c r="X47" s="2"/>
      <c r="Y47" s="2"/>
      <c r="Z47" s="2"/>
      <c r="AA47" s="2"/>
      <c r="AB47" s="2"/>
      <c r="AC47" s="2"/>
      <c r="AD47" s="2"/>
    </row>
    <row r="48" spans="1:30" ht="26.65" customHeight="1" x14ac:dyDescent="0.2">
      <c r="A48" s="44">
        <v>5</v>
      </c>
      <c r="B48" s="152" t="s">
        <v>153</v>
      </c>
      <c r="C48" s="152"/>
      <c r="D48" s="152"/>
      <c r="E48" s="152"/>
      <c r="F48" s="152"/>
      <c r="G48" s="152"/>
      <c r="H48" s="152"/>
      <c r="I48" s="152"/>
      <c r="J48" s="152"/>
      <c r="K48" s="152"/>
      <c r="L48" s="152"/>
      <c r="M48" s="152"/>
      <c r="N48" s="152"/>
      <c r="O48" s="152"/>
      <c r="P48" s="152"/>
      <c r="Q48" s="152"/>
      <c r="R48" s="152"/>
      <c r="S48" s="152"/>
      <c r="T48" s="152"/>
      <c r="U48" s="152"/>
      <c r="V48" s="152"/>
      <c r="W48" s="152"/>
      <c r="X48" s="152"/>
      <c r="Y48" s="152"/>
      <c r="Z48" s="152"/>
      <c r="AA48" s="152"/>
      <c r="AB48" s="2"/>
      <c r="AC48" s="2"/>
      <c r="AD48" s="2"/>
    </row>
    <row r="49" spans="1:30" ht="14.25" x14ac:dyDescent="0.2">
      <c r="A49" s="44">
        <v>6</v>
      </c>
      <c r="B49" s="2" t="s">
        <v>154</v>
      </c>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2"/>
      <c r="AC49" s="2"/>
      <c r="AD49" s="2"/>
    </row>
    <row r="50" spans="1:30" x14ac:dyDescent="0.2">
      <c r="A50" s="2" t="s">
        <v>36</v>
      </c>
      <c r="B50" s="2" t="s">
        <v>98</v>
      </c>
      <c r="C50" s="2"/>
    </row>
    <row r="51" spans="1:30" x14ac:dyDescent="0.2">
      <c r="A51" s="2" t="s">
        <v>38</v>
      </c>
      <c r="B51" s="2" t="s">
        <v>99</v>
      </c>
      <c r="C51" s="2"/>
    </row>
    <row r="52" spans="1:30" x14ac:dyDescent="0.2">
      <c r="A52" s="2" t="s">
        <v>132</v>
      </c>
      <c r="B52" s="2" t="s">
        <v>155</v>
      </c>
      <c r="C52" s="2"/>
    </row>
    <row r="53" spans="1:30" x14ac:dyDescent="0.2">
      <c r="A53" s="13" t="s">
        <v>133</v>
      </c>
      <c r="B53" s="2" t="s">
        <v>156</v>
      </c>
      <c r="C53" s="13"/>
    </row>
    <row r="54" spans="1:30" ht="14.45" customHeight="1" x14ac:dyDescent="0.2">
      <c r="A54" s="13" t="s">
        <v>134</v>
      </c>
      <c r="D54" s="87"/>
      <c r="E54" s="87"/>
      <c r="F54" s="87"/>
      <c r="G54" s="87"/>
      <c r="H54" s="87"/>
      <c r="I54" s="87"/>
      <c r="J54" s="87"/>
      <c r="K54" s="87"/>
      <c r="L54" s="87"/>
      <c r="M54" s="87"/>
      <c r="N54" s="87"/>
      <c r="O54" s="87"/>
      <c r="P54" s="87"/>
      <c r="Q54" s="87"/>
      <c r="R54" s="87"/>
      <c r="S54" s="87"/>
    </row>
    <row r="55" spans="1:30" ht="14.45" customHeight="1" x14ac:dyDescent="0.2">
      <c r="A55" s="13"/>
    </row>
    <row r="56" spans="1:30" s="15" customFormat="1" ht="14.45" customHeight="1" x14ac:dyDescent="0.2">
      <c r="A56" s="13"/>
      <c r="B56" s="5"/>
      <c r="C56" s="13"/>
    </row>
    <row r="57" spans="1:30" s="15" customFormat="1" x14ac:dyDescent="0.2">
      <c r="A57" s="13"/>
      <c r="B57" s="5"/>
      <c r="C57" s="13"/>
    </row>
    <row r="58" spans="1:30" s="15" customFormat="1" x14ac:dyDescent="0.2">
      <c r="A58" s="13"/>
      <c r="B58" s="5"/>
      <c r="C58" s="13"/>
    </row>
    <row r="59" spans="1:30" s="15" customFormat="1" x14ac:dyDescent="0.2">
      <c r="A59" s="13"/>
      <c r="B59" s="5"/>
      <c r="C59" s="13"/>
    </row>
    <row r="60" spans="1:30" s="15" customFormat="1" x14ac:dyDescent="0.2">
      <c r="A60" s="13"/>
      <c r="B60" s="5"/>
      <c r="C60" s="13"/>
    </row>
  </sheetData>
  <mergeCells count="16">
    <mergeCell ref="B48:AA48"/>
    <mergeCell ref="A1:B1"/>
    <mergeCell ref="A2:AA2"/>
    <mergeCell ref="A4:B6"/>
    <mergeCell ref="D4:K4"/>
    <mergeCell ref="M4:S4"/>
    <mergeCell ref="U4:AA4"/>
    <mergeCell ref="D5:G5"/>
    <mergeCell ref="I5:J5"/>
    <mergeCell ref="M5:P5"/>
    <mergeCell ref="U5:Y5"/>
    <mergeCell ref="AA5:AA6"/>
    <mergeCell ref="B44:AA44"/>
    <mergeCell ref="B45:AA45"/>
    <mergeCell ref="B46:AA46"/>
    <mergeCell ref="B47:S47"/>
  </mergeCells>
  <hyperlinks>
    <hyperlink ref="A1:B1" location="ContentsHead" display="ContentsHead" xr:uid="{BDA88B07-A514-4153-A506-5FFB8C8BCC72}"/>
  </hyperlinks>
  <pageMargins left="0.7" right="0.7" top="0.75" bottom="0.75" header="0.3" footer="0.3"/>
  <pageSetup scale="2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65319-C52C-4165-A12E-9A2C821F55A5}">
  <sheetPr codeName="Sheet17"/>
  <dimension ref="A1:Y53"/>
  <sheetViews>
    <sheetView workbookViewId="0">
      <selection sqref="A1:B1"/>
    </sheetView>
  </sheetViews>
  <sheetFormatPr defaultColWidth="0" defaultRowHeight="12.75" x14ac:dyDescent="0.2"/>
  <cols>
    <col min="1" max="1" width="2.7109375" style="2" customWidth="1"/>
    <col min="2" max="2" width="27.140625" style="2" customWidth="1"/>
    <col min="3" max="3" width="11.42578125" style="2" customWidth="1"/>
    <col min="4" max="4" width="16.28515625" style="2" customWidth="1"/>
    <col min="5" max="5" width="13.7109375" style="2" customWidth="1"/>
    <col min="6" max="6" width="11.7109375" style="2" customWidth="1"/>
    <col min="7" max="7" width="16.7109375" style="2" customWidth="1"/>
    <col min="8" max="8" width="12.7109375" style="2" customWidth="1"/>
    <col min="9" max="11" width="8.85546875" style="2" customWidth="1"/>
    <col min="12" max="25" width="0" style="2" hidden="1" customWidth="1"/>
    <col min="26" max="16384" width="8.85546875" style="2" hidden="1"/>
  </cols>
  <sheetData>
    <row r="1" spans="1:8" ht="15" x14ac:dyDescent="0.2">
      <c r="A1" s="153" t="s">
        <v>40</v>
      </c>
      <c r="B1" s="153"/>
    </row>
    <row r="2" spans="1:8" ht="14.45" customHeight="1" x14ac:dyDescent="0.2">
      <c r="A2" s="154" t="s">
        <v>159</v>
      </c>
      <c r="B2" s="154"/>
      <c r="C2" s="154"/>
      <c r="D2" s="154"/>
      <c r="E2" s="154"/>
      <c r="F2" s="154"/>
      <c r="G2" s="154"/>
      <c r="H2" s="154"/>
    </row>
    <row r="4" spans="1:8" ht="15" x14ac:dyDescent="0.35">
      <c r="A4" s="157" t="s">
        <v>42</v>
      </c>
      <c r="B4" s="157"/>
      <c r="C4" s="157" t="s">
        <v>160</v>
      </c>
      <c r="D4" s="157"/>
      <c r="E4" s="157"/>
      <c r="F4" s="157" t="s">
        <v>161</v>
      </c>
      <c r="G4" s="157"/>
      <c r="H4" s="157"/>
    </row>
    <row r="5" spans="1:8" ht="30" x14ac:dyDescent="0.35">
      <c r="A5" s="161"/>
      <c r="B5" s="161"/>
      <c r="C5" s="19" t="s">
        <v>46</v>
      </c>
      <c r="D5" s="55" t="s">
        <v>162</v>
      </c>
      <c r="E5" s="88" t="s">
        <v>124</v>
      </c>
      <c r="F5" s="19" t="s">
        <v>46</v>
      </c>
      <c r="G5" s="55" t="s">
        <v>162</v>
      </c>
      <c r="H5" s="88" t="s">
        <v>124</v>
      </c>
    </row>
    <row r="6" spans="1:8" x14ac:dyDescent="0.2">
      <c r="A6" s="10" t="s">
        <v>157</v>
      </c>
      <c r="B6" s="7"/>
      <c r="C6" s="89">
        <v>890</v>
      </c>
      <c r="D6" s="89">
        <v>310</v>
      </c>
      <c r="E6" s="90">
        <v>1200</v>
      </c>
      <c r="F6" s="91">
        <v>12</v>
      </c>
      <c r="G6" s="91">
        <v>41.8</v>
      </c>
      <c r="H6" s="92">
        <v>53.7</v>
      </c>
    </row>
    <row r="7" spans="1:8" x14ac:dyDescent="0.2">
      <c r="B7" s="7" t="s">
        <v>163</v>
      </c>
      <c r="C7" s="24">
        <v>200</v>
      </c>
      <c r="D7" s="24">
        <v>60</v>
      </c>
      <c r="E7" s="93">
        <v>260</v>
      </c>
      <c r="F7" s="34">
        <v>3.1</v>
      </c>
      <c r="G7" s="34">
        <v>6.7</v>
      </c>
      <c r="H7" s="94">
        <v>9.8000000000000007</v>
      </c>
    </row>
    <row r="8" spans="1:8" x14ac:dyDescent="0.2">
      <c r="B8" s="7" t="s">
        <v>164</v>
      </c>
      <c r="C8" s="24">
        <v>200</v>
      </c>
      <c r="D8" s="24">
        <v>70</v>
      </c>
      <c r="E8" s="93">
        <v>260</v>
      </c>
      <c r="F8" s="34">
        <v>2.2999999999999998</v>
      </c>
      <c r="G8" s="34">
        <v>16.600000000000001</v>
      </c>
      <c r="H8" s="94">
        <v>18.899999999999999</v>
      </c>
    </row>
    <row r="9" spans="1:8" x14ac:dyDescent="0.2">
      <c r="B9" s="7" t="s">
        <v>165</v>
      </c>
      <c r="C9" s="24">
        <v>260</v>
      </c>
      <c r="D9" s="24">
        <v>70</v>
      </c>
      <c r="E9" s="93">
        <v>330</v>
      </c>
      <c r="F9" s="34">
        <v>2.6</v>
      </c>
      <c r="G9" s="34">
        <v>9.9</v>
      </c>
      <c r="H9" s="94">
        <v>12.4</v>
      </c>
    </row>
    <row r="10" spans="1:8" x14ac:dyDescent="0.2">
      <c r="B10" s="7" t="s">
        <v>166</v>
      </c>
      <c r="C10" s="24">
        <v>230</v>
      </c>
      <c r="D10" s="24">
        <v>120</v>
      </c>
      <c r="E10" s="93">
        <v>350</v>
      </c>
      <c r="F10" s="34">
        <v>3.9</v>
      </c>
      <c r="G10" s="34">
        <v>8.6</v>
      </c>
      <c r="H10" s="94">
        <v>12.5</v>
      </c>
    </row>
    <row r="11" spans="1:8" ht="26.45" customHeight="1" x14ac:dyDescent="0.2">
      <c r="A11" s="95" t="s">
        <v>167</v>
      </c>
      <c r="B11" s="7"/>
      <c r="C11" s="89">
        <v>790</v>
      </c>
      <c r="D11" s="89">
        <v>200</v>
      </c>
      <c r="E11" s="90">
        <v>1000</v>
      </c>
      <c r="F11" s="91">
        <v>8.5</v>
      </c>
      <c r="G11" s="91">
        <v>21.1</v>
      </c>
      <c r="H11" s="92">
        <v>29.6</v>
      </c>
    </row>
    <row r="12" spans="1:8" x14ac:dyDescent="0.2">
      <c r="B12" s="7" t="s">
        <v>168</v>
      </c>
      <c r="C12" s="24">
        <v>240</v>
      </c>
      <c r="D12" s="24">
        <v>60</v>
      </c>
      <c r="E12" s="93">
        <v>300</v>
      </c>
      <c r="F12" s="34">
        <v>3.6</v>
      </c>
      <c r="G12" s="34">
        <v>3.2</v>
      </c>
      <c r="H12" s="94">
        <v>6.8</v>
      </c>
    </row>
    <row r="13" spans="1:8" x14ac:dyDescent="0.2">
      <c r="B13" s="7" t="s">
        <v>65</v>
      </c>
      <c r="C13" s="24">
        <v>240</v>
      </c>
      <c r="D13" s="24">
        <v>70</v>
      </c>
      <c r="E13" s="93">
        <v>320</v>
      </c>
      <c r="F13" s="34">
        <v>1.9</v>
      </c>
      <c r="G13" s="34">
        <v>11</v>
      </c>
      <c r="H13" s="94">
        <v>12.9</v>
      </c>
    </row>
    <row r="14" spans="1:8" x14ac:dyDescent="0.2">
      <c r="B14" s="7" t="s">
        <v>66</v>
      </c>
      <c r="C14" s="24">
        <v>310</v>
      </c>
      <c r="D14" s="24">
        <v>70</v>
      </c>
      <c r="E14" s="93">
        <v>380</v>
      </c>
      <c r="F14" s="34">
        <v>3</v>
      </c>
      <c r="G14" s="34">
        <v>6.9</v>
      </c>
      <c r="H14" s="94">
        <v>10</v>
      </c>
    </row>
    <row r="15" spans="1:8" ht="2.4500000000000002" customHeight="1" x14ac:dyDescent="0.2">
      <c r="A15" s="41"/>
      <c r="B15" s="96"/>
      <c r="C15" s="38"/>
      <c r="D15" s="38"/>
      <c r="E15" s="97"/>
      <c r="F15" s="98"/>
      <c r="G15" s="98"/>
      <c r="H15" s="99"/>
    </row>
    <row r="16" spans="1:8" ht="14.45" customHeight="1" x14ac:dyDescent="0.2">
      <c r="A16" s="7"/>
      <c r="B16" s="7"/>
    </row>
    <row r="17" spans="1:8" ht="14.25" x14ac:dyDescent="0.2">
      <c r="A17" s="52">
        <v>1</v>
      </c>
      <c r="B17" s="2" t="s">
        <v>169</v>
      </c>
    </row>
    <row r="18" spans="1:8" ht="52.5" customHeight="1" x14ac:dyDescent="0.2">
      <c r="A18" s="52">
        <v>2</v>
      </c>
      <c r="B18" s="152" t="s">
        <v>170</v>
      </c>
      <c r="C18" s="163"/>
      <c r="D18" s="163"/>
      <c r="E18" s="163"/>
      <c r="F18" s="163"/>
      <c r="G18" s="163"/>
      <c r="H18" s="163"/>
    </row>
    <row r="19" spans="1:8" ht="26.65" customHeight="1" x14ac:dyDescent="0.2">
      <c r="A19" s="44">
        <v>3</v>
      </c>
      <c r="B19" s="159" t="s">
        <v>171</v>
      </c>
      <c r="C19" s="159"/>
      <c r="D19" s="159"/>
      <c r="E19" s="159"/>
      <c r="F19" s="159"/>
      <c r="G19" s="159"/>
      <c r="H19" s="159"/>
    </row>
    <row r="20" spans="1:8" ht="14.25" x14ac:dyDescent="0.2">
      <c r="A20" s="52">
        <v>4</v>
      </c>
      <c r="B20" s="2" t="s">
        <v>96</v>
      </c>
    </row>
    <row r="21" spans="1:8" x14ac:dyDescent="0.2">
      <c r="A21" s="2" t="s">
        <v>36</v>
      </c>
      <c r="B21" s="2" t="s">
        <v>98</v>
      </c>
    </row>
    <row r="22" spans="1:8" x14ac:dyDescent="0.2">
      <c r="A22" s="2" t="s">
        <v>38</v>
      </c>
      <c r="B22" s="2" t="s">
        <v>99</v>
      </c>
    </row>
    <row r="25" spans="1:8" ht="28.15" customHeight="1" x14ac:dyDescent="0.2">
      <c r="A25" s="164" t="s">
        <v>172</v>
      </c>
      <c r="B25" s="164"/>
      <c r="C25" s="164"/>
      <c r="D25" s="164"/>
      <c r="E25" s="164"/>
      <c r="F25" s="164"/>
      <c r="G25" s="164"/>
      <c r="H25" s="164"/>
    </row>
    <row r="26" spans="1:8" x14ac:dyDescent="0.2">
      <c r="A26" s="8"/>
      <c r="B26" s="8"/>
    </row>
    <row r="27" spans="1:8" ht="15" x14ac:dyDescent="0.35">
      <c r="A27" s="157" t="s">
        <v>42</v>
      </c>
      <c r="B27" s="157"/>
      <c r="C27" s="157" t="s">
        <v>139</v>
      </c>
      <c r="D27" s="157"/>
      <c r="E27" s="157"/>
    </row>
    <row r="28" spans="1:8" ht="15" x14ac:dyDescent="0.35">
      <c r="A28" s="161"/>
      <c r="B28" s="161"/>
      <c r="C28" s="19" t="s">
        <v>46</v>
      </c>
      <c r="D28" s="19" t="s">
        <v>173</v>
      </c>
      <c r="E28" s="88" t="s">
        <v>124</v>
      </c>
    </row>
    <row r="29" spans="1:8" x14ac:dyDescent="0.2">
      <c r="A29" s="10" t="s">
        <v>157</v>
      </c>
      <c r="B29" s="7"/>
      <c r="C29" s="89">
        <v>300</v>
      </c>
      <c r="D29" s="89">
        <v>130</v>
      </c>
      <c r="E29" s="90">
        <v>430</v>
      </c>
    </row>
    <row r="30" spans="1:8" x14ac:dyDescent="0.2">
      <c r="B30" s="7" t="s">
        <v>163</v>
      </c>
      <c r="C30" s="24">
        <v>50</v>
      </c>
      <c r="D30" s="24">
        <v>30</v>
      </c>
      <c r="E30" s="93">
        <v>70</v>
      </c>
      <c r="G30" s="100"/>
    </row>
    <row r="31" spans="1:8" x14ac:dyDescent="0.2">
      <c r="B31" s="7" t="s">
        <v>164</v>
      </c>
      <c r="C31" s="24">
        <v>70</v>
      </c>
      <c r="D31" s="24">
        <v>20</v>
      </c>
      <c r="E31" s="93">
        <v>90</v>
      </c>
      <c r="G31" s="100"/>
    </row>
    <row r="32" spans="1:8" x14ac:dyDescent="0.2">
      <c r="B32" s="7" t="s">
        <v>165</v>
      </c>
      <c r="C32" s="24">
        <v>90</v>
      </c>
      <c r="D32" s="24">
        <v>30</v>
      </c>
      <c r="E32" s="93">
        <v>120</v>
      </c>
      <c r="G32" s="100"/>
    </row>
    <row r="33" spans="1:8" x14ac:dyDescent="0.2">
      <c r="B33" s="7" t="s">
        <v>166</v>
      </c>
      <c r="C33" s="24">
        <v>100</v>
      </c>
      <c r="D33" s="24">
        <v>50</v>
      </c>
      <c r="E33" s="93">
        <v>150</v>
      </c>
      <c r="G33" s="100"/>
    </row>
    <row r="34" spans="1:8" ht="26.45" customHeight="1" x14ac:dyDescent="0.2">
      <c r="A34" s="95" t="s">
        <v>167</v>
      </c>
      <c r="B34" s="7"/>
      <c r="C34" s="89">
        <v>210</v>
      </c>
      <c r="D34" s="89">
        <v>60</v>
      </c>
      <c r="E34" s="90">
        <v>270</v>
      </c>
      <c r="G34" s="100"/>
    </row>
    <row r="35" spans="1:8" x14ac:dyDescent="0.2">
      <c r="B35" s="7" t="s">
        <v>168</v>
      </c>
      <c r="C35" s="24">
        <v>70</v>
      </c>
      <c r="D35" s="24">
        <v>20</v>
      </c>
      <c r="E35" s="93">
        <v>100</v>
      </c>
      <c r="G35" s="100"/>
    </row>
    <row r="36" spans="1:8" x14ac:dyDescent="0.2">
      <c r="B36" s="7" t="s">
        <v>65</v>
      </c>
      <c r="C36" s="24">
        <v>60</v>
      </c>
      <c r="D36" s="24">
        <v>20</v>
      </c>
      <c r="E36" s="93">
        <v>80</v>
      </c>
      <c r="G36" s="100"/>
    </row>
    <row r="37" spans="1:8" x14ac:dyDescent="0.2">
      <c r="B37" s="7" t="s">
        <v>66</v>
      </c>
      <c r="C37" s="24">
        <v>80</v>
      </c>
      <c r="D37" s="24">
        <v>20</v>
      </c>
      <c r="E37" s="93">
        <v>100</v>
      </c>
      <c r="G37" s="100"/>
    </row>
    <row r="38" spans="1:8" ht="2.65" customHeight="1" x14ac:dyDescent="0.2">
      <c r="A38" s="41"/>
      <c r="B38" s="96"/>
      <c r="C38" s="38"/>
      <c r="D38" s="38"/>
      <c r="E38" s="97"/>
      <c r="G38" s="100">
        <v>0</v>
      </c>
    </row>
    <row r="39" spans="1:8" x14ac:dyDescent="0.2">
      <c r="A39" s="7"/>
      <c r="B39" s="7"/>
    </row>
    <row r="40" spans="1:8" ht="14.25" x14ac:dyDescent="0.2">
      <c r="A40" s="52">
        <v>1</v>
      </c>
      <c r="B40" s="2" t="s">
        <v>92</v>
      </c>
    </row>
    <row r="41" spans="1:8" ht="54.6" customHeight="1" x14ac:dyDescent="0.2">
      <c r="A41" s="52">
        <v>2</v>
      </c>
      <c r="B41" s="165" t="s">
        <v>170</v>
      </c>
      <c r="C41" s="166"/>
      <c r="D41" s="166"/>
      <c r="E41" s="166"/>
      <c r="F41" s="166"/>
      <c r="G41" s="166"/>
      <c r="H41" s="166"/>
    </row>
    <row r="42" spans="1:8" ht="26.65" customHeight="1" x14ac:dyDescent="0.2">
      <c r="A42" s="44">
        <v>3</v>
      </c>
      <c r="B42" s="159" t="s">
        <v>171</v>
      </c>
      <c r="C42" s="159"/>
      <c r="D42" s="159"/>
      <c r="E42" s="159"/>
      <c r="F42" s="159"/>
      <c r="G42" s="159"/>
      <c r="H42" s="159"/>
    </row>
    <row r="43" spans="1:8" ht="14.25" x14ac:dyDescent="0.2">
      <c r="A43" s="52">
        <v>4</v>
      </c>
      <c r="B43" s="2" t="s">
        <v>96</v>
      </c>
    </row>
    <row r="44" spans="1:8" x14ac:dyDescent="0.2">
      <c r="A44" s="2" t="s">
        <v>36</v>
      </c>
      <c r="B44" s="2" t="s">
        <v>98</v>
      </c>
    </row>
    <row r="45" spans="1:8" x14ac:dyDescent="0.2">
      <c r="A45" s="2" t="s">
        <v>38</v>
      </c>
      <c r="B45" s="2" t="s">
        <v>99</v>
      </c>
    </row>
    <row r="46" spans="1:8" x14ac:dyDescent="0.2">
      <c r="A46" s="2" t="s">
        <v>132</v>
      </c>
      <c r="B46" s="2" t="s">
        <v>155</v>
      </c>
    </row>
    <row r="49" spans="3:8" x14ac:dyDescent="0.2">
      <c r="C49" s="49"/>
      <c r="D49" s="49"/>
      <c r="E49" s="101"/>
      <c r="G49" s="47"/>
      <c r="H49" s="47"/>
    </row>
    <row r="50" spans="3:8" x14ac:dyDescent="0.2">
      <c r="C50" s="49"/>
      <c r="D50" s="49"/>
      <c r="E50" s="101"/>
      <c r="G50" s="47"/>
      <c r="H50" s="47"/>
    </row>
    <row r="51" spans="3:8" x14ac:dyDescent="0.2">
      <c r="C51" s="49"/>
      <c r="D51" s="49"/>
      <c r="E51" s="101"/>
      <c r="G51" s="47"/>
      <c r="H51" s="47"/>
    </row>
    <row r="52" spans="3:8" x14ac:dyDescent="0.2">
      <c r="C52" s="49"/>
      <c r="D52" s="49"/>
      <c r="E52" s="101"/>
      <c r="G52" s="47"/>
      <c r="H52" s="47"/>
    </row>
    <row r="53" spans="3:8" x14ac:dyDescent="0.2">
      <c r="C53" s="49"/>
      <c r="D53" s="49"/>
      <c r="E53" s="101"/>
      <c r="G53" s="47"/>
      <c r="H53" s="47"/>
    </row>
  </sheetData>
  <mergeCells count="12">
    <mergeCell ref="B42:H42"/>
    <mergeCell ref="B18:H18"/>
    <mergeCell ref="B19:H19"/>
    <mergeCell ref="A25:H25"/>
    <mergeCell ref="A27:B28"/>
    <mergeCell ref="C27:E27"/>
    <mergeCell ref="B41:H41"/>
    <mergeCell ref="A1:B1"/>
    <mergeCell ref="A2:H2"/>
    <mergeCell ref="A4:B5"/>
    <mergeCell ref="C4:E4"/>
    <mergeCell ref="F4:H4"/>
  </mergeCells>
  <hyperlinks>
    <hyperlink ref="A1:B1" location="ContentsHead" display="ContentsHead" xr:uid="{16FAE078-B2BF-4A99-B814-CA9AF2F05BF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BD7F3-4A7A-4147-9788-EB3D502E2C79}">
  <sheetPr codeName="Sheet18"/>
  <dimension ref="A1:Q45"/>
  <sheetViews>
    <sheetView zoomScaleNormal="100" workbookViewId="0">
      <pane ySplit="4" topLeftCell="A5" activePane="bottomLeft" state="frozen"/>
      <selection pane="bottomLeft" sqref="A1:B1"/>
    </sheetView>
  </sheetViews>
  <sheetFormatPr defaultColWidth="0" defaultRowHeight="12.75" x14ac:dyDescent="0.2"/>
  <cols>
    <col min="1" max="1" width="2.7109375" style="2" customWidth="1"/>
    <col min="2" max="2" width="24.42578125" style="2" customWidth="1"/>
    <col min="3" max="3" width="14.42578125" style="46" customWidth="1"/>
    <col min="4" max="4" width="19.28515625" style="102" customWidth="1"/>
    <col min="5" max="6" width="8.85546875" style="2" customWidth="1"/>
    <col min="7" max="17" width="0" style="2" hidden="1" customWidth="1"/>
    <col min="18" max="16384" width="7" style="2" hidden="1"/>
  </cols>
  <sheetData>
    <row r="1" spans="1:6" ht="15" x14ac:dyDescent="0.2">
      <c r="A1" s="153" t="s">
        <v>40</v>
      </c>
      <c r="B1" s="153"/>
    </row>
    <row r="2" spans="1:6" ht="29.45" customHeight="1" x14ac:dyDescent="0.2">
      <c r="A2" s="168" t="s">
        <v>188</v>
      </c>
      <c r="B2" s="168"/>
      <c r="C2" s="168"/>
      <c r="D2" s="168"/>
      <c r="E2" s="8"/>
      <c r="F2" s="8"/>
    </row>
    <row r="3" spans="1:6" ht="7.15" customHeight="1" x14ac:dyDescent="0.2"/>
    <row r="4" spans="1:6" ht="30" x14ac:dyDescent="0.35">
      <c r="A4" s="169" t="s">
        <v>42</v>
      </c>
      <c r="B4" s="169"/>
      <c r="C4" s="103" t="s">
        <v>139</v>
      </c>
      <c r="D4" s="104" t="s">
        <v>189</v>
      </c>
    </row>
    <row r="5" spans="1:6" x14ac:dyDescent="0.2">
      <c r="A5" s="8" t="s">
        <v>57</v>
      </c>
      <c r="B5" s="8"/>
      <c r="C5" s="105"/>
      <c r="D5" s="106"/>
    </row>
    <row r="6" spans="1:6" x14ac:dyDescent="0.2">
      <c r="B6" s="32" t="s">
        <v>157</v>
      </c>
      <c r="C6" s="105">
        <v>1450</v>
      </c>
      <c r="D6" s="107">
        <v>10.9</v>
      </c>
      <c r="E6" s="29"/>
    </row>
    <row r="7" spans="1:6" x14ac:dyDescent="0.2">
      <c r="B7" s="32" t="s">
        <v>58</v>
      </c>
      <c r="C7" s="105">
        <v>550</v>
      </c>
      <c r="D7" s="107">
        <v>4.4000000000000004</v>
      </c>
      <c r="E7" s="29"/>
    </row>
    <row r="8" spans="1:6" ht="26.45" customHeight="1" x14ac:dyDescent="0.2">
      <c r="A8" s="8" t="s">
        <v>59</v>
      </c>
      <c r="B8" s="8"/>
      <c r="C8" s="105"/>
      <c r="D8" s="106"/>
    </row>
    <row r="9" spans="1:6" x14ac:dyDescent="0.2">
      <c r="B9" s="32" t="s">
        <v>163</v>
      </c>
      <c r="C9" s="105">
        <v>390</v>
      </c>
      <c r="D9" s="107">
        <v>2.8</v>
      </c>
    </row>
    <row r="10" spans="1:6" x14ac:dyDescent="0.2">
      <c r="B10" s="32" t="s">
        <v>164</v>
      </c>
      <c r="C10" s="105">
        <v>440</v>
      </c>
      <c r="D10" s="107">
        <v>3.4</v>
      </c>
    </row>
    <row r="11" spans="1:6" x14ac:dyDescent="0.2">
      <c r="B11" s="32" t="s">
        <v>165</v>
      </c>
      <c r="C11" s="105">
        <v>370</v>
      </c>
      <c r="D11" s="107">
        <v>3</v>
      </c>
    </row>
    <row r="12" spans="1:6" x14ac:dyDescent="0.2">
      <c r="B12" s="32" t="s">
        <v>166</v>
      </c>
      <c r="C12" s="105">
        <v>250</v>
      </c>
      <c r="D12" s="107">
        <v>1.7</v>
      </c>
    </row>
    <row r="13" spans="1:6" ht="25.15" customHeight="1" x14ac:dyDescent="0.2">
      <c r="B13" s="32" t="s">
        <v>168</v>
      </c>
      <c r="C13" s="105">
        <v>250</v>
      </c>
      <c r="D13" s="107">
        <v>2</v>
      </c>
    </row>
    <row r="14" spans="1:6" x14ac:dyDescent="0.2">
      <c r="B14" s="32" t="s">
        <v>65</v>
      </c>
      <c r="C14" s="105">
        <v>200</v>
      </c>
      <c r="D14" s="107">
        <v>1.6</v>
      </c>
    </row>
    <row r="15" spans="1:6" x14ac:dyDescent="0.2">
      <c r="B15" s="32" t="s">
        <v>66</v>
      </c>
      <c r="C15" s="105">
        <v>90</v>
      </c>
      <c r="D15" s="107">
        <v>0.8</v>
      </c>
    </row>
    <row r="16" spans="1:6" ht="26.45" customHeight="1" x14ac:dyDescent="0.2">
      <c r="A16" s="8" t="s">
        <v>67</v>
      </c>
      <c r="B16" s="8"/>
      <c r="C16" s="105"/>
      <c r="D16" s="106"/>
    </row>
    <row r="17" spans="2:4" x14ac:dyDescent="0.2">
      <c r="B17" s="36" t="s">
        <v>174</v>
      </c>
      <c r="C17" s="105">
        <v>110</v>
      </c>
      <c r="D17" s="107">
        <v>0.8</v>
      </c>
    </row>
    <row r="18" spans="2:4" x14ac:dyDescent="0.2">
      <c r="B18" s="36" t="s">
        <v>175</v>
      </c>
      <c r="C18" s="105">
        <v>140</v>
      </c>
      <c r="D18" s="107">
        <v>0.9</v>
      </c>
    </row>
    <row r="19" spans="2:4" x14ac:dyDescent="0.2">
      <c r="B19" s="36" t="s">
        <v>176</v>
      </c>
      <c r="C19" s="105">
        <v>140</v>
      </c>
      <c r="D19" s="107">
        <v>1.1000000000000001</v>
      </c>
    </row>
    <row r="20" spans="2:4" x14ac:dyDescent="0.2">
      <c r="B20" s="36" t="s">
        <v>177</v>
      </c>
      <c r="C20" s="105">
        <v>140</v>
      </c>
      <c r="D20" s="107">
        <v>1.1000000000000001</v>
      </c>
    </row>
    <row r="21" spans="2:4" x14ac:dyDescent="0.2">
      <c r="B21" s="36" t="s">
        <v>178</v>
      </c>
      <c r="C21" s="105">
        <v>160</v>
      </c>
      <c r="D21" s="107">
        <v>1.2</v>
      </c>
    </row>
    <row r="22" spans="2:4" x14ac:dyDescent="0.2">
      <c r="B22" s="36" t="s">
        <v>179</v>
      </c>
      <c r="C22" s="105">
        <v>140</v>
      </c>
      <c r="D22" s="107">
        <v>1.1000000000000001</v>
      </c>
    </row>
    <row r="23" spans="2:4" x14ac:dyDescent="0.2">
      <c r="B23" s="36" t="s">
        <v>180</v>
      </c>
      <c r="C23" s="105">
        <v>120</v>
      </c>
      <c r="D23" s="107">
        <v>0.9</v>
      </c>
    </row>
    <row r="24" spans="2:4" x14ac:dyDescent="0.2">
      <c r="B24" s="36" t="s">
        <v>181</v>
      </c>
      <c r="C24" s="105">
        <v>130</v>
      </c>
      <c r="D24" s="107">
        <v>1.2</v>
      </c>
    </row>
    <row r="25" spans="2:4" x14ac:dyDescent="0.2">
      <c r="B25" s="36" t="s">
        <v>182</v>
      </c>
      <c r="C25" s="105">
        <v>120</v>
      </c>
      <c r="D25" s="107">
        <v>0.9</v>
      </c>
    </row>
    <row r="26" spans="2:4" x14ac:dyDescent="0.2">
      <c r="B26" s="36" t="s">
        <v>183</v>
      </c>
      <c r="C26" s="105">
        <v>80</v>
      </c>
      <c r="D26" s="107">
        <v>0.5</v>
      </c>
    </row>
    <row r="27" spans="2:4" x14ac:dyDescent="0.2">
      <c r="B27" s="36" t="s">
        <v>104</v>
      </c>
      <c r="C27" s="105">
        <v>70</v>
      </c>
      <c r="D27" s="107">
        <v>0.5</v>
      </c>
    </row>
    <row r="28" spans="2:4" x14ac:dyDescent="0.2">
      <c r="B28" s="36" t="s">
        <v>137</v>
      </c>
      <c r="C28" s="105">
        <v>100</v>
      </c>
      <c r="D28" s="107">
        <v>0.7</v>
      </c>
    </row>
    <row r="29" spans="2:4" ht="26.45" customHeight="1" x14ac:dyDescent="0.2">
      <c r="B29" s="36" t="s">
        <v>119</v>
      </c>
      <c r="C29" s="105">
        <v>90</v>
      </c>
      <c r="D29" s="107">
        <v>0.8</v>
      </c>
    </row>
    <row r="30" spans="2:4" x14ac:dyDescent="0.2">
      <c r="B30" s="36" t="s">
        <v>120</v>
      </c>
      <c r="C30" s="105">
        <v>80</v>
      </c>
      <c r="D30" s="107">
        <v>0.6</v>
      </c>
    </row>
    <row r="31" spans="2:4" x14ac:dyDescent="0.2">
      <c r="B31" s="36" t="s">
        <v>184</v>
      </c>
      <c r="C31" s="105">
        <v>80</v>
      </c>
      <c r="D31" s="107">
        <v>0.6</v>
      </c>
    </row>
    <row r="32" spans="2:4" x14ac:dyDescent="0.2">
      <c r="B32" s="36" t="s">
        <v>185</v>
      </c>
      <c r="C32" s="105">
        <v>80</v>
      </c>
      <c r="D32" s="107">
        <v>0.6</v>
      </c>
    </row>
    <row r="33" spans="1:4" x14ac:dyDescent="0.2">
      <c r="B33" s="36" t="s">
        <v>186</v>
      </c>
      <c r="C33" s="105">
        <v>80</v>
      </c>
      <c r="D33" s="107">
        <v>0.6</v>
      </c>
    </row>
    <row r="34" spans="1:4" x14ac:dyDescent="0.2">
      <c r="B34" s="36" t="s">
        <v>187</v>
      </c>
      <c r="C34" s="105">
        <v>50</v>
      </c>
      <c r="D34" s="107">
        <v>0.4</v>
      </c>
    </row>
    <row r="35" spans="1:4" x14ac:dyDescent="0.2">
      <c r="B35" s="36" t="s">
        <v>190</v>
      </c>
      <c r="C35" s="105">
        <v>40</v>
      </c>
      <c r="D35" s="107">
        <v>0.4</v>
      </c>
    </row>
    <row r="36" spans="1:4" x14ac:dyDescent="0.2">
      <c r="B36" s="36" t="s">
        <v>87</v>
      </c>
      <c r="C36" s="105">
        <v>30</v>
      </c>
      <c r="D36" s="107">
        <v>0.3</v>
      </c>
    </row>
    <row r="37" spans="1:4" x14ac:dyDescent="0.2">
      <c r="B37" s="36" t="s">
        <v>88</v>
      </c>
      <c r="C37" s="105">
        <v>20</v>
      </c>
      <c r="D37" s="107">
        <v>0.1</v>
      </c>
    </row>
    <row r="38" spans="1:4" x14ac:dyDescent="0.2">
      <c r="B38" s="36" t="s">
        <v>89</v>
      </c>
      <c r="C38" s="105" t="s">
        <v>91</v>
      </c>
      <c r="D38" s="107" t="s">
        <v>91</v>
      </c>
    </row>
    <row r="39" spans="1:4" x14ac:dyDescent="0.2">
      <c r="B39" s="36" t="s">
        <v>90</v>
      </c>
      <c r="C39" s="105" t="s">
        <v>91</v>
      </c>
      <c r="D39" s="107" t="s">
        <v>91</v>
      </c>
    </row>
    <row r="40" spans="1:4" ht="2.65" customHeight="1" x14ac:dyDescent="0.2">
      <c r="A40" s="41"/>
      <c r="B40" s="108"/>
      <c r="C40" s="109"/>
      <c r="D40" s="110"/>
    </row>
    <row r="41" spans="1:4" x14ac:dyDescent="0.2">
      <c r="A41" s="7"/>
      <c r="B41" s="7"/>
      <c r="C41" s="105"/>
      <c r="D41" s="106"/>
    </row>
    <row r="42" spans="1:4" ht="26.65" customHeight="1" x14ac:dyDescent="0.2">
      <c r="A42" s="52">
        <v>1</v>
      </c>
      <c r="B42" s="167" t="s">
        <v>191</v>
      </c>
      <c r="C42" s="167"/>
      <c r="D42" s="167"/>
    </row>
    <row r="43" spans="1:4" ht="25.15" customHeight="1" x14ac:dyDescent="0.2">
      <c r="A43" s="53" t="s">
        <v>36</v>
      </c>
      <c r="B43" s="167" t="s">
        <v>98</v>
      </c>
      <c r="C43" s="167"/>
      <c r="D43" s="167"/>
    </row>
    <row r="44" spans="1:4" ht="29.45" customHeight="1" x14ac:dyDescent="0.2">
      <c r="A44" s="53" t="s">
        <v>38</v>
      </c>
      <c r="B44" s="167" t="s">
        <v>99</v>
      </c>
      <c r="C44" s="167"/>
      <c r="D44" s="167"/>
    </row>
    <row r="45" spans="1:4" ht="25.15" customHeight="1" x14ac:dyDescent="0.2">
      <c r="A45" s="111" t="s">
        <v>133</v>
      </c>
      <c r="B45" s="167" t="s">
        <v>192</v>
      </c>
      <c r="C45" s="167"/>
      <c r="D45" s="167"/>
    </row>
  </sheetData>
  <mergeCells count="7">
    <mergeCell ref="B44:D44"/>
    <mergeCell ref="B45:D45"/>
    <mergeCell ref="A1:B1"/>
    <mergeCell ref="A2:D2"/>
    <mergeCell ref="A4:B4"/>
    <mergeCell ref="B42:D42"/>
    <mergeCell ref="B43:D43"/>
  </mergeCells>
  <hyperlinks>
    <hyperlink ref="A1:B1" location="ContentsHead" display="ContentsHead" xr:uid="{27287C35-FB41-4BEF-97A6-E298CA1DEBE6}"/>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5B971-FB34-40F8-ADDF-F4B3744767F0}">
  <sheetPr codeName="Sheet23"/>
  <dimension ref="A1:XFC45"/>
  <sheetViews>
    <sheetView zoomScaleNormal="100" workbookViewId="0">
      <pane ySplit="5" topLeftCell="A6" activePane="bottomLeft" state="frozen"/>
      <selection pane="bottomLeft" sqref="A1:C1"/>
    </sheetView>
  </sheetViews>
  <sheetFormatPr defaultColWidth="0" defaultRowHeight="12.75" x14ac:dyDescent="0.2"/>
  <cols>
    <col min="1" max="1" width="2" style="2" customWidth="1"/>
    <col min="2" max="2" width="2.7109375" style="2" customWidth="1"/>
    <col min="3" max="3" width="20.7109375" style="2" customWidth="1"/>
    <col min="4" max="4" width="15.140625" style="2" customWidth="1"/>
    <col min="5" max="5" width="19.28515625" style="2" customWidth="1"/>
    <col min="6" max="6" width="8.85546875" style="2" customWidth="1"/>
    <col min="7" max="7" width="8.85546875" style="2" hidden="1" customWidth="1"/>
    <col min="8" max="8" width="0" style="2" hidden="1" customWidth="1"/>
    <col min="9" max="16379" width="8.85546875" style="2" hidden="1"/>
    <col min="16380" max="16380" width="8.5703125" style="2" hidden="1" customWidth="1"/>
    <col min="16381" max="16383" width="8.85546875" style="2" hidden="1"/>
    <col min="16384" max="16384" width="8.5703125" style="2" hidden="1"/>
  </cols>
  <sheetData>
    <row r="1" spans="1:5" ht="15" x14ac:dyDescent="0.2">
      <c r="A1" s="153" t="s">
        <v>40</v>
      </c>
      <c r="B1" s="153"/>
      <c r="C1" s="153"/>
    </row>
    <row r="2" spans="1:5" ht="31.15" customHeight="1" x14ac:dyDescent="0.2">
      <c r="B2" s="168" t="s">
        <v>193</v>
      </c>
      <c r="C2" s="168"/>
      <c r="D2" s="168"/>
      <c r="E2" s="168"/>
    </row>
    <row r="3" spans="1:5" ht="8.4499999999999993" customHeight="1" x14ac:dyDescent="0.2"/>
    <row r="4" spans="1:5" ht="16.149999999999999" customHeight="1" x14ac:dyDescent="0.35">
      <c r="B4" s="170"/>
      <c r="C4" s="170"/>
      <c r="D4" s="172" t="s">
        <v>194</v>
      </c>
      <c r="E4" s="172"/>
    </row>
    <row r="5" spans="1:5" ht="38.450000000000003" customHeight="1" x14ac:dyDescent="0.35">
      <c r="B5" s="171"/>
      <c r="C5" s="171"/>
      <c r="D5" s="112" t="s">
        <v>102</v>
      </c>
      <c r="E5" s="113" t="s">
        <v>195</v>
      </c>
    </row>
    <row r="6" spans="1:5" x14ac:dyDescent="0.2">
      <c r="B6" s="8" t="s">
        <v>57</v>
      </c>
      <c r="C6" s="8"/>
    </row>
    <row r="7" spans="1:5" x14ac:dyDescent="0.2">
      <c r="B7" s="33"/>
      <c r="C7" s="2" t="s">
        <v>35</v>
      </c>
      <c r="D7" s="114">
        <v>640</v>
      </c>
      <c r="E7" s="115">
        <v>5</v>
      </c>
    </row>
    <row r="8" spans="1:5" x14ac:dyDescent="0.2">
      <c r="B8" s="33"/>
      <c r="C8" s="32" t="s">
        <v>58</v>
      </c>
      <c r="D8" s="114">
        <v>1260</v>
      </c>
      <c r="E8" s="115">
        <v>9.6</v>
      </c>
    </row>
    <row r="9" spans="1:5" ht="26.45" customHeight="1" x14ac:dyDescent="0.2">
      <c r="B9" s="8" t="s">
        <v>59</v>
      </c>
      <c r="C9" s="8"/>
      <c r="D9" s="116"/>
      <c r="E9" s="117"/>
    </row>
    <row r="10" spans="1:5" x14ac:dyDescent="0.2">
      <c r="C10" s="32" t="s">
        <v>60</v>
      </c>
      <c r="D10" s="114">
        <v>20</v>
      </c>
      <c r="E10" s="115">
        <v>0.1</v>
      </c>
    </row>
    <row r="11" spans="1:5" x14ac:dyDescent="0.2">
      <c r="C11" s="32" t="s">
        <v>61</v>
      </c>
      <c r="D11" s="114">
        <v>110</v>
      </c>
      <c r="E11" s="115">
        <v>0.9</v>
      </c>
    </row>
    <row r="12" spans="1:5" x14ac:dyDescent="0.2">
      <c r="C12" s="32" t="s">
        <v>62</v>
      </c>
      <c r="D12" s="114">
        <v>220</v>
      </c>
      <c r="E12" s="115">
        <v>1.7</v>
      </c>
    </row>
    <row r="13" spans="1:5" x14ac:dyDescent="0.2">
      <c r="C13" s="32" t="s">
        <v>63</v>
      </c>
      <c r="D13" s="114">
        <v>280</v>
      </c>
      <c r="E13" s="115">
        <v>2.2000000000000002</v>
      </c>
    </row>
    <row r="14" spans="1:5" ht="26.45" customHeight="1" x14ac:dyDescent="0.2">
      <c r="C14" s="32" t="s">
        <v>64</v>
      </c>
      <c r="D14" s="114">
        <v>280</v>
      </c>
      <c r="E14" s="115">
        <v>2</v>
      </c>
    </row>
    <row r="15" spans="1:5" x14ac:dyDescent="0.2">
      <c r="C15" s="32" t="s">
        <v>196</v>
      </c>
      <c r="D15" s="114">
        <v>390</v>
      </c>
      <c r="E15" s="115">
        <v>3.1</v>
      </c>
    </row>
    <row r="16" spans="1:5" x14ac:dyDescent="0.2">
      <c r="C16" s="32" t="s">
        <v>197</v>
      </c>
      <c r="D16" s="114">
        <v>350</v>
      </c>
      <c r="E16" s="115">
        <v>2.5</v>
      </c>
    </row>
    <row r="17" spans="2:5" ht="26.45" customHeight="1" x14ac:dyDescent="0.2">
      <c r="B17" s="8" t="s">
        <v>67</v>
      </c>
    </row>
    <row r="18" spans="2:5" x14ac:dyDescent="0.2">
      <c r="C18" s="31" t="s">
        <v>68</v>
      </c>
      <c r="D18" s="114">
        <v>0</v>
      </c>
      <c r="E18" s="118">
        <v>0</v>
      </c>
    </row>
    <row r="19" spans="2:5" x14ac:dyDescent="0.2">
      <c r="C19" s="31" t="s">
        <v>69</v>
      </c>
      <c r="D19" s="114" t="s">
        <v>100</v>
      </c>
      <c r="E19" s="118" t="s">
        <v>100</v>
      </c>
    </row>
    <row r="20" spans="2:5" x14ac:dyDescent="0.2">
      <c r="C20" s="31" t="s">
        <v>70</v>
      </c>
      <c r="D20" s="114">
        <v>20</v>
      </c>
      <c r="E20" s="118">
        <v>0.1</v>
      </c>
    </row>
    <row r="21" spans="2:5" x14ac:dyDescent="0.2">
      <c r="C21" s="31" t="s">
        <v>71</v>
      </c>
      <c r="D21" s="114">
        <v>20</v>
      </c>
      <c r="E21" s="118">
        <v>0.2</v>
      </c>
    </row>
    <row r="22" spans="2:5" x14ac:dyDescent="0.2">
      <c r="C22" s="31" t="s">
        <v>72</v>
      </c>
      <c r="D22" s="114">
        <v>30</v>
      </c>
      <c r="E22" s="118">
        <v>0.2</v>
      </c>
    </row>
    <row r="23" spans="2:5" x14ac:dyDescent="0.2">
      <c r="C23" s="31" t="s">
        <v>73</v>
      </c>
      <c r="D23" s="114">
        <v>70</v>
      </c>
      <c r="E23" s="118">
        <v>0.5</v>
      </c>
    </row>
    <row r="24" spans="2:5" x14ac:dyDescent="0.2">
      <c r="C24" s="31" t="s">
        <v>74</v>
      </c>
      <c r="D24" s="114">
        <v>70</v>
      </c>
      <c r="E24" s="118">
        <v>0.5</v>
      </c>
    </row>
    <row r="25" spans="2:5" x14ac:dyDescent="0.2">
      <c r="C25" s="31" t="s">
        <v>75</v>
      </c>
      <c r="D25" s="114">
        <v>100</v>
      </c>
      <c r="E25" s="118">
        <v>0.8</v>
      </c>
    </row>
    <row r="26" spans="2:5" x14ac:dyDescent="0.2">
      <c r="C26" s="31" t="s">
        <v>76</v>
      </c>
      <c r="D26" s="114">
        <v>50</v>
      </c>
      <c r="E26" s="118">
        <v>0.4</v>
      </c>
    </row>
    <row r="27" spans="2:5" x14ac:dyDescent="0.2">
      <c r="C27" s="31" t="s">
        <v>77</v>
      </c>
      <c r="D27" s="114">
        <v>100</v>
      </c>
      <c r="E27" s="118">
        <v>0.8</v>
      </c>
    </row>
    <row r="28" spans="2:5" x14ac:dyDescent="0.2">
      <c r="C28" s="31" t="s">
        <v>78</v>
      </c>
      <c r="D28" s="114">
        <v>100</v>
      </c>
      <c r="E28" s="118">
        <v>0.8</v>
      </c>
    </row>
    <row r="29" spans="2:5" x14ac:dyDescent="0.2">
      <c r="C29" s="31" t="s">
        <v>79</v>
      </c>
      <c r="D29" s="114">
        <v>90</v>
      </c>
      <c r="E29" s="118">
        <v>0.7</v>
      </c>
    </row>
    <row r="30" spans="2:5" ht="26.45" customHeight="1" x14ac:dyDescent="0.2">
      <c r="C30" s="31" t="s">
        <v>80</v>
      </c>
      <c r="D30" s="114">
        <v>110</v>
      </c>
      <c r="E30" s="118">
        <v>0.8</v>
      </c>
    </row>
    <row r="31" spans="2:5" x14ac:dyDescent="0.2">
      <c r="C31" s="31" t="s">
        <v>81</v>
      </c>
      <c r="D31" s="114">
        <v>90</v>
      </c>
      <c r="E31" s="118">
        <v>0.6</v>
      </c>
    </row>
    <row r="32" spans="2:5" x14ac:dyDescent="0.2">
      <c r="C32" s="31" t="s">
        <v>82</v>
      </c>
      <c r="D32" s="114">
        <v>90</v>
      </c>
      <c r="E32" s="118">
        <v>0.7</v>
      </c>
    </row>
    <row r="33" spans="2:5" x14ac:dyDescent="0.2">
      <c r="C33" s="31" t="s">
        <v>83</v>
      </c>
      <c r="D33" s="114">
        <v>140</v>
      </c>
      <c r="E33" s="118">
        <v>1.1000000000000001</v>
      </c>
    </row>
    <row r="34" spans="2:5" x14ac:dyDescent="0.2">
      <c r="C34" s="31" t="s">
        <v>84</v>
      </c>
      <c r="D34" s="114">
        <v>120</v>
      </c>
      <c r="E34" s="118">
        <v>1</v>
      </c>
    </row>
    <row r="35" spans="2:5" x14ac:dyDescent="0.2">
      <c r="C35" s="31" t="s">
        <v>85</v>
      </c>
      <c r="D35" s="114">
        <v>130</v>
      </c>
      <c r="E35" s="118">
        <v>1</v>
      </c>
    </row>
    <row r="36" spans="2:5" x14ac:dyDescent="0.2">
      <c r="C36" s="31" t="s">
        <v>86</v>
      </c>
      <c r="D36" s="114">
        <v>100</v>
      </c>
      <c r="E36" s="118">
        <v>0.8</v>
      </c>
    </row>
    <row r="37" spans="2:5" x14ac:dyDescent="0.2">
      <c r="C37" s="31" t="s">
        <v>198</v>
      </c>
      <c r="D37" s="114">
        <v>130</v>
      </c>
      <c r="E37" s="118">
        <v>0.9</v>
      </c>
    </row>
    <row r="38" spans="2:5" x14ac:dyDescent="0.2">
      <c r="C38" s="31" t="s">
        <v>199</v>
      </c>
      <c r="D38" s="114">
        <v>120</v>
      </c>
      <c r="E38" s="118">
        <v>0.8</v>
      </c>
    </row>
    <row r="39" spans="2:5" x14ac:dyDescent="0.2">
      <c r="C39" s="31" t="s">
        <v>200</v>
      </c>
      <c r="D39" s="114">
        <v>150</v>
      </c>
      <c r="E39" s="118">
        <v>1.2</v>
      </c>
    </row>
    <row r="40" spans="2:5" x14ac:dyDescent="0.2">
      <c r="C40" s="31" t="s">
        <v>201</v>
      </c>
      <c r="D40" s="114">
        <v>100</v>
      </c>
      <c r="E40" s="118">
        <v>0.7</v>
      </c>
    </row>
    <row r="41" spans="2:5" ht="2.65" customHeight="1" x14ac:dyDescent="0.2">
      <c r="B41" s="41"/>
      <c r="C41" s="119"/>
      <c r="D41" s="120"/>
      <c r="E41" s="121"/>
    </row>
    <row r="42" spans="2:5" x14ac:dyDescent="0.2">
      <c r="C42" s="30"/>
      <c r="D42" s="116"/>
      <c r="E42" s="117"/>
    </row>
    <row r="43" spans="2:5" ht="58.9" customHeight="1" x14ac:dyDescent="0.2">
      <c r="B43" s="52">
        <v>1</v>
      </c>
      <c r="C43" s="167" t="s">
        <v>202</v>
      </c>
      <c r="D43" s="167"/>
      <c r="E43" s="167"/>
    </row>
    <row r="44" spans="2:5" ht="57" customHeight="1" x14ac:dyDescent="0.2">
      <c r="B44" s="52">
        <v>2</v>
      </c>
      <c r="C44" s="167" t="s">
        <v>203</v>
      </c>
      <c r="D44" s="167"/>
      <c r="E44" s="167"/>
    </row>
    <row r="45" spans="2:5" x14ac:dyDescent="0.2">
      <c r="B45" s="2" t="s">
        <v>132</v>
      </c>
      <c r="C45" s="2" t="s">
        <v>155</v>
      </c>
    </row>
  </sheetData>
  <mergeCells count="6">
    <mergeCell ref="C44:E44"/>
    <mergeCell ref="A1:C1"/>
    <mergeCell ref="B2:E2"/>
    <mergeCell ref="B4:C5"/>
    <mergeCell ref="D4:E4"/>
    <mergeCell ref="C43:E43"/>
  </mergeCells>
  <hyperlinks>
    <hyperlink ref="A1:B1" location="Contents!A1" display="Back to contents" xr:uid="{E3ABA03B-EA25-478B-B892-514DBE955E8E}"/>
    <hyperlink ref="A1:C1" location="ContentsHead" display="ContentsHead" xr:uid="{5E814169-DC06-4214-B792-8E4996B537A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7DBE5-111C-4DD9-9948-ECC05FD7C678}">
  <sheetPr codeName="Sheet24"/>
  <dimension ref="A1:E46"/>
  <sheetViews>
    <sheetView showGridLines="0" zoomScaleNormal="100" workbookViewId="0">
      <pane ySplit="4" topLeftCell="A5" activePane="bottomLeft" state="frozen"/>
      <selection pane="bottomLeft" sqref="A1:B1"/>
    </sheetView>
  </sheetViews>
  <sheetFormatPr defaultColWidth="0" defaultRowHeight="15" x14ac:dyDescent="0.25"/>
  <cols>
    <col min="1" max="1" width="2.7109375" customWidth="1"/>
    <col min="2" max="2" width="20.7109375" customWidth="1"/>
    <col min="3" max="3" width="25.28515625" customWidth="1"/>
    <col min="4" max="5" width="8.85546875" customWidth="1"/>
    <col min="6" max="16384" width="8.85546875" hidden="1"/>
  </cols>
  <sheetData>
    <row r="1" spans="1:5" s="2" customFormat="1" x14ac:dyDescent="0.2">
      <c r="A1" s="153" t="s">
        <v>40</v>
      </c>
      <c r="B1" s="153"/>
      <c r="C1" s="47"/>
    </row>
    <row r="2" spans="1:5" s="2" customFormat="1" ht="30" customHeight="1" x14ac:dyDescent="0.2">
      <c r="A2" s="168" t="s">
        <v>204</v>
      </c>
      <c r="B2" s="168"/>
      <c r="C2" s="168"/>
      <c r="D2" s="8"/>
      <c r="E2" s="8"/>
    </row>
    <row r="3" spans="1:5" s="2" customFormat="1" ht="3.6" customHeight="1" x14ac:dyDescent="0.2">
      <c r="C3" s="47"/>
    </row>
    <row r="4" spans="1:5" s="2" customFormat="1" ht="32.450000000000003" customHeight="1" x14ac:dyDescent="0.35">
      <c r="A4" s="170"/>
      <c r="B4" s="170"/>
      <c r="C4" s="122" t="s">
        <v>205</v>
      </c>
    </row>
    <row r="5" spans="1:5" s="2" customFormat="1" ht="12.75" x14ac:dyDescent="0.2">
      <c r="A5" s="8" t="s">
        <v>57</v>
      </c>
      <c r="B5" s="8"/>
      <c r="C5" s="47"/>
    </row>
    <row r="6" spans="1:5" s="2" customFormat="1" ht="12.75" x14ac:dyDescent="0.2">
      <c r="A6" s="33"/>
      <c r="B6" s="2" t="s">
        <v>35</v>
      </c>
      <c r="C6" s="47">
        <v>220.2</v>
      </c>
    </row>
    <row r="7" spans="1:5" s="2" customFormat="1" ht="12.75" x14ac:dyDescent="0.2">
      <c r="A7" s="33"/>
      <c r="B7" s="32" t="s">
        <v>58</v>
      </c>
      <c r="C7" s="47">
        <v>215.3</v>
      </c>
    </row>
    <row r="8" spans="1:5" s="2" customFormat="1" ht="26.45" customHeight="1" x14ac:dyDescent="0.2">
      <c r="A8" s="8" t="s">
        <v>59</v>
      </c>
      <c r="B8" s="8"/>
      <c r="C8" s="47"/>
    </row>
    <row r="9" spans="1:5" s="2" customFormat="1" ht="12.75" x14ac:dyDescent="0.2">
      <c r="B9" s="31" t="s">
        <v>60</v>
      </c>
      <c r="C9" s="47">
        <v>39</v>
      </c>
    </row>
    <row r="10" spans="1:5" s="2" customFormat="1" ht="12.75" x14ac:dyDescent="0.2">
      <c r="B10" s="31" t="s">
        <v>61</v>
      </c>
      <c r="C10" s="47">
        <v>62.8</v>
      </c>
    </row>
    <row r="11" spans="1:5" s="2" customFormat="1" ht="12.75" x14ac:dyDescent="0.2">
      <c r="B11" s="31" t="s">
        <v>62</v>
      </c>
      <c r="C11" s="47">
        <v>65.8</v>
      </c>
    </row>
    <row r="12" spans="1:5" s="2" customFormat="1" ht="12.75" x14ac:dyDescent="0.2">
      <c r="B12" s="31" t="s">
        <v>63</v>
      </c>
      <c r="C12" s="47">
        <v>52.6</v>
      </c>
    </row>
    <row r="13" spans="1:5" s="2" customFormat="1" ht="26.45" customHeight="1" x14ac:dyDescent="0.2">
      <c r="B13" s="31" t="s">
        <v>64</v>
      </c>
      <c r="C13" s="47">
        <v>47.9</v>
      </c>
    </row>
    <row r="14" spans="1:5" s="2" customFormat="1" ht="12.75" x14ac:dyDescent="0.2">
      <c r="B14" s="31" t="s">
        <v>196</v>
      </c>
      <c r="C14" s="47">
        <v>60.5</v>
      </c>
    </row>
    <row r="15" spans="1:5" s="2" customFormat="1" ht="12.75" x14ac:dyDescent="0.2">
      <c r="B15" s="31" t="s">
        <v>197</v>
      </c>
      <c r="C15" s="47">
        <v>72.400000000000006</v>
      </c>
    </row>
    <row r="16" spans="1:5" s="2" customFormat="1" ht="26.45" customHeight="1" x14ac:dyDescent="0.2">
      <c r="A16" s="8" t="s">
        <v>67</v>
      </c>
      <c r="C16" s="47"/>
    </row>
    <row r="17" spans="2:3" s="2" customFormat="1" ht="12.75" x14ac:dyDescent="0.2">
      <c r="B17" s="31" t="s">
        <v>68</v>
      </c>
      <c r="C17" s="47">
        <v>6.2</v>
      </c>
    </row>
    <row r="18" spans="2:3" s="2" customFormat="1" ht="12.75" x14ac:dyDescent="0.2">
      <c r="B18" s="31" t="s">
        <v>69</v>
      </c>
      <c r="C18" s="47">
        <v>17.3</v>
      </c>
    </row>
    <row r="19" spans="2:3" s="2" customFormat="1" ht="12.75" x14ac:dyDescent="0.2">
      <c r="B19" s="31" t="s">
        <v>70</v>
      </c>
      <c r="C19" s="47">
        <v>15.5</v>
      </c>
    </row>
    <row r="20" spans="2:3" s="2" customFormat="1" ht="12.75" x14ac:dyDescent="0.2">
      <c r="B20" s="31" t="s">
        <v>71</v>
      </c>
      <c r="C20" s="47">
        <v>20.6</v>
      </c>
    </row>
    <row r="21" spans="2:3" s="2" customFormat="1" ht="12.75" x14ac:dyDescent="0.2">
      <c r="B21" s="31" t="s">
        <v>72</v>
      </c>
      <c r="C21" s="47">
        <v>23.6</v>
      </c>
    </row>
    <row r="22" spans="2:3" s="2" customFormat="1" ht="12.75" x14ac:dyDescent="0.2">
      <c r="B22" s="31" t="s">
        <v>73</v>
      </c>
      <c r="C22" s="47">
        <v>18.600000000000001</v>
      </c>
    </row>
    <row r="23" spans="2:3" s="2" customFormat="1" ht="12.75" x14ac:dyDescent="0.2">
      <c r="B23" s="31" t="s">
        <v>74</v>
      </c>
      <c r="C23" s="47">
        <v>21.7</v>
      </c>
    </row>
    <row r="24" spans="2:3" s="2" customFormat="1" ht="12.75" x14ac:dyDescent="0.2">
      <c r="B24" s="31" t="s">
        <v>75</v>
      </c>
      <c r="C24" s="47">
        <v>22.1</v>
      </c>
    </row>
    <row r="25" spans="2:3" s="2" customFormat="1" ht="12.75" x14ac:dyDescent="0.2">
      <c r="B25" s="31" t="s">
        <v>76</v>
      </c>
      <c r="C25" s="47">
        <v>22.1</v>
      </c>
    </row>
    <row r="26" spans="2:3" s="2" customFormat="1" ht="12.75" x14ac:dyDescent="0.2">
      <c r="B26" s="31" t="s">
        <v>77</v>
      </c>
      <c r="C26" s="47">
        <v>20.6</v>
      </c>
    </row>
    <row r="27" spans="2:3" s="2" customFormat="1" ht="12.75" x14ac:dyDescent="0.2">
      <c r="B27" s="31" t="s">
        <v>78</v>
      </c>
      <c r="C27" s="47">
        <v>14.5</v>
      </c>
    </row>
    <row r="28" spans="2:3" s="2" customFormat="1" ht="12.75" x14ac:dyDescent="0.2">
      <c r="B28" s="31" t="s">
        <v>79</v>
      </c>
      <c r="C28" s="47">
        <v>17.5</v>
      </c>
    </row>
    <row r="29" spans="2:3" s="2" customFormat="1" ht="26.45" customHeight="1" x14ac:dyDescent="0.2">
      <c r="B29" s="31" t="s">
        <v>80</v>
      </c>
      <c r="C29" s="47">
        <v>17</v>
      </c>
    </row>
    <row r="30" spans="2:3" s="2" customFormat="1" ht="12.75" x14ac:dyDescent="0.2">
      <c r="B30" s="31" t="s">
        <v>81</v>
      </c>
      <c r="C30" s="47">
        <v>16</v>
      </c>
    </row>
    <row r="31" spans="2:3" s="2" customFormat="1" ht="12.75" x14ac:dyDescent="0.2">
      <c r="B31" s="31" t="s">
        <v>82</v>
      </c>
      <c r="C31" s="47">
        <v>14.9</v>
      </c>
    </row>
    <row r="32" spans="2:3" s="2" customFormat="1" ht="12.75" x14ac:dyDescent="0.2">
      <c r="B32" s="31" t="s">
        <v>83</v>
      </c>
      <c r="C32" s="47">
        <v>20.100000000000001</v>
      </c>
    </row>
    <row r="33" spans="1:5" s="2" customFormat="1" ht="12.75" x14ac:dyDescent="0.2">
      <c r="B33" s="31" t="s">
        <v>84</v>
      </c>
      <c r="C33" s="47">
        <v>21.5</v>
      </c>
    </row>
    <row r="34" spans="1:5" s="2" customFormat="1" ht="12.75" x14ac:dyDescent="0.2">
      <c r="B34" s="31" t="s">
        <v>85</v>
      </c>
      <c r="C34" s="47">
        <v>18.899999999999999</v>
      </c>
    </row>
    <row r="35" spans="1:5" s="2" customFormat="1" ht="12.75" x14ac:dyDescent="0.2">
      <c r="B35" s="31" t="s">
        <v>86</v>
      </c>
      <c r="C35" s="47">
        <v>23.8</v>
      </c>
    </row>
    <row r="36" spans="1:5" s="2" customFormat="1" ht="12.75" x14ac:dyDescent="0.2">
      <c r="B36" s="31" t="s">
        <v>198</v>
      </c>
      <c r="C36" s="47">
        <v>18</v>
      </c>
    </row>
    <row r="37" spans="1:5" s="2" customFormat="1" ht="12.75" x14ac:dyDescent="0.2">
      <c r="B37" s="31" t="s">
        <v>199</v>
      </c>
      <c r="C37" s="47">
        <v>30.6</v>
      </c>
    </row>
    <row r="38" spans="1:5" s="2" customFormat="1" ht="12.75" x14ac:dyDescent="0.2">
      <c r="B38" s="31" t="s">
        <v>200</v>
      </c>
      <c r="C38" s="47">
        <v>15.1</v>
      </c>
    </row>
    <row r="39" spans="1:5" s="2" customFormat="1" ht="12.75" x14ac:dyDescent="0.2">
      <c r="B39" s="31" t="s">
        <v>201</v>
      </c>
      <c r="C39" s="47">
        <v>19.399999999999999</v>
      </c>
    </row>
    <row r="40" spans="1:5" s="2" customFormat="1" ht="2.65" customHeight="1" x14ac:dyDescent="0.2">
      <c r="A40" s="41"/>
      <c r="B40" s="123"/>
      <c r="C40" s="124"/>
    </row>
    <row r="41" spans="1:5" s="2" customFormat="1" ht="12.75" x14ac:dyDescent="0.2">
      <c r="C41" s="47"/>
    </row>
    <row r="42" spans="1:5" s="2" customFormat="1" ht="30" customHeight="1" x14ac:dyDescent="0.2">
      <c r="A42" s="52">
        <v>1</v>
      </c>
      <c r="B42" s="167" t="s">
        <v>206</v>
      </c>
      <c r="C42" s="167"/>
    </row>
    <row r="43" spans="1:5" s="2" customFormat="1" ht="12.75" x14ac:dyDescent="0.2">
      <c r="A43" s="53"/>
      <c r="B43" s="167"/>
      <c r="C43" s="167"/>
      <c r="D43" s="125"/>
      <c r="E43" s="125"/>
    </row>
    <row r="44" spans="1:5" s="2" customFormat="1" ht="12.75" x14ac:dyDescent="0.2">
      <c r="C44" s="47"/>
    </row>
    <row r="45" spans="1:5" s="2" customFormat="1" ht="12.75" x14ac:dyDescent="0.2">
      <c r="C45" s="47"/>
    </row>
    <row r="46" spans="1:5" s="2" customFormat="1" ht="12.75" x14ac:dyDescent="0.2">
      <c r="C46" s="47"/>
    </row>
  </sheetData>
  <mergeCells count="5">
    <mergeCell ref="A1:B1"/>
    <mergeCell ref="A2:C2"/>
    <mergeCell ref="A4:B4"/>
    <mergeCell ref="B42:C42"/>
    <mergeCell ref="B43:C43"/>
  </mergeCells>
  <hyperlinks>
    <hyperlink ref="A1:B1" location="ContentsHead" display="ContentsHead" xr:uid="{1F072E30-81C1-4EC6-8B06-C91825278631}"/>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9" ma:contentTypeDescription="Create a new document." ma:contentTypeScope="" ma:versionID="452a7afeb4a01609b336830dc534fc32">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958115c5d7a2c009a589db02499e8eb3"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5F27E4-2454-4636-B40E-EB49C2202D8D}"/>
</file>

<file path=customXml/itemProps2.xml><?xml version="1.0" encoding="utf-8"?>
<ds:datastoreItem xmlns:ds="http://schemas.openxmlformats.org/officeDocument/2006/customXml" ds:itemID="{4917330B-11F1-43B5-9584-944F018CD8A6}"/>
</file>

<file path=customXml/itemProps3.xml><?xml version="1.0" encoding="utf-8"?>
<ds:datastoreItem xmlns:ds="http://schemas.openxmlformats.org/officeDocument/2006/customXml" ds:itemID="{33BD3BDF-0DF0-42CF-AC78-2E0A535CFC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50</vt:i4>
      </vt:variant>
    </vt:vector>
  </HeadingPairs>
  <TitlesOfParts>
    <vt:vector size="63" baseType="lpstr">
      <vt:lpstr>Contents</vt:lpstr>
      <vt:lpstr>Table1</vt:lpstr>
      <vt:lpstr>Table2</vt:lpstr>
      <vt:lpstr>Table3</vt:lpstr>
      <vt:lpstr>Table4</vt:lpstr>
      <vt:lpstr>Table5</vt:lpstr>
      <vt:lpstr>Table6</vt:lpstr>
      <vt:lpstr>Table6a</vt:lpstr>
      <vt:lpstr>Table7</vt:lpstr>
      <vt:lpstr>TableA1Hide</vt:lpstr>
      <vt:lpstr>TableA2Hide</vt:lpstr>
      <vt:lpstr>TableA1</vt:lpstr>
      <vt:lpstr>TableA2</vt:lpstr>
      <vt:lpstr>CNRRounded</vt:lpstr>
      <vt:lpstr>CNRRoundedHeader</vt:lpstr>
      <vt:lpstr>ContentsHead</vt:lpstr>
      <vt:lpstr>CRERounded</vt:lpstr>
      <vt:lpstr>CRERoundedHeader</vt:lpstr>
      <vt:lpstr>CRHRounded</vt:lpstr>
      <vt:lpstr>CRHRoundedHeader</vt:lpstr>
      <vt:lpstr>CTORounded</vt:lpstr>
      <vt:lpstr>CTORoundedHeader</vt:lpstr>
      <vt:lpstr>DNRRounded</vt:lpstr>
      <vt:lpstr>DNRRoundedHeader</vt:lpstr>
      <vt:lpstr>DRERounded</vt:lpstr>
      <vt:lpstr>DRERoundedHeader</vt:lpstr>
      <vt:lpstr>DRHRounded</vt:lpstr>
      <vt:lpstr>DRHRoundedHeader</vt:lpstr>
      <vt:lpstr>DTORounded</vt:lpstr>
      <vt:lpstr>DTORoundedHeader</vt:lpstr>
      <vt:lpstr>Table1</vt:lpstr>
      <vt:lpstr>Table2</vt:lpstr>
      <vt:lpstr>Table3</vt:lpstr>
      <vt:lpstr>Table4</vt:lpstr>
      <vt:lpstr>Table5</vt:lpstr>
      <vt:lpstr>Table5a</vt:lpstr>
      <vt:lpstr>Table5Quarter</vt:lpstr>
      <vt:lpstr>Table6</vt:lpstr>
      <vt:lpstr>Table6a</vt:lpstr>
      <vt:lpstr>Table7</vt:lpstr>
      <vt:lpstr>TableA1!TableA1DeleteColumns</vt:lpstr>
      <vt:lpstr>TableA1DeleteColumns</vt:lpstr>
      <vt:lpstr>TableA1FormulasHeader</vt:lpstr>
      <vt:lpstr>TableA1FormulasLabelControl</vt:lpstr>
      <vt:lpstr>TableA1FormulasLabels</vt:lpstr>
      <vt:lpstr>TableA1FormulasMonths</vt:lpstr>
      <vt:lpstr>TableA2!TableA2DeleteColumns</vt:lpstr>
      <vt:lpstr>TableA2DeleteColumns</vt:lpstr>
      <vt:lpstr>TableA2FormulasFootnotes</vt:lpstr>
      <vt:lpstr>TableA2FormulasHeader</vt:lpstr>
      <vt:lpstr>TableA2FormulasLabelControl</vt:lpstr>
      <vt:lpstr>TableA2FormulasLabels</vt:lpstr>
      <vt:lpstr>TableA2FormulasMonths</vt:lpstr>
      <vt:lpstr>TableCNR</vt:lpstr>
      <vt:lpstr>TableCRE</vt:lpstr>
      <vt:lpstr>TableCRH</vt:lpstr>
      <vt:lpstr>TableA1!TableCTO</vt:lpstr>
      <vt:lpstr>TableCTO</vt:lpstr>
      <vt:lpstr>TableDNR</vt:lpstr>
      <vt:lpstr>TableDRE</vt:lpstr>
      <vt:lpstr>TableDRH</vt:lpstr>
      <vt:lpstr>TableA2!TableDTO</vt:lpstr>
      <vt:lpstr>TableDTO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Rhys Williams</dc:creator>
  <cp:lastModifiedBy>Rhys Williams</cp:lastModifiedBy>
  <dcterms:created xsi:type="dcterms:W3CDTF">2020-03-19T08:40:37Z</dcterms:created>
  <dcterms:modified xsi:type="dcterms:W3CDTF">2020-03-19T09:30:49Z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