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charts/chart13.xml" ContentType="application/vnd.openxmlformats-officedocument.drawingml.chart+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xml"/>
  <Override PartName="/xl/charts/chart18.xml" ContentType="application/vnd.openxmlformats-officedocument.drawingml.chart+xml"/>
  <Override PartName="/xl/drawings/drawing21.xml" ContentType="application/vnd.openxmlformats-officedocument.drawing+xml"/>
  <Override PartName="/xl/charts/chart19.xml" ContentType="application/vnd.openxmlformats-officedocument.drawingml.chart+xml"/>
  <Override PartName="/xl/drawings/drawing22.xml" ContentType="application/vnd.openxmlformats-officedocument.drawing+xml"/>
  <Override PartName="/xl/charts/chart20.xml" ContentType="application/vnd.openxmlformats-officedocument.drawingml.chart+xml"/>
  <Override PartName="/xl/drawings/drawing23.xml" ContentType="application/vnd.openxmlformats-officedocument.drawing+xml"/>
  <Override PartName="/xl/charts/chart21.xml" ContentType="application/vnd.openxmlformats-officedocument.drawingml.chart+xml"/>
  <Override PartName="/xl/drawings/drawing24.xml" ContentType="application/vnd.openxmlformats-officedocument.drawing+xml"/>
  <Override PartName="/xl/charts/chart22.xml" ContentType="application/vnd.openxmlformats-officedocument.drawingml.chart+xml"/>
  <Override PartName="/xl/drawings/drawing25.xml" ContentType="application/vnd.openxmlformats-officedocument.drawing+xml"/>
  <Override PartName="/xl/charts/chart23.xml" ContentType="application/vnd.openxmlformats-officedocument.drawingml.chart+xml"/>
  <Override PartName="/xl/drawings/drawing26.xml" ContentType="application/vnd.openxmlformats-officedocument.drawing+xml"/>
  <Override PartName="/xl/charts/chart24.xml" ContentType="application/vnd.openxmlformats-officedocument.drawingml.chart+xml"/>
  <Override PartName="/xl/drawings/drawing27.xml" ContentType="application/vnd.openxmlformats-officedocument.drawing+xml"/>
  <Override PartName="/xl/charts/chart25.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6.xml" ContentType="application/vnd.openxmlformats-officedocument.drawingml.chart+xml"/>
  <Override PartName="/xl/drawings/drawing30.xml" ContentType="application/vnd.openxmlformats-officedocument.drawing+xml"/>
  <Override PartName="/xl/charts/chart2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1.xml" ContentType="application/vnd.openxmlformats-officedocument.drawing+xml"/>
  <Override PartName="/xl/charts/chart28.xml" ContentType="application/vnd.openxmlformats-officedocument.drawingml.chart+xml"/>
  <Override PartName="/xl/drawings/drawing32.xml" ContentType="application/vnd.openxmlformats-officedocument.drawing+xml"/>
  <Override PartName="/xl/charts/chart29.xml" ContentType="application/vnd.openxmlformats-officedocument.drawingml.chart+xml"/>
  <Override PartName="/xl/drawings/drawing33.xml" ContentType="application/vnd.openxmlformats-officedocument.drawing+xml"/>
  <Override PartName="/xl/charts/chart30.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31.xml" ContentType="application/vnd.openxmlformats-officedocument.drawingml.chart+xml"/>
  <Override PartName="/xl/drawings/drawing36.xml" ContentType="application/vnd.openxmlformats-officedocument.drawing+xml"/>
  <Override PartName="/xl/charts/chart32.xml" ContentType="application/vnd.openxmlformats-officedocument.drawingml.chart+xml"/>
  <Override PartName="/xl/drawings/drawing37.xml" ContentType="application/vnd.openxmlformats-officedocument.drawing+xml"/>
  <Override PartName="/xl/charts/chart33.xml" ContentType="application/vnd.openxmlformats-officedocument.drawingml.chart+xml"/>
  <Override PartName="/xl/drawings/drawing38.xml" ContentType="application/vnd.openxmlformats-officedocument.drawing+xml"/>
  <Override PartName="/xl/charts/chart34.xml" ContentType="application/vnd.openxmlformats-officedocument.drawingml.chart+xml"/>
  <Override PartName="/xl/drawings/drawing39.xml" ContentType="application/vnd.openxmlformats-officedocument.drawing+xml"/>
  <Override PartName="/xl/charts/chart35.xml" ContentType="application/vnd.openxmlformats-officedocument.drawingml.chart+xml"/>
  <Override PartName="/xl/drawings/drawing40.xml" ContentType="application/vnd.openxmlformats-officedocument.drawing+xml"/>
  <Override PartName="/xl/charts/chart36.xml" ContentType="application/vnd.openxmlformats-officedocument.drawingml.chart+xml"/>
  <Override PartName="/xl/drawings/drawing41.xml" ContentType="application/vnd.openxmlformats-officedocument.drawing+xml"/>
  <Override PartName="/xl/charts/chart37.xml" ContentType="application/vnd.openxmlformats-officedocument.drawingml.chart+xml"/>
  <Override PartName="/xl/drawings/drawing42.xml" ContentType="application/vnd.openxmlformats-officedocument.drawing+xml"/>
  <Override PartName="/xl/charts/chart38.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39.xml" ContentType="application/vnd.openxmlformats-officedocument.drawingml.chart+xml"/>
  <Override PartName="/xl/drawings/drawing45.xml" ContentType="application/vnd.openxmlformats-officedocument.drawing+xml"/>
  <Override PartName="/xl/charts/chart40.xml" ContentType="application/vnd.openxmlformats-officedocument.drawingml.chart+xml"/>
  <Override PartName="/xl/drawings/drawing46.xml" ContentType="application/vnd.openxmlformats-officedocument.drawing+xml"/>
  <Override PartName="/xl/charts/chart41.xml" ContentType="application/vnd.openxmlformats-officedocument.drawingml.chart+xml"/>
  <Override PartName="/xl/theme/themeOverride1.xml" ContentType="application/vnd.openxmlformats-officedocument.themeOverride+xml"/>
  <Override PartName="/xl/drawings/drawing47.xml" ContentType="application/vnd.openxmlformats-officedocument.drawing+xml"/>
  <Override PartName="/xl/charts/chart42.xml" ContentType="application/vnd.openxmlformats-officedocument.drawingml.chart+xml"/>
  <Override PartName="/xl/theme/themeOverride2.xml" ContentType="application/vnd.openxmlformats-officedocument.themeOverride+xml"/>
  <Override PartName="/xl/charts/chart43.xml" ContentType="application/vnd.openxmlformats-officedocument.drawingml.chart+xml"/>
  <Override PartName="/xl/theme/themeOverride3.xml" ContentType="application/vnd.openxmlformats-officedocument.themeOverride+xml"/>
  <Override PartName="/xl/drawings/drawing48.xml" ContentType="application/vnd.openxmlformats-officedocument.drawing+xml"/>
  <Override PartName="/xl/charts/chart44.xml" ContentType="application/vnd.openxmlformats-officedocument.drawingml.chart+xml"/>
  <Override PartName="/xl/theme/themeOverride4.xml" ContentType="application/vnd.openxmlformats-officedocument.themeOverride+xml"/>
  <Override PartName="/xl/drawings/drawing49.xml" ContentType="application/vnd.openxmlformats-officedocument.drawing+xml"/>
  <Override PartName="/xl/charts/chart45.xml" ContentType="application/vnd.openxmlformats-officedocument.drawingml.chart+xml"/>
  <Override PartName="/xl/theme/themeOverride5.xml" ContentType="application/vnd.openxmlformats-officedocument.themeOverride+xml"/>
  <Override PartName="/xl/drawings/drawing50.xml" ContentType="application/vnd.openxmlformats-officedocument.drawing+xml"/>
  <Override PartName="/xl/charts/chart46.xml" ContentType="application/vnd.openxmlformats-officedocument.drawingml.chart+xml"/>
  <Override PartName="/xl/theme/themeOverride6.xml" ContentType="application/vnd.openxmlformats-officedocument.themeOverride+xml"/>
  <Override PartName="/xl/drawings/drawing51.xml" ContentType="application/vnd.openxmlformats-officedocument.drawing+xml"/>
  <Override PartName="/xl/charts/chart47.xml" ContentType="application/vnd.openxmlformats-officedocument.drawingml.chart+xml"/>
  <Override PartName="/xl/theme/themeOverride7.xml" ContentType="application/vnd.openxmlformats-officedocument.themeOverride+xml"/>
  <Override PartName="/xl/drawings/drawing52.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53.xml" ContentType="application/vnd.openxmlformats-officedocument.drawing+xml"/>
  <Override PartName="/xl/charts/chart5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4.xml" ContentType="application/vnd.openxmlformats-officedocument.drawing+xml"/>
  <Override PartName="/xl/charts/chart51.xml" ContentType="application/vnd.openxmlformats-officedocument.drawingml.chart+xml"/>
  <Override PartName="/xl/drawings/drawing55.xml" ContentType="application/vnd.openxmlformats-officedocument.drawing+xml"/>
  <Override PartName="/xl/charts/chart52.xml" ContentType="application/vnd.openxmlformats-officedocument.drawingml.chart+xml"/>
  <Override PartName="/xl/drawings/drawing56.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7.xml" ContentType="application/vnd.openxmlformats-officedocument.drawing+xml"/>
  <Override PartName="/xl/charts/chart55.xml" ContentType="application/vnd.openxmlformats-officedocument.drawingml.chart+xml"/>
  <Override PartName="/xl/drawings/drawing58.xml" ContentType="application/vnd.openxmlformats-officedocument.drawing+xml"/>
  <Override PartName="/xl/charts/chart56.xml" ContentType="application/vnd.openxmlformats-officedocument.drawingml.chart+xml"/>
  <Override PartName="/xl/drawings/drawing59.xml" ContentType="application/vnd.openxmlformats-officedocument.drawing+xml"/>
  <Override PartName="/xl/charts/chart57.xml" ContentType="application/vnd.openxmlformats-officedocument.drawingml.chart+xml"/>
  <Override PartName="/xl/drawings/drawing60.xml" ContentType="application/vnd.openxmlformats-officedocument.drawing+xml"/>
  <Override PartName="/xl/charts/chart58.xml" ContentType="application/vnd.openxmlformats-officedocument.drawingml.chart+xml"/>
  <Override PartName="/xl/drawings/drawing61.xml" ContentType="application/vnd.openxmlformats-officedocument.drawing+xml"/>
  <Override PartName="/xl/charts/chart59.xml" ContentType="application/vnd.openxmlformats-officedocument.drawingml.chart+xml"/>
  <Override PartName="/xl/drawings/drawing62.xml" ContentType="application/vnd.openxmlformats-officedocument.drawing+xml"/>
  <Override PartName="/xl/charts/chart6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stats\SD5\publishing\26 September 2019\Well-being of Wales\"/>
    </mc:Choice>
  </mc:AlternateContent>
  <bookViews>
    <workbookView xWindow="810" yWindow="-210" windowWidth="13920" windowHeight="11010" tabRatio="906"/>
  </bookViews>
  <sheets>
    <sheet name="Contents and Links" sheetId="1" r:id="rId1"/>
    <sheet name="A Prosperous Wales" sheetId="2" r:id="rId2"/>
    <sheet name="Chart 1.01" sheetId="107" r:id="rId3"/>
    <sheet name="Chart 1.02" sheetId="106" r:id="rId4"/>
    <sheet name="Chart 1.03" sheetId="108" r:id="rId5"/>
    <sheet name="Chart 1.04" sheetId="109" r:id="rId6"/>
    <sheet name="Chart 1.05" sheetId="110" r:id="rId7"/>
    <sheet name="Chart 1.06" sheetId="111" r:id="rId8"/>
    <sheet name="Chart 1.07" sheetId="166" r:id="rId9"/>
    <sheet name="Chart 1.08" sheetId="168" r:id="rId10"/>
    <sheet name="Chart 1.09" sheetId="113" r:id="rId11"/>
    <sheet name="Chart 1.10" sheetId="162" r:id="rId12"/>
    <sheet name="Chart 1.11" sheetId="114" r:id="rId13"/>
    <sheet name="Chart 1.12" sheetId="115" r:id="rId14"/>
    <sheet name="A Resilient Wales" sheetId="4" r:id="rId15"/>
    <sheet name="Chart 2.01" sheetId="152" r:id="rId16"/>
    <sheet name="Chart 2.02" sheetId="161" r:id="rId17"/>
    <sheet name="Chart 2.03" sheetId="153" r:id="rId18"/>
    <sheet name="Chart 2.04" sheetId="154" r:id="rId19"/>
    <sheet name="Chart 2.05" sheetId="155" r:id="rId20"/>
    <sheet name="Chart 2.06" sheetId="156" r:id="rId21"/>
    <sheet name="Chart 2.07" sheetId="157" r:id="rId22"/>
    <sheet name="A Healthier Wales" sheetId="3" r:id="rId23"/>
    <sheet name="Chart 3.01" sheetId="141" r:id="rId24"/>
    <sheet name="Chart 3.02" sheetId="142" r:id="rId25"/>
    <sheet name="Chart 3.03" sheetId="143" r:id="rId26"/>
    <sheet name="Chart 3.04" sheetId="144" r:id="rId27"/>
    <sheet name="Chart 3.05" sheetId="151" r:id="rId28"/>
    <sheet name="Chart 3.06" sheetId="145" r:id="rId29"/>
    <sheet name="Chart 3.07" sheetId="165" r:id="rId30"/>
    <sheet name="Chart 3.08" sheetId="147" r:id="rId31"/>
    <sheet name="Chart 3.09" sheetId="148" r:id="rId32"/>
    <sheet name="Chart 3.10" sheetId="149" r:id="rId33"/>
    <sheet name="Chart 3.11" sheetId="150" r:id="rId34"/>
    <sheet name="A More Equal Wales" sheetId="6" r:id="rId35"/>
    <sheet name="Chart 4.01" sheetId="105" r:id="rId36"/>
    <sheet name="Chart 4.02" sheetId="129" r:id="rId37"/>
    <sheet name="Chart 4.03" sheetId="130" r:id="rId38"/>
    <sheet name="Chart 4.04" sheetId="131" r:id="rId39"/>
    <sheet name="Chart 4.05" sheetId="158" r:id="rId40"/>
    <sheet name="Chart 4.06" sheetId="159" r:id="rId41"/>
    <sheet name="Chart 4.07" sheetId="132" r:id="rId42"/>
    <sheet name="Chart 4.08" sheetId="135" r:id="rId43"/>
    <sheet name="Chart 4.09" sheetId="133" r:id="rId44"/>
    <sheet name="Chart 4.10" sheetId="134" r:id="rId45"/>
    <sheet name="A Wales of Cohesive Communities" sheetId="8" r:id="rId46"/>
    <sheet name="Chart 5.01" sheetId="120" r:id="rId47"/>
    <sheet name="Chart 5.02" sheetId="121" r:id="rId48"/>
    <sheet name="Chart 5.03" sheetId="122" r:id="rId49"/>
    <sheet name="Chart 5.04" sheetId="123" r:id="rId50"/>
    <sheet name="Chart 5.05" sheetId="124" r:id="rId51"/>
    <sheet name="Chart 5.06" sheetId="125" r:id="rId52"/>
    <sheet name="Chart 5.07" sheetId="160" r:id="rId53"/>
    <sheet name="Chart 5.08" sheetId="163" r:id="rId54"/>
    <sheet name="A Wales of Thriving Culture" sheetId="5" r:id="rId55"/>
    <sheet name="Chart 6.01" sheetId="138" r:id="rId56"/>
    <sheet name="Chart 6.02" sheetId="119" r:id="rId57"/>
    <sheet name="Chart 6.03" sheetId="136" r:id="rId58"/>
    <sheet name="Chart 6.04" sheetId="140" r:id="rId59"/>
    <sheet name="Chart 6.05" sheetId="137" r:id="rId60"/>
    <sheet name="A Globally Responsible Wales" sheetId="101" r:id="rId61"/>
    <sheet name="Chart 7.01" sheetId="167" r:id="rId62"/>
    <sheet name="Chart 7.02" sheetId="104" r:id="rId63"/>
    <sheet name="Chart 7.03" sheetId="102" r:id="rId64"/>
    <sheet name="Chart 7.04" sheetId="103" r:id="rId65"/>
  </sheets>
  <externalReferences>
    <externalReference r:id="rId66"/>
    <externalReference r:id="rId67"/>
    <externalReference r:id="rId68"/>
    <externalReference r:id="rId69"/>
    <externalReference r:id="rId70"/>
    <externalReference r:id="rId71"/>
    <externalReference r:id="rId72"/>
  </externalReferences>
  <definedNames>
    <definedName name="female" localSheetId="3">#REF!</definedName>
    <definedName name="female" localSheetId="9">#REF!</definedName>
    <definedName name="female" localSheetId="28">#REF!</definedName>
    <definedName name="female" localSheetId="37">#REF!</definedName>
    <definedName name="female" localSheetId="43">#REF!</definedName>
    <definedName name="female" localSheetId="53">#REF!</definedName>
    <definedName name="female" localSheetId="55">#REF!</definedName>
    <definedName name="female" localSheetId="56">#REF!</definedName>
    <definedName name="female" localSheetId="58">#REF!</definedName>
    <definedName name="female" localSheetId="59">#REF!</definedName>
    <definedName name="female" localSheetId="61">#REF!</definedName>
    <definedName name="female">#REF!</definedName>
    <definedName name="female2" localSheetId="9">#REF!</definedName>
    <definedName name="female2" localSheetId="53">#REF!</definedName>
    <definedName name="female2" localSheetId="61">#REF!</definedName>
    <definedName name="female2">#REF!</definedName>
    <definedName name="male" localSheetId="3">#REF!</definedName>
    <definedName name="male" localSheetId="9">#REF!</definedName>
    <definedName name="male" localSheetId="28">#REF!</definedName>
    <definedName name="male" localSheetId="37">#REF!</definedName>
    <definedName name="male" localSheetId="43">#REF!</definedName>
    <definedName name="male" localSheetId="53">#REF!</definedName>
    <definedName name="male" localSheetId="55">#REF!</definedName>
    <definedName name="male" localSheetId="56">#REF!</definedName>
    <definedName name="male" localSheetId="58">#REF!</definedName>
    <definedName name="male" localSheetId="59">#REF!</definedName>
    <definedName name="male" localSheetId="61">#REF!</definedName>
    <definedName name="male">#REF!</definedName>
    <definedName name="people" localSheetId="3">[1]Tab10!#REF!</definedName>
    <definedName name="people" localSheetId="9">[1]Tab10!#REF!</definedName>
    <definedName name="people" localSheetId="28">[1]Tab10!#REF!</definedName>
    <definedName name="people" localSheetId="37">[1]Tab10!#REF!</definedName>
    <definedName name="people" localSheetId="43">[1]Tab10!#REF!</definedName>
    <definedName name="people" localSheetId="53">[1]Tab10!#REF!</definedName>
    <definedName name="people" localSheetId="55">[1]Tab10!#REF!</definedName>
    <definedName name="people" localSheetId="56">[1]Tab10!#REF!</definedName>
    <definedName name="people" localSheetId="58">[1]Tab10!#REF!</definedName>
    <definedName name="people" localSheetId="59">[1]Tab10!#REF!</definedName>
    <definedName name="people" localSheetId="61">[1]Tab10!#REF!</definedName>
    <definedName name="people">[1]Tab10!#REF!</definedName>
    <definedName name="S1ACP" localSheetId="8">[2]England!$C$347,[2]England!$E$347,[2]England!$G$347,[2]England!$I$347,[2]England!$K$347</definedName>
    <definedName name="S1ACP">[2]England!$C$347,[2]England!$E$347,[2]England!$G$347,[2]England!$I$347,[2]England!$K$347</definedName>
    <definedName name="s1acpp" localSheetId="8">[2]England!$C$347,[2]England!$E$347,[2]England!$G$347,[2]England!$I$347,[2]England!$K$347</definedName>
    <definedName name="s1acpp">[2]England!$C$347,[2]England!$E$347,[2]England!$G$347,[2]England!$I$347,[2]England!$K$347</definedName>
    <definedName name="S1ACV" localSheetId="8">[2]England!$C$346,[2]England!$E$346,[2]England!$G$346,[2]England!$I$346,[2]England!$K$346,[2]England!$M$346,[2]England!$O$346,[2]England!$Q$346,[2]England!$S$346</definedName>
    <definedName name="S1ACV">[2]England!$C$346,[2]England!$E$346,[2]England!$G$346,[2]England!$I$346,[2]England!$K$346,[2]England!$M$346,[2]England!$O$346,[2]England!$Q$346,[2]England!$S$346</definedName>
    <definedName name="s1acvv" localSheetId="8">[2]England!$C$346,[2]England!$E$346,[2]England!$G$346,[2]England!$I$346,[2]England!$K$346,[2]England!$M$346,[2]England!$O$346,[2]England!$Q$346,[2]England!$S$346</definedName>
    <definedName name="s1acvv">[2]England!$C$346,[2]England!$E$346,[2]England!$G$346,[2]England!$I$346,[2]England!$K$346,[2]England!$M$346,[2]England!$O$346,[2]England!$Q$346,[2]England!$S$346</definedName>
    <definedName name="S1QCP" localSheetId="8">[2]England!$C$344,[2]England!$E$344,[2]England!$G$344,[2]England!$I$344,[2]England!$K$344</definedName>
    <definedName name="S1QCP">[2]England!$C$344,[2]England!$E$344,[2]England!$G$344,[2]England!$I$344,[2]England!$K$344</definedName>
    <definedName name="S1QCV" localSheetId="8">[2]England!$C$343,[2]England!$E$343,[2]England!$G$343,[2]England!$I$343,[2]England!$K$343,[2]England!$M$343,[2]England!$O$343,[2]England!$Q$343,[2]England!$S$343</definedName>
    <definedName name="S1QCV">[2]England!$C$343,[2]England!$E$343,[2]England!$G$343,[2]England!$I$343,[2]England!$K$343,[2]England!$M$343,[2]England!$O$343,[2]England!$Q$343,[2]England!$S$343</definedName>
    <definedName name="S2ACP" localSheetId="8">[2]England!$C$689,[2]England!$E$689,[2]England!$G$689,[2]England!$I$689,[2]England!$K$689</definedName>
    <definedName name="S2ACP">[2]England!$C$689,[2]England!$E$689,[2]England!$G$689,[2]England!$I$689,[2]England!$K$689</definedName>
    <definedName name="S2ACV" localSheetId="8">[2]England!$C$688,[2]England!$E$688,[2]England!$G$688,[2]England!$I$688,[2]England!$K$688,[2]England!$M$688,[2]England!$O$688,[2]England!$Q$688,[2]England!$S$688</definedName>
    <definedName name="S2ACV">[2]England!$C$688,[2]England!$E$688,[2]England!$G$688,[2]England!$I$688,[2]England!$K$688,[2]England!$M$688,[2]England!$O$688,[2]England!$Q$688,[2]England!$S$688</definedName>
    <definedName name="S2QCP" localSheetId="8">[2]England!$C$686,[2]England!$E$686,[2]England!$G$686,[2]England!$I$686,[2]England!$K$686</definedName>
    <definedName name="S2QCP">[2]England!$C$686,[2]England!$E$686,[2]England!$G$686,[2]England!$I$686,[2]England!$K$686</definedName>
    <definedName name="S2QCV" localSheetId="8">[2]England!$C$685,[2]England!$E$685,[2]England!$G$685,[2]England!$I$685,[2]England!$K$685,[2]England!$M$685,[2]England!$O$685,[2]England!$Q$685,[2]England!$S$685</definedName>
    <definedName name="S2QCV">[2]England!$C$685,[2]England!$E$685,[2]England!$G$685,[2]England!$I$685,[2]England!$K$685,[2]England!$M$685,[2]England!$O$685,[2]England!$Q$685,[2]England!$S$685</definedName>
    <definedName name="S3ACP" localSheetId="8">[2]England!$C$1031,[2]England!$E$1031,[2]England!$G$1031,[2]England!$I$1031,[2]England!$K$1031</definedName>
    <definedName name="S3ACP">[2]England!$C$1031,[2]England!$E$1031,[2]England!$G$1031,[2]England!$I$1031,[2]England!$K$1031</definedName>
    <definedName name="S3ACV" localSheetId="8">[2]England!$C$1030,[2]England!$E$1030,[2]England!$G$1030,[2]England!$I$1030,[2]England!$K$1030,[2]England!$M$1030,[2]England!$O$1030,[2]England!$Q$1030,[2]England!$S$1030</definedName>
    <definedName name="S3ACV">[2]England!$C$1030,[2]England!$E$1030,[2]England!$G$1030,[2]England!$I$1030,[2]England!$K$1030,[2]England!$M$1030,[2]England!$O$1030,[2]England!$Q$1030,[2]England!$S$1030</definedName>
    <definedName name="S3QCP" localSheetId="8">[2]England!$C$1028,[2]England!$E$1028,[2]England!$G$1028,[2]England!$I$1028,[2]England!$K$1028</definedName>
    <definedName name="S3QCP">[2]England!$C$1028,[2]England!$E$1028,[2]England!$G$1028,[2]England!$I$1028,[2]England!$K$1028</definedName>
    <definedName name="S3QCV" localSheetId="8">[2]England!$C$1027,[2]England!$E$1027,[2]England!$G$1027,[2]England!$I$1027,[2]England!$K$1027,[2]England!$M$1027,[2]England!$O$1027,[2]England!$Q$1027,[2]England!$S$1027</definedName>
    <definedName name="S3QCV">[2]England!$C$1027,[2]England!$E$1027,[2]England!$G$1027,[2]England!$I$1027,[2]England!$K$1027,[2]England!$M$1027,[2]England!$O$1027,[2]England!$Q$1027,[2]England!$S$1027</definedName>
    <definedName name="S4ACP" localSheetId="8">[2]England!$C$1377,[2]England!$E$1377,[2]England!$G$1377,[2]England!$I$1377,[2]England!$K$1377</definedName>
    <definedName name="S4ACP">[2]England!$C$1377,[2]England!$E$1377,[2]England!$G$1377,[2]England!$I$1377,[2]England!$K$1377</definedName>
    <definedName name="S4ACV" localSheetId="8">[2]England!$C$1376,[2]England!$E$1376,[2]England!$G$1376,[2]England!$I$1376,[2]England!$K$1376,[2]England!$M$1376,[2]England!$O$1376,[2]England!$Q$1376,[2]England!$S$1376</definedName>
    <definedName name="S4ACV">[2]England!$C$1376,[2]England!$E$1376,[2]England!$G$1376,[2]England!$I$1376,[2]England!$K$1376,[2]England!$M$1376,[2]England!$O$1376,[2]England!$Q$1376,[2]England!$S$1376</definedName>
    <definedName name="S4QCP" localSheetId="8">[2]England!$C$1374,[2]England!$E$1374,[2]England!$G$1374,[2]England!$I$1374,[2]England!$K$1374</definedName>
    <definedName name="S4QCP">[2]England!$C$1374,[2]England!$E$1374,[2]England!$G$1374,[2]England!$I$1374,[2]England!$K$1374</definedName>
    <definedName name="S4QCV" localSheetId="8">[2]England!$C$1373,[2]England!$E$1373,[2]England!$G$1373,[2]England!$I$1373,[2]England!$K$1373,[2]England!$M$1373,[2]England!$O$1373,[2]England!$Q$1373,[2]England!$S$1373</definedName>
    <definedName name="S4QCV">[2]England!$C$1373,[2]England!$E$1373,[2]England!$G$1373,[2]England!$I$1373,[2]England!$K$1373,[2]England!$M$1373,[2]England!$O$1373,[2]England!$Q$1373,[2]England!$S$1373</definedName>
    <definedName name="S5ACP" localSheetId="8">[2]England!$C$1719,[2]England!$E$1719,[2]England!$G$1719,[2]England!$I$1719,[2]England!$K$1719</definedName>
    <definedName name="S5ACP">[2]England!$C$1719,[2]England!$E$1719,[2]England!$G$1719,[2]England!$I$1719,[2]England!$K$1719</definedName>
    <definedName name="S5ACV" localSheetId="8">[2]England!$C$1718,[2]England!$E$1718,[2]England!$G$1718,[2]England!$I$1718,[2]England!$K$1718,[2]England!$M$1718,[2]England!$O$1718,[2]England!$Q$1718,[2]England!$S$1718</definedName>
    <definedName name="S5ACV">[2]England!$C$1718,[2]England!$E$1718,[2]England!$G$1718,[2]England!$I$1718,[2]England!$K$1718,[2]England!$M$1718,[2]England!$O$1718,[2]England!$Q$1718,[2]England!$S$1718</definedName>
    <definedName name="S5QCP" localSheetId="8">[2]England!$C$1716,[2]England!$E$1716,[2]England!$G$1716,[2]England!$I$1716,[2]England!$K$1716</definedName>
    <definedName name="S5QCP">[2]England!$C$1716,[2]England!$E$1716,[2]England!$G$1716,[2]England!$I$1716,[2]England!$K$1716</definedName>
    <definedName name="S5QCV" localSheetId="8">[2]England!$C$1715,[2]England!$E$1715,[2]England!$G$1715,[2]England!$I$1715,[2]England!$K$1715,[2]England!$M$1715,[2]England!$O$1715,[2]England!$Q$1715,[2]England!$S$1715</definedName>
    <definedName name="S5QCV">[2]England!$C$1715,[2]England!$E$1715,[2]England!$G$1715,[2]England!$I$1715,[2]England!$K$1715,[2]England!$M$1715,[2]England!$O$1715,[2]England!$Q$1715,[2]England!$S$1715</definedName>
    <definedName name="S6ACP" localSheetId="8">[2]England!$C$2061,[2]England!$E$2061,[2]England!$G$2061,[2]England!$I$2061,[2]England!$K$2061</definedName>
    <definedName name="S6ACP">[2]England!$C$2061,[2]England!$E$2061,[2]England!$G$2061,[2]England!$I$2061,[2]England!$K$2061</definedName>
    <definedName name="S6ACV" localSheetId="8">[2]England!$C$2060,[2]England!$E$2060,[2]England!$G$2060,[2]England!$I$2060,[2]England!$K$2060,[2]England!$M$2060,[2]England!$O$2060,[2]England!$Q$2060,[2]England!$S$2060</definedName>
    <definedName name="S6ACV">[2]England!$C$2060,[2]England!$E$2060,[2]England!$G$2060,[2]England!$I$2060,[2]England!$K$2060,[2]England!$M$2060,[2]England!$O$2060,[2]England!$Q$2060,[2]England!$S$2060</definedName>
    <definedName name="S6QCP" localSheetId="8">[2]England!$C$2058,[2]England!$E$2058,[2]England!$G$2058,[2]England!$I$2058,[2]England!$K$2058</definedName>
    <definedName name="S6QCP">[2]England!$C$2058,[2]England!$E$2058,[2]England!$G$2058,[2]England!$I$2058,[2]England!$K$2058</definedName>
    <definedName name="S6QCV" localSheetId="8">[2]England!$C$2057,[2]England!$E$2057,[2]England!$G$2057,[2]England!$I$2057,[2]England!$K$2057,[2]England!$M$2057,[2]England!$O$2057,[2]England!$Q$2057,[2]England!$S$2057</definedName>
    <definedName name="S6QCV">[2]England!$C$2057,[2]England!$E$2057,[2]England!$G$2057,[2]England!$I$2057,[2]England!$K$2057,[2]England!$M$2057,[2]England!$O$2057,[2]England!$Q$2057,[2]England!$S$2057</definedName>
    <definedName name="ShortDate1" localSheetId="3">[2]England!#REF!</definedName>
    <definedName name="ShortDate1" localSheetId="8">[2]England!#REF!</definedName>
    <definedName name="ShortDate1" localSheetId="9">[2]England!#REF!</definedName>
    <definedName name="ShortDate1" localSheetId="28">[2]England!#REF!</definedName>
    <definedName name="ShortDate1" localSheetId="37">[2]England!#REF!</definedName>
    <definedName name="ShortDate1" localSheetId="43">[2]England!#REF!</definedName>
    <definedName name="ShortDate1" localSheetId="53">[2]England!#REF!</definedName>
    <definedName name="ShortDate1" localSheetId="55">[2]England!#REF!</definedName>
    <definedName name="ShortDate1" localSheetId="56">[2]England!#REF!</definedName>
    <definedName name="ShortDate1" localSheetId="58">[2]England!#REF!</definedName>
    <definedName name="ShortDate1" localSheetId="59">[2]England!#REF!</definedName>
    <definedName name="ShortDate1" localSheetId="61">[2]England!#REF!</definedName>
    <definedName name="ShortDate1">[2]England!#REF!</definedName>
    <definedName name="Table" localSheetId="8">'[3]Table 13(Basic)'!$A$1:$K$532</definedName>
    <definedName name="Table">'[3]Table 13(Basic)'!$A$1:$K$532</definedName>
  </definedNames>
  <calcPr calcId="162913"/>
</workbook>
</file>

<file path=xl/calcChain.xml><?xml version="1.0" encoding="utf-8"?>
<calcChain xmlns="http://schemas.openxmlformats.org/spreadsheetml/2006/main">
  <c r="E26" i="158" l="1"/>
  <c r="E27" i="158"/>
  <c r="E28" i="158"/>
  <c r="E29" i="158"/>
  <c r="E30" i="158"/>
  <c r="E31" i="158"/>
  <c r="E25" i="158"/>
  <c r="C27" i="148" l="1"/>
  <c r="C26" i="148"/>
  <c r="C25" i="148"/>
  <c r="C24" i="148"/>
  <c r="C23" i="148"/>
  <c r="C22" i="148"/>
  <c r="B27" i="148"/>
  <c r="B26" i="148"/>
  <c r="B25" i="148"/>
  <c r="B24" i="148"/>
  <c r="B23" i="148"/>
  <c r="B22" i="148"/>
  <c r="A25" i="109" l="1"/>
  <c r="A26" i="109"/>
  <c r="A27" i="109"/>
  <c r="A28" i="109"/>
  <c r="A29" i="109"/>
  <c r="A30" i="109"/>
  <c r="A31" i="109"/>
  <c r="A32" i="109"/>
  <c r="A33" i="109"/>
  <c r="A34" i="109"/>
  <c r="A35" i="109"/>
  <c r="A36" i="109"/>
  <c r="A37" i="109"/>
  <c r="A38" i="109"/>
  <c r="A39" i="109"/>
  <c r="A40" i="109"/>
  <c r="A41" i="109"/>
  <c r="A42" i="109"/>
  <c r="A43" i="109"/>
  <c r="A44" i="109"/>
  <c r="A45" i="109"/>
  <c r="A46" i="109"/>
  <c r="A47" i="109"/>
  <c r="A48" i="109"/>
  <c r="A49" i="109"/>
  <c r="A50" i="109"/>
  <c r="A51" i="109"/>
  <c r="A52" i="109"/>
  <c r="A53" i="109"/>
  <c r="A54" i="109"/>
  <c r="A55" i="109"/>
  <c r="A56" i="109"/>
  <c r="A57" i="109"/>
  <c r="A58" i="109"/>
  <c r="A59" i="109"/>
  <c r="A60" i="109"/>
  <c r="A61" i="109"/>
  <c r="A62" i="109"/>
  <c r="A63" i="109"/>
  <c r="A64" i="109"/>
  <c r="A65" i="109"/>
  <c r="A66" i="109"/>
  <c r="A67" i="109"/>
  <c r="A68" i="109"/>
  <c r="A69" i="109"/>
  <c r="A70" i="109"/>
  <c r="A71" i="109"/>
  <c r="A72" i="109"/>
  <c r="A73" i="109"/>
  <c r="A74" i="109"/>
  <c r="A75" i="109"/>
  <c r="A76" i="109"/>
  <c r="A77" i="109"/>
  <c r="A78" i="109"/>
  <c r="A79" i="109"/>
  <c r="A80" i="109"/>
  <c r="A81" i="109"/>
  <c r="A82" i="109"/>
  <c r="A83" i="109"/>
  <c r="A84" i="109"/>
  <c r="A85" i="109"/>
  <c r="A86" i="109"/>
  <c r="A87" i="109"/>
  <c r="A88" i="109"/>
  <c r="A89" i="109"/>
  <c r="A90" i="109"/>
  <c r="A91" i="109"/>
  <c r="A92" i="109"/>
  <c r="A93" i="109"/>
  <c r="A94" i="109"/>
  <c r="A95" i="109"/>
  <c r="A96" i="109"/>
  <c r="A97" i="109"/>
  <c r="A98" i="109"/>
  <c r="A99" i="109"/>
  <c r="A100" i="109"/>
  <c r="A101" i="109"/>
  <c r="A102" i="109"/>
  <c r="A103" i="109"/>
  <c r="A104" i="109"/>
  <c r="A105" i="109"/>
  <c r="A106" i="109"/>
  <c r="A107" i="109"/>
  <c r="A108" i="109"/>
  <c r="A109" i="109"/>
  <c r="A110" i="109"/>
  <c r="A111" i="109"/>
  <c r="A112" i="109"/>
  <c r="A113" i="109"/>
  <c r="A114" i="109"/>
  <c r="A115" i="109"/>
  <c r="A116" i="109"/>
  <c r="A117" i="109"/>
  <c r="A118" i="109"/>
  <c r="A119" i="109"/>
  <c r="A120" i="109"/>
  <c r="A121" i="109"/>
  <c r="A122" i="109"/>
  <c r="A123" i="109"/>
  <c r="A124" i="109"/>
  <c r="A125" i="109"/>
  <c r="A126" i="109"/>
  <c r="A127" i="109"/>
  <c r="A128" i="109"/>
  <c r="A129" i="109"/>
  <c r="A130" i="109"/>
  <c r="A131" i="109"/>
  <c r="A132" i="109"/>
  <c r="A133" i="109"/>
  <c r="A134" i="109"/>
  <c r="A135" i="109"/>
  <c r="A136" i="109"/>
  <c r="A137" i="109"/>
  <c r="A138" i="109"/>
  <c r="A139" i="109"/>
  <c r="A140" i="109"/>
  <c r="A141" i="109"/>
  <c r="A142" i="109"/>
  <c r="A143" i="109"/>
  <c r="A144" i="109"/>
  <c r="A145" i="109"/>
  <c r="A146" i="109"/>
  <c r="A147" i="109"/>
  <c r="A148" i="109"/>
  <c r="A149" i="109"/>
  <c r="A150" i="109"/>
  <c r="A151" i="109"/>
  <c r="A152" i="109"/>
  <c r="A153" i="109"/>
  <c r="A154" i="109"/>
  <c r="A155" i="109"/>
  <c r="A156" i="109"/>
  <c r="A157" i="109"/>
  <c r="A158" i="109"/>
  <c r="A159" i="109"/>
  <c r="A160" i="109"/>
  <c r="A161" i="109"/>
  <c r="A162" i="109"/>
  <c r="A163" i="109"/>
  <c r="A164" i="109"/>
  <c r="A165" i="109"/>
  <c r="A166" i="109"/>
  <c r="A167" i="109"/>
  <c r="A168" i="109"/>
  <c r="A169" i="109"/>
  <c r="A170" i="109"/>
  <c r="A171" i="109"/>
  <c r="A172" i="109"/>
  <c r="A173" i="109"/>
  <c r="A174" i="109"/>
  <c r="A175" i="109"/>
  <c r="A176" i="109"/>
  <c r="A177" i="109"/>
  <c r="A178" i="109"/>
  <c r="A179" i="109"/>
  <c r="A180" i="109"/>
  <c r="A181" i="109"/>
  <c r="A182" i="109"/>
  <c r="A183" i="109"/>
  <c r="A184" i="109"/>
  <c r="A185" i="109"/>
  <c r="A186" i="109"/>
  <c r="A187" i="109"/>
  <c r="A188" i="109"/>
  <c r="A189" i="109"/>
  <c r="A190" i="109"/>
  <c r="A191" i="109"/>
  <c r="A192" i="109"/>
  <c r="A193" i="109"/>
  <c r="A194" i="109"/>
  <c r="A195" i="109"/>
  <c r="A196" i="109"/>
  <c r="A197" i="109"/>
  <c r="A198" i="109"/>
  <c r="A199" i="109"/>
  <c r="A200" i="109"/>
  <c r="A201" i="109"/>
  <c r="A202" i="109"/>
  <c r="A203" i="109"/>
  <c r="A204" i="109"/>
  <c r="A205" i="109"/>
  <c r="A206" i="109"/>
  <c r="A207" i="109"/>
  <c r="A208" i="109"/>
  <c r="A209" i="109"/>
  <c r="A210" i="109"/>
  <c r="A211" i="109"/>
  <c r="A212" i="109"/>
  <c r="A213" i="109"/>
  <c r="A214" i="109"/>
  <c r="A215" i="109"/>
  <c r="A216" i="109"/>
  <c r="A217" i="109"/>
  <c r="A218" i="109"/>
  <c r="A219" i="109"/>
  <c r="A220" i="109"/>
  <c r="A221" i="109"/>
  <c r="A222" i="109"/>
  <c r="A223" i="109"/>
  <c r="A224" i="109"/>
  <c r="A225" i="109"/>
  <c r="A226" i="109"/>
  <c r="A227" i="109"/>
  <c r="A228" i="109"/>
  <c r="A229" i="109"/>
  <c r="A230" i="109"/>
  <c r="A231" i="109"/>
  <c r="A232" i="109"/>
  <c r="A233" i="109"/>
  <c r="A234" i="109"/>
  <c r="A235" i="109"/>
  <c r="A236" i="109"/>
  <c r="A237" i="109"/>
  <c r="A238" i="109"/>
  <c r="A239" i="109"/>
  <c r="A240" i="109"/>
  <c r="A241" i="109"/>
  <c r="A242" i="109"/>
  <c r="A243" i="109"/>
  <c r="A244" i="109"/>
  <c r="A245" i="109"/>
  <c r="A246" i="109"/>
  <c r="A247" i="109"/>
  <c r="A248" i="109"/>
  <c r="A249" i="109"/>
  <c r="A250" i="109"/>
  <c r="A251" i="109"/>
  <c r="A252" i="109"/>
  <c r="A253" i="109"/>
  <c r="A254" i="109"/>
  <c r="A255" i="109"/>
  <c r="A256" i="109"/>
  <c r="A257" i="109"/>
  <c r="A258" i="109"/>
  <c r="A259" i="109"/>
  <c r="A260" i="109"/>
  <c r="A261" i="109"/>
  <c r="A262" i="109"/>
  <c r="A263" i="109"/>
  <c r="A264" i="109"/>
  <c r="A265" i="109"/>
  <c r="A266" i="109"/>
  <c r="A267" i="109"/>
  <c r="A268" i="109"/>
  <c r="A24" i="109"/>
  <c r="A26" i="108"/>
  <c r="A27" i="108"/>
  <c r="A28" i="108"/>
  <c r="A29" i="108"/>
  <c r="A30" i="108"/>
  <c r="A31" i="108"/>
  <c r="A32" i="108"/>
  <c r="A33" i="108"/>
  <c r="A34" i="108"/>
  <c r="A35" i="108"/>
  <c r="A36" i="108"/>
  <c r="A37" i="108"/>
  <c r="A38" i="108"/>
  <c r="A39" i="108"/>
  <c r="A40" i="108"/>
  <c r="A41" i="108"/>
  <c r="A42" i="108"/>
  <c r="A43" i="108"/>
  <c r="A44" i="108"/>
  <c r="A45" i="108"/>
  <c r="A46" i="108"/>
  <c r="A47" i="108"/>
  <c r="A48" i="108"/>
  <c r="A49" i="108"/>
  <c r="A50" i="108"/>
  <c r="A51" i="108"/>
  <c r="A52" i="108"/>
  <c r="A53" i="108"/>
  <c r="A54" i="108"/>
  <c r="A55" i="108"/>
  <c r="A56" i="108"/>
  <c r="A57" i="108"/>
  <c r="A58" i="108"/>
  <c r="A59" i="108"/>
  <c r="A60" i="108"/>
  <c r="A61" i="108"/>
  <c r="A62" i="108"/>
  <c r="A63" i="108"/>
  <c r="A64" i="108"/>
  <c r="A65" i="108"/>
  <c r="A66" i="108"/>
  <c r="A67" i="108"/>
  <c r="A68" i="108"/>
  <c r="A69" i="108"/>
  <c r="A70" i="108"/>
  <c r="A71" i="108"/>
  <c r="A72" i="108"/>
  <c r="A73" i="108"/>
  <c r="A74" i="108"/>
  <c r="A75" i="108"/>
  <c r="A76" i="108"/>
  <c r="A77" i="108"/>
  <c r="A78" i="108"/>
  <c r="A79" i="108"/>
  <c r="A80" i="108"/>
  <c r="A81" i="108"/>
  <c r="A82" i="108"/>
  <c r="A83" i="108"/>
  <c r="A84" i="108"/>
  <c r="A85" i="108"/>
  <c r="A86" i="108"/>
  <c r="A87" i="108"/>
  <c r="A88" i="108"/>
  <c r="A89" i="108"/>
  <c r="A90" i="108"/>
  <c r="A91" i="108"/>
  <c r="A92" i="108"/>
  <c r="A93" i="108"/>
  <c r="A94" i="108"/>
  <c r="A95" i="108"/>
  <c r="A96" i="108"/>
  <c r="A97" i="108"/>
  <c r="A98" i="108"/>
  <c r="A99" i="108"/>
  <c r="A100" i="108"/>
  <c r="A101" i="108"/>
  <c r="A102" i="108"/>
  <c r="A103" i="108"/>
  <c r="A104" i="108"/>
  <c r="A105" i="108"/>
  <c r="A106" i="108"/>
  <c r="A107" i="108"/>
  <c r="A108" i="108"/>
  <c r="A109" i="108"/>
  <c r="A110" i="108"/>
  <c r="A111" i="108"/>
  <c r="A112" i="108"/>
  <c r="A113" i="108"/>
  <c r="A114" i="108"/>
  <c r="A115" i="108"/>
  <c r="A116" i="108"/>
  <c r="A117" i="108"/>
  <c r="A118" i="108"/>
  <c r="A119" i="108"/>
  <c r="A120" i="108"/>
  <c r="A121" i="108"/>
  <c r="A122" i="108"/>
  <c r="A123" i="108"/>
  <c r="A124" i="108"/>
  <c r="A125" i="108"/>
  <c r="A126" i="108"/>
  <c r="A127" i="108"/>
  <c r="A128" i="108"/>
  <c r="A129" i="108"/>
  <c r="A130" i="108"/>
  <c r="A131" i="108"/>
  <c r="A132" i="108"/>
  <c r="A133" i="108"/>
  <c r="A134" i="108"/>
  <c r="A135" i="108"/>
  <c r="A136" i="108"/>
  <c r="A137" i="108"/>
  <c r="A138" i="108"/>
  <c r="A139" i="108"/>
  <c r="A140" i="108"/>
  <c r="A141" i="108"/>
  <c r="A142" i="108"/>
  <c r="A143" i="108"/>
  <c r="A144" i="108"/>
  <c r="A145" i="108"/>
  <c r="A146" i="108"/>
  <c r="A147" i="108"/>
  <c r="A148" i="108"/>
  <c r="A149" i="108"/>
  <c r="A150" i="108"/>
  <c r="A151" i="108"/>
  <c r="A152" i="108"/>
  <c r="A153" i="108"/>
  <c r="A154" i="108"/>
  <c r="A155" i="108"/>
  <c r="A156" i="108"/>
  <c r="A157" i="108"/>
  <c r="A158" i="108"/>
  <c r="A159" i="108"/>
  <c r="A160" i="108"/>
  <c r="A161" i="108"/>
  <c r="A162" i="108"/>
  <c r="A163" i="108"/>
  <c r="A164" i="108"/>
  <c r="A165" i="108"/>
  <c r="A166" i="108"/>
  <c r="A167" i="108"/>
  <c r="A168" i="108"/>
  <c r="A169" i="108"/>
  <c r="A170" i="108"/>
  <c r="A171" i="108"/>
  <c r="A172" i="108"/>
  <c r="A173" i="108"/>
  <c r="A174" i="108"/>
  <c r="A175" i="108"/>
  <c r="A176" i="108"/>
  <c r="A177" i="108"/>
  <c r="A178" i="108"/>
  <c r="A179" i="108"/>
  <c r="A180" i="108"/>
  <c r="A181" i="108"/>
  <c r="A182" i="108"/>
  <c r="A183" i="108"/>
  <c r="A184" i="108"/>
  <c r="A185" i="108"/>
  <c r="A186" i="108"/>
  <c r="A187" i="108"/>
  <c r="A188" i="108"/>
  <c r="A189" i="108"/>
  <c r="A190" i="108"/>
  <c r="A191" i="108"/>
  <c r="A192" i="108"/>
  <c r="A193" i="108"/>
  <c r="A194" i="108"/>
  <c r="A195" i="108"/>
  <c r="A196" i="108"/>
  <c r="A197" i="108"/>
  <c r="A198" i="108"/>
  <c r="A199" i="108"/>
  <c r="A200" i="108"/>
  <c r="A201" i="108"/>
  <c r="A202" i="108"/>
  <c r="A203" i="108"/>
  <c r="A204" i="108"/>
  <c r="A205" i="108"/>
  <c r="A206" i="108"/>
  <c r="A207" i="108"/>
  <c r="A208" i="108"/>
  <c r="A209" i="108"/>
  <c r="A210" i="108"/>
  <c r="A211" i="108"/>
  <c r="A212" i="108"/>
  <c r="A213" i="108"/>
  <c r="A214" i="108"/>
  <c r="A215" i="108"/>
  <c r="A216" i="108"/>
  <c r="A217" i="108"/>
  <c r="A218" i="108"/>
  <c r="A219" i="108"/>
  <c r="A220" i="108"/>
  <c r="A221" i="108"/>
  <c r="A222" i="108"/>
  <c r="A223" i="108"/>
  <c r="A224" i="108"/>
  <c r="A225" i="108"/>
  <c r="A226" i="108"/>
  <c r="A227" i="108"/>
  <c r="A228" i="108"/>
  <c r="A229" i="108"/>
  <c r="A230" i="108"/>
  <c r="A231" i="108"/>
  <c r="A232" i="108"/>
  <c r="A233" i="108"/>
  <c r="A234" i="108"/>
  <c r="A235" i="108"/>
  <c r="A236" i="108"/>
  <c r="A237" i="108"/>
  <c r="A238" i="108"/>
  <c r="A239" i="108"/>
  <c r="A240" i="108"/>
  <c r="A241" i="108"/>
  <c r="A242" i="108"/>
  <c r="A243" i="108"/>
  <c r="A244" i="108"/>
  <c r="A245" i="108"/>
  <c r="A246" i="108"/>
  <c r="A247" i="108"/>
  <c r="A248" i="108"/>
  <c r="A249" i="108"/>
  <c r="A250" i="108"/>
  <c r="A251" i="108"/>
  <c r="A252" i="108"/>
  <c r="A253" i="108"/>
  <c r="A254" i="108"/>
  <c r="A255" i="108"/>
  <c r="A256" i="108"/>
  <c r="A257" i="108"/>
  <c r="A258" i="108"/>
  <c r="A259" i="108"/>
  <c r="A260" i="108"/>
  <c r="A261" i="108"/>
  <c r="A262" i="108"/>
  <c r="A263" i="108"/>
  <c r="A264" i="108"/>
  <c r="A265" i="108"/>
  <c r="A266" i="108"/>
  <c r="A267" i="108"/>
  <c r="A268" i="108"/>
  <c r="A269" i="108"/>
  <c r="A25" i="108"/>
  <c r="D37" i="137" l="1"/>
  <c r="D36" i="137"/>
  <c r="D37" i="141" l="1"/>
  <c r="E37" i="141"/>
  <c r="F37" i="141"/>
  <c r="G37" i="141"/>
  <c r="H37" i="141"/>
  <c r="I37" i="141"/>
  <c r="J37" i="141"/>
  <c r="K37" i="141"/>
  <c r="L37" i="141"/>
  <c r="M37" i="141"/>
  <c r="N37" i="141"/>
  <c r="O37" i="141"/>
  <c r="P37" i="141"/>
  <c r="Q37" i="141"/>
  <c r="D38" i="141"/>
  <c r="E38" i="141"/>
  <c r="F38" i="141"/>
  <c r="G38" i="141"/>
  <c r="H38" i="141"/>
  <c r="I38" i="141"/>
  <c r="J38" i="141"/>
  <c r="K38" i="141"/>
  <c r="L38" i="141"/>
  <c r="M38" i="141"/>
  <c r="N38" i="141"/>
  <c r="O38" i="141"/>
  <c r="P38" i="141"/>
  <c r="Q38" i="141"/>
  <c r="C38" i="141"/>
  <c r="C37" i="141"/>
  <c r="B37" i="143" l="1"/>
  <c r="C37" i="143"/>
  <c r="D37" i="143"/>
  <c r="E37" i="143"/>
  <c r="F37" i="143"/>
  <c r="G37" i="143"/>
  <c r="H37" i="143"/>
  <c r="I37" i="143"/>
  <c r="J37" i="143"/>
  <c r="K37" i="143"/>
  <c r="L37" i="143"/>
  <c r="M37" i="143"/>
  <c r="N37" i="143"/>
  <c r="O37" i="143"/>
  <c r="P37" i="143"/>
  <c r="Q37" i="143"/>
  <c r="R37" i="143"/>
  <c r="T29" i="107" l="1"/>
  <c r="S29" i="107"/>
  <c r="R29" i="107"/>
  <c r="Q29" i="107"/>
  <c r="P29" i="107"/>
  <c r="O29" i="107"/>
  <c r="N29" i="107"/>
  <c r="M29" i="107"/>
  <c r="L29" i="107"/>
  <c r="K29" i="107"/>
  <c r="J29" i="107"/>
  <c r="I29" i="107"/>
  <c r="H29" i="107"/>
  <c r="G29" i="107"/>
  <c r="F29" i="107"/>
  <c r="E29" i="107"/>
  <c r="D29" i="107"/>
  <c r="C29" i="107"/>
  <c r="B29" i="107"/>
  <c r="E23" i="104" l="1"/>
  <c r="E24" i="104"/>
  <c r="E25" i="104"/>
  <c r="E26" i="104"/>
  <c r="E27" i="104"/>
  <c r="E28" i="104"/>
  <c r="E29" i="104"/>
  <c r="E30" i="104"/>
  <c r="E31" i="104"/>
  <c r="E32" i="104"/>
  <c r="E33" i="104"/>
  <c r="E34" i="104"/>
  <c r="E35" i="104"/>
  <c r="E36" i="104"/>
  <c r="E37" i="104"/>
  <c r="E38" i="104"/>
  <c r="E39" i="104"/>
  <c r="E22" i="104"/>
</calcChain>
</file>

<file path=xl/sharedStrings.xml><?xml version="1.0" encoding="utf-8"?>
<sst xmlns="http://schemas.openxmlformats.org/spreadsheetml/2006/main" count="1440" uniqueCount="778">
  <si>
    <t>Well-being of Future Generations (Wales) Report</t>
  </si>
  <si>
    <t>Contents and Links</t>
  </si>
  <si>
    <t>2. A Resilient Wales</t>
  </si>
  <si>
    <t>1. A Prosperous Wales</t>
  </si>
  <si>
    <t>3. A Healthier Wales</t>
  </si>
  <si>
    <t>4. A More Equal Wales</t>
  </si>
  <si>
    <t>5. A Wales of Cohesive Communities</t>
  </si>
  <si>
    <t>1. A Prosperous Wales- Data And Charts</t>
  </si>
  <si>
    <t>2. A Resilient Wales - Data and Charts</t>
  </si>
  <si>
    <t>3. A Healthier Wales - Data and Charts</t>
  </si>
  <si>
    <t>4. A More Equal Wales - Data and Charts</t>
  </si>
  <si>
    <t>5. A Wales of Cohesive Communities - Data and Charts</t>
  </si>
  <si>
    <t>6. A Wales of Thriving Culture - Data and Charts</t>
  </si>
  <si>
    <t>Charts are presented as displayed in the publication with the relevant table of data positioned beneath.</t>
  </si>
  <si>
    <t>This spreadsheet contains the charts and associated data found in the annual Well-being of Future Generations (Wales) report</t>
  </si>
  <si>
    <t xml:space="preserve">Each chart has a link in the top right hand corner that allows you to return to the wellbeing goal sub-menu that the chart belongs to. </t>
  </si>
  <si>
    <t>To return to the contents page click on the "Contents and links" hyperlink in the top right hand corner of every chart tab or the bottom of every sub-menu tab</t>
  </si>
  <si>
    <t>Total supported under Section 95</t>
  </si>
  <si>
    <t>Number</t>
  </si>
  <si>
    <t>2000/01</t>
  </si>
  <si>
    <t>2001/02</t>
  </si>
  <si>
    <t>2002/03</t>
  </si>
  <si>
    <t>2003/04</t>
  </si>
  <si>
    <t>2004/05</t>
  </si>
  <si>
    <t>2005/06</t>
  </si>
  <si>
    <t>2006/07</t>
  </si>
  <si>
    <t>2007/08</t>
  </si>
  <si>
    <t>2008/09</t>
  </si>
  <si>
    <t>2009/10</t>
  </si>
  <si>
    <t>2010/11</t>
  </si>
  <si>
    <t>2011/12</t>
  </si>
  <si>
    <t>2012/13</t>
  </si>
  <si>
    <t>2013/14</t>
  </si>
  <si>
    <t>2014/15</t>
  </si>
  <si>
    <t>2015/16</t>
  </si>
  <si>
    <t>2016/17</t>
  </si>
  <si>
    <t>2017/18</t>
  </si>
  <si>
    <t>UK</t>
  </si>
  <si>
    <t>All domiciles</t>
  </si>
  <si>
    <t>International Students</t>
  </si>
  <si>
    <t>Percentage of students that are international</t>
  </si>
  <si>
    <t>Source: Higher Education Statistics Agency (HESA)</t>
  </si>
  <si>
    <t>A More Equal Wales</t>
  </si>
  <si>
    <t>Source 1: Poverty: StatsWales</t>
  </si>
  <si>
    <t>Area Code: W92000004</t>
  </si>
  <si>
    <t>Area: Wales</t>
  </si>
  <si>
    <t xml:space="preserve">1994 to 1997 </t>
  </si>
  <si>
    <t xml:space="preserve">1995 to 1998 </t>
  </si>
  <si>
    <t xml:space="preserve">1996 to 1999 </t>
  </si>
  <si>
    <t xml:space="preserve">1997 to 2000 </t>
  </si>
  <si>
    <t xml:space="preserve">1998 to 2001 </t>
  </si>
  <si>
    <t xml:space="preserve">1999 to 2002 </t>
  </si>
  <si>
    <t xml:space="preserve">2000 to 2003 </t>
  </si>
  <si>
    <t xml:space="preserve">2001 to 2004 </t>
  </si>
  <si>
    <t>2002 to 2005</t>
  </si>
  <si>
    <t xml:space="preserve">2003 to 2006 </t>
  </si>
  <si>
    <t xml:space="preserve">2004 to 2007 </t>
  </si>
  <si>
    <t xml:space="preserve">2005 to 2008 </t>
  </si>
  <si>
    <t xml:space="preserve">2006 to 2009 </t>
  </si>
  <si>
    <t xml:space="preserve">2007 to 2010 </t>
  </si>
  <si>
    <t xml:space="preserve">2008 to 2011 </t>
  </si>
  <si>
    <t xml:space="preserve">2009 to 2012 </t>
  </si>
  <si>
    <t xml:space="preserve">2010 to 2013 </t>
  </si>
  <si>
    <t xml:space="preserve">2011 to 2014 </t>
  </si>
  <si>
    <t xml:space="preserve">2012 to 2015 </t>
  </si>
  <si>
    <t xml:space="preserve">2013 to 2016 </t>
  </si>
  <si>
    <t>2014 to 2017</t>
  </si>
  <si>
    <t>All individuals</t>
  </si>
  <si>
    <t>Children</t>
  </si>
  <si>
    <t>Working-age adults</t>
  </si>
  <si>
    <t>Pensioners</t>
  </si>
  <si>
    <t>Wales</t>
  </si>
  <si>
    <t xml:space="preserve">Wales </t>
  </si>
  <si>
    <t xml:space="preserve">Gross value added (GVA) represents the value of all goods and services produced in an area. It is both the source of the real incomes people earn and the base on which taxes can be levied to fund public services </t>
  </si>
  <si>
    <t>UK GVA (left axis)</t>
  </si>
  <si>
    <t>Wales GVA (left axis)</t>
  </si>
  <si>
    <t>Wales % of UK (right axis)</t>
  </si>
  <si>
    <t>Jan-Mar 1999</t>
  </si>
  <si>
    <t>Feb-Apr 1999</t>
  </si>
  <si>
    <t>Mar-May 1999</t>
  </si>
  <si>
    <t>Apr-Jun 1999</t>
  </si>
  <si>
    <t>May-Jul 1999</t>
  </si>
  <si>
    <t>Jun-Aug 1999</t>
  </si>
  <si>
    <t>Jul-Sep 1999</t>
  </si>
  <si>
    <t>Aug-Oct 1999</t>
  </si>
  <si>
    <t>Sep-Nov 1999</t>
  </si>
  <si>
    <t>Oct-Dec 1999</t>
  </si>
  <si>
    <t>Nov-Jan 2000</t>
  </si>
  <si>
    <t>Dec-Feb 2000</t>
  </si>
  <si>
    <t>Jan-Mar 2000</t>
  </si>
  <si>
    <t>Feb-Apr 2000</t>
  </si>
  <si>
    <t>Mar-May 2000</t>
  </si>
  <si>
    <t>Apr-Jun 2000</t>
  </si>
  <si>
    <t>May-Jul 2000</t>
  </si>
  <si>
    <t>Jun-Aug 2000</t>
  </si>
  <si>
    <t>Jul-Sep 2000</t>
  </si>
  <si>
    <t>Aug-Oct 2000</t>
  </si>
  <si>
    <t>Sep-Nov 2000</t>
  </si>
  <si>
    <t>Oct-Dec 2000</t>
  </si>
  <si>
    <t>Nov-Jan 2001</t>
  </si>
  <si>
    <t>Dec-Feb 2001</t>
  </si>
  <si>
    <t>Jan-Mar 2001</t>
  </si>
  <si>
    <t>Feb-Apr 2001</t>
  </si>
  <si>
    <t>Mar-May 2001</t>
  </si>
  <si>
    <t>Apr-Jun 2001</t>
  </si>
  <si>
    <t>May-Jul 2001</t>
  </si>
  <si>
    <t>Jun-Aug 2001</t>
  </si>
  <si>
    <t>Jul-Sep 2001</t>
  </si>
  <si>
    <t>Aug-Oct 2001</t>
  </si>
  <si>
    <t>Sep-Nov 2001</t>
  </si>
  <si>
    <t>Oct-Dec 2001</t>
  </si>
  <si>
    <t>Nov-Jan 2002</t>
  </si>
  <si>
    <t>Dec-Feb 2002</t>
  </si>
  <si>
    <t>Jan-Mar 2002</t>
  </si>
  <si>
    <t>Feb-Apr 2002</t>
  </si>
  <si>
    <t>Mar-May 2002</t>
  </si>
  <si>
    <t>Apr-Jun 2002</t>
  </si>
  <si>
    <t>May-Jul 2002</t>
  </si>
  <si>
    <t>Jun-Aug 2002</t>
  </si>
  <si>
    <t>Jul-Sep 2002</t>
  </si>
  <si>
    <t>Aug-Oct 2002</t>
  </si>
  <si>
    <t>Sep-Nov 2002</t>
  </si>
  <si>
    <t>Oct-Dec 2002</t>
  </si>
  <si>
    <t>Nov-Jan 2003</t>
  </si>
  <si>
    <t>Dec-Feb 2003</t>
  </si>
  <si>
    <t>Jan-Mar 2003</t>
  </si>
  <si>
    <t>Feb-Apr 2003</t>
  </si>
  <si>
    <t>Mar-May 2003</t>
  </si>
  <si>
    <t>Apr-Jun 2003</t>
  </si>
  <si>
    <t>May-Jul 2003</t>
  </si>
  <si>
    <t>Jun-Aug 2003</t>
  </si>
  <si>
    <t>Jul-Sep 2003</t>
  </si>
  <si>
    <t>Aug-Oct 2003</t>
  </si>
  <si>
    <t>Sep-Nov 2003</t>
  </si>
  <si>
    <t>Oct-Dec 2003</t>
  </si>
  <si>
    <t>Nov-Jan 2004</t>
  </si>
  <si>
    <t>Dec-Feb 2004</t>
  </si>
  <si>
    <t>Jan-Mar 2004</t>
  </si>
  <si>
    <t>Feb-Apr 2004</t>
  </si>
  <si>
    <t>Mar-May 2004</t>
  </si>
  <si>
    <t>Apr-Jun 2004</t>
  </si>
  <si>
    <t>May-Jul 2004</t>
  </si>
  <si>
    <t>Jun-Aug 2004</t>
  </si>
  <si>
    <t>Jul-Sep 2004</t>
  </si>
  <si>
    <t>Aug-Oct 2004</t>
  </si>
  <si>
    <t>Sep-Nov 2004</t>
  </si>
  <si>
    <t>Oct-Dec 2004</t>
  </si>
  <si>
    <t>Nov-Jan 2005</t>
  </si>
  <si>
    <t>Dec-Feb 2005</t>
  </si>
  <si>
    <t>Jan-Mar 2005</t>
  </si>
  <si>
    <t>Feb-Apr 2005</t>
  </si>
  <si>
    <t>Mar-May 2005</t>
  </si>
  <si>
    <t>Apr-Jun 2005</t>
  </si>
  <si>
    <t>May-Jul 2005</t>
  </si>
  <si>
    <t>Jun-Aug 2005</t>
  </si>
  <si>
    <t>Jul-Sep 2005</t>
  </si>
  <si>
    <t>Aug-Oct 2005</t>
  </si>
  <si>
    <t>Sep-Nov 2005</t>
  </si>
  <si>
    <t>Oct-Dec 2005</t>
  </si>
  <si>
    <t>Nov-Jan 2006</t>
  </si>
  <si>
    <t>Dec-Feb 2006</t>
  </si>
  <si>
    <t>Jan-Mar 2006</t>
  </si>
  <si>
    <t>Feb-Apr 2006</t>
  </si>
  <si>
    <t>Mar-May 2006</t>
  </si>
  <si>
    <t>Apr-Jun 2006</t>
  </si>
  <si>
    <t>May-Jul 2006</t>
  </si>
  <si>
    <t>Jun-Aug 2006</t>
  </si>
  <si>
    <t>Jul-Sep 2006</t>
  </si>
  <si>
    <t>Aug-Oct 2006</t>
  </si>
  <si>
    <t>Sep-Nov 2006</t>
  </si>
  <si>
    <t>Oct-Dec 2006</t>
  </si>
  <si>
    <t>Nov-Jan 2007</t>
  </si>
  <si>
    <t>Dec-Feb 2007</t>
  </si>
  <si>
    <t>Jan-Mar 2007</t>
  </si>
  <si>
    <t>Feb-Apr 2007</t>
  </si>
  <si>
    <t>Mar-May 2007</t>
  </si>
  <si>
    <t>Apr-Jun 2007</t>
  </si>
  <si>
    <t>May-Jul 2007</t>
  </si>
  <si>
    <t>Jun-Aug 2007</t>
  </si>
  <si>
    <t>Jul-Sep 2007</t>
  </si>
  <si>
    <t>Aug-Oct 2007</t>
  </si>
  <si>
    <t>Sep-Nov 2007</t>
  </si>
  <si>
    <t>Oct-Dec 2007</t>
  </si>
  <si>
    <t>Nov-Jan 2008</t>
  </si>
  <si>
    <t>Dec-Feb 2008</t>
  </si>
  <si>
    <t>Jan-Mar 2008</t>
  </si>
  <si>
    <t>Feb-Apr 2008</t>
  </si>
  <si>
    <t>Mar-May 2008</t>
  </si>
  <si>
    <t>Apr-Jun 2008</t>
  </si>
  <si>
    <t>May-Jul 2008</t>
  </si>
  <si>
    <t>Jun-Aug 2008</t>
  </si>
  <si>
    <t>Jul-Sep 2008</t>
  </si>
  <si>
    <t>Aug-Oct 2008</t>
  </si>
  <si>
    <t>Sep-Nov 2008</t>
  </si>
  <si>
    <t>Oct-Dec 2008</t>
  </si>
  <si>
    <t>Nov-Jan 2009</t>
  </si>
  <si>
    <t>Dec-Feb 2009</t>
  </si>
  <si>
    <t>Jan-Mar 2009</t>
  </si>
  <si>
    <t>Feb-Apr 2009</t>
  </si>
  <si>
    <t>Mar-May 2009</t>
  </si>
  <si>
    <t>Apr-Jun 2009</t>
  </si>
  <si>
    <t>May-Jul 2009</t>
  </si>
  <si>
    <t>Jun-Aug 2009</t>
  </si>
  <si>
    <t>Jul-Sep 2009</t>
  </si>
  <si>
    <t>Aug-Oct 2009</t>
  </si>
  <si>
    <t>Sep-Nov 2009</t>
  </si>
  <si>
    <t>Oct-Dec 2009</t>
  </si>
  <si>
    <t>Nov-Jan 2010</t>
  </si>
  <si>
    <t>Dec-Feb 2010</t>
  </si>
  <si>
    <t>Jan-Mar 2010</t>
  </si>
  <si>
    <t>Feb-Apr 2010</t>
  </si>
  <si>
    <t>Mar-May 2010</t>
  </si>
  <si>
    <t>Apr-Jun 2010</t>
  </si>
  <si>
    <t>May-Jul 2010</t>
  </si>
  <si>
    <t>Jun-Aug 2010</t>
  </si>
  <si>
    <t>Jul-Sep 2010</t>
  </si>
  <si>
    <t>Aug-Oct 2010</t>
  </si>
  <si>
    <t>Sep-Nov 2010</t>
  </si>
  <si>
    <t>Oct-Dec 2010</t>
  </si>
  <si>
    <t>Nov-Jan 2011</t>
  </si>
  <si>
    <t>Dec-Feb 2011</t>
  </si>
  <si>
    <t>Jan-Mar 2011</t>
  </si>
  <si>
    <t>Feb-Apr 2011</t>
  </si>
  <si>
    <t>Mar-May 2011</t>
  </si>
  <si>
    <t>Apr-Jun 2011</t>
  </si>
  <si>
    <t>May-Jul 2011</t>
  </si>
  <si>
    <t>Jun-Aug 2011</t>
  </si>
  <si>
    <t>Jul-Sep 2011</t>
  </si>
  <si>
    <t>Aug-Oct 2011</t>
  </si>
  <si>
    <t>Sep-Nov 2011</t>
  </si>
  <si>
    <t>Oct-Dec 2011</t>
  </si>
  <si>
    <t>Nov-Jan 2012</t>
  </si>
  <si>
    <t>Dec-Feb 2012</t>
  </si>
  <si>
    <t>Jan-Mar 2012</t>
  </si>
  <si>
    <t>Feb-Apr 2012</t>
  </si>
  <si>
    <t>Mar-May 2012</t>
  </si>
  <si>
    <t>Apr-Jun 2012</t>
  </si>
  <si>
    <t>May-Jul 2012</t>
  </si>
  <si>
    <t>Jun-Aug 2012</t>
  </si>
  <si>
    <t>Jul-Sep 2012</t>
  </si>
  <si>
    <t>Aug-Oct 2012</t>
  </si>
  <si>
    <t>Sep-Nov 2012</t>
  </si>
  <si>
    <t>Oct-Dec 2012</t>
  </si>
  <si>
    <t>Nov-Jan 2013</t>
  </si>
  <si>
    <t>Dec-Feb 2013</t>
  </si>
  <si>
    <t>Jan-Mar 2013</t>
  </si>
  <si>
    <t>Feb-Apr 2013</t>
  </si>
  <si>
    <t>Mar-May 2013</t>
  </si>
  <si>
    <t>Apr-Jun 2013</t>
  </si>
  <si>
    <t>May-Jul 2013</t>
  </si>
  <si>
    <t>Jun-Aug 2013</t>
  </si>
  <si>
    <t>Jul-Sep 2013</t>
  </si>
  <si>
    <t>Aug-Oct 2013</t>
  </si>
  <si>
    <t>Sep-Nov 2013</t>
  </si>
  <si>
    <t xml:space="preserve">Oct-Dec 2013 </t>
  </si>
  <si>
    <t>Nov-Jan 2014</t>
  </si>
  <si>
    <t>Dec-Feb 2014</t>
  </si>
  <si>
    <t>Jan-Mar 2014</t>
  </si>
  <si>
    <t>Feb-Apr 2014</t>
  </si>
  <si>
    <t>Mar-May 2014</t>
  </si>
  <si>
    <t>Apr-Jun 2014</t>
  </si>
  <si>
    <t>May-Jul 2014</t>
  </si>
  <si>
    <t>Jun-Aug 2014</t>
  </si>
  <si>
    <t>Jul-Sep 2014</t>
  </si>
  <si>
    <t>Aug-Oct 2014</t>
  </si>
  <si>
    <t>Sep-Nov 2014</t>
  </si>
  <si>
    <t>Oct-Dec 2014</t>
  </si>
  <si>
    <t>Nov-Jan 2015</t>
  </si>
  <si>
    <t>Dec-Feb 2015</t>
  </si>
  <si>
    <t>Jan-Mar 2015</t>
  </si>
  <si>
    <t>Feb-Apr 2015</t>
  </si>
  <si>
    <t>Mar-May 2015</t>
  </si>
  <si>
    <t>Apr-Jun 2015</t>
  </si>
  <si>
    <t>May-Jul 2015</t>
  </si>
  <si>
    <t>Jun-Aug 2015</t>
  </si>
  <si>
    <t>Jul-Sep 2015</t>
  </si>
  <si>
    <t>Aug-Oct 2015</t>
  </si>
  <si>
    <t>Sep-Nov 2015</t>
  </si>
  <si>
    <t>Oct-Dec 2015</t>
  </si>
  <si>
    <t>Nov-Jan 2016</t>
  </si>
  <si>
    <t>Dec-Feb 2016</t>
  </si>
  <si>
    <t>Jan-Mar 2016</t>
  </si>
  <si>
    <t>Feb-Apr 2016</t>
  </si>
  <si>
    <t>Mar-May 2016</t>
  </si>
  <si>
    <t>Apr-Jun 2016</t>
  </si>
  <si>
    <t>May-Jul 2016</t>
  </si>
  <si>
    <t>Jun-Aug 2016</t>
  </si>
  <si>
    <t>Jul-Sep 2016</t>
  </si>
  <si>
    <t>Aug-Oct 2016</t>
  </si>
  <si>
    <t>Sep-Nov 2016</t>
  </si>
  <si>
    <t>Oct-Dec 2016</t>
  </si>
  <si>
    <t>Nov-Jan 2017</t>
  </si>
  <si>
    <t>Dec-Feb 2017</t>
  </si>
  <si>
    <t>Jan-Mar 2017</t>
  </si>
  <si>
    <t>Feb-Apr 2017</t>
  </si>
  <si>
    <t>Mar-May 2017</t>
  </si>
  <si>
    <t>Apr-Jun 2017</t>
  </si>
  <si>
    <t>May-Jul 2017</t>
  </si>
  <si>
    <t>Jun-Aug 2017</t>
  </si>
  <si>
    <t>Jul-Sep 2017</t>
  </si>
  <si>
    <t>Aug-Oct 2017</t>
  </si>
  <si>
    <t>Sep-Nov 2017</t>
  </si>
  <si>
    <t>Oct-Dec 2017</t>
  </si>
  <si>
    <t>Nov-Jan 2018</t>
  </si>
  <si>
    <t>Dec-Feb 2018</t>
  </si>
  <si>
    <t>Jan-Mar 2018</t>
  </si>
  <si>
    <t>Feb-Apr 2018</t>
  </si>
  <si>
    <t>Mar-May 2018</t>
  </si>
  <si>
    <t>Apr-Jun 2018</t>
  </si>
  <si>
    <t>May-Jul 2018</t>
  </si>
  <si>
    <t>Jun-Aug 2018</t>
  </si>
  <si>
    <t>Jul-Sep 2018</t>
  </si>
  <si>
    <t>Aug-Oct 2018</t>
  </si>
  <si>
    <t>Sep-Nov 2018</t>
  </si>
  <si>
    <t>Oct-Dec 2018</t>
  </si>
  <si>
    <t>Nov-Jan 2019</t>
  </si>
  <si>
    <t>Dec-Feb 2019</t>
  </si>
  <si>
    <t>Jan-Mar 2019</t>
  </si>
  <si>
    <t>Employment rate (%)</t>
  </si>
  <si>
    <t>Economic inactivity rate (%)</t>
  </si>
  <si>
    <t>16-18 year olds</t>
  </si>
  <si>
    <t>19-24 year olds</t>
  </si>
  <si>
    <t>Source: Welsh Government Analysis of the Annual Survey of Hours and Earnings, Office for National Statistics</t>
  </si>
  <si>
    <t>No qualifications</t>
  </si>
  <si>
    <t>Qualified to NQF level 4+</t>
  </si>
  <si>
    <t xml:space="preserve">Source: Welsh Government Analysis of Annual Population Survey, Office for National Statistics </t>
  </si>
  <si>
    <t xml:space="preserve">Business </t>
  </si>
  <si>
    <t xml:space="preserve">Source: Welsh Government Analysis of National Atmospheric Emissions Inventory, Department for Environment, Food and Rural Affairs </t>
  </si>
  <si>
    <t>Source: Transport Statistics Great Britain 2018, Department for Transport</t>
  </si>
  <si>
    <t>Car</t>
  </si>
  <si>
    <t>Walk</t>
  </si>
  <si>
    <t>Bus/coach</t>
  </si>
  <si>
    <t>Rail</t>
  </si>
  <si>
    <t>Bicycle</t>
  </si>
  <si>
    <t>Method</t>
  </si>
  <si>
    <t>Percentage</t>
  </si>
  <si>
    <t>2015 to 2018</t>
  </si>
  <si>
    <t>5.01 Percentage of people agreeing with statements about their local area, 2018-19</t>
  </si>
  <si>
    <t>A Wales of Cohesive Communities</t>
  </si>
  <si>
    <t>Source: National Survey for Wales: Welsh Government</t>
  </si>
  <si>
    <t>People treat each other with respect and consideration</t>
  </si>
  <si>
    <t>People in the area from different backgrounds get on well together</t>
  </si>
  <si>
    <t>Belong to the local area</t>
  </si>
  <si>
    <t>5.02 Percentage of people agreeing with statements about feeling safe after dark, 2018-19</t>
  </si>
  <si>
    <t>Travelling by public transport</t>
  </si>
  <si>
    <t>Walking in the local area</t>
  </si>
  <si>
    <t>Travelling by car</t>
  </si>
  <si>
    <t>At home</t>
  </si>
  <si>
    <t>National indicator - feeling safe after dark in all 4 situations</t>
  </si>
  <si>
    <t>Derived variable - Urban/rural classification – morphology</t>
  </si>
  <si>
    <t>Town &amp; fringe</t>
  </si>
  <si>
    <t>Village</t>
  </si>
  <si>
    <t>Hamlet &amp; isolated dwellings</t>
  </si>
  <si>
    <t>Yes - satisfied with access to services and facilities</t>
  </si>
  <si>
    <t>Not satisfied</t>
  </si>
  <si>
    <t>A Wales of thriving Culture</t>
  </si>
  <si>
    <t xml:space="preserve">Source: Arts council in Wales children's omnibus survey </t>
  </si>
  <si>
    <t>Year</t>
  </si>
  <si>
    <t>5.04 Percentage of people who feel they can influence decisions affecting local area, 2012-13 to 2018-19</t>
  </si>
  <si>
    <t>Area</t>
  </si>
  <si>
    <t>2012-13</t>
  </si>
  <si>
    <t>2013-14</t>
  </si>
  <si>
    <t>2014-15</t>
  </si>
  <si>
    <t>2016-17</t>
  </si>
  <si>
    <t>2018-19</t>
  </si>
  <si>
    <t>5.05 Percentage of people volunteering by type of organisation, 2017-18</t>
  </si>
  <si>
    <t>Type of volunteering</t>
  </si>
  <si>
    <t>Pensioners group / organisation</t>
  </si>
  <si>
    <t>Environmental group</t>
  </si>
  <si>
    <t>Tenants / residents group or neighbourhood watch</t>
  </si>
  <si>
    <t>Arts groups (e.g. drama, music, art or crafts)</t>
  </si>
  <si>
    <t>Other club or organisation</t>
  </si>
  <si>
    <t>Religious group</t>
  </si>
  <si>
    <t>Sports club</t>
  </si>
  <si>
    <t>School or young persons group</t>
  </si>
  <si>
    <t>Charitable organisation</t>
  </si>
  <si>
    <t>5.06 Percentage of people feeling lonely by reason, 2017-18</t>
  </si>
  <si>
    <t>Statement [Answer]</t>
  </si>
  <si>
    <t>I often feel rejected [yes]</t>
  </si>
  <si>
    <t>There are enough people I feel close to [no]</t>
  </si>
  <si>
    <t>I experience a general sense of emptiness [yes]</t>
  </si>
  <si>
    <t>There are plenty of people I can rely on when I have problems [no]</t>
  </si>
  <si>
    <t>There are many people I can trust completely [no]</t>
  </si>
  <si>
    <t>I miss having people around me [yes]</t>
  </si>
  <si>
    <t xml:space="preserve">Statement </t>
  </si>
  <si>
    <t>5.03 Access to good services and facilities by area, 2018-19</t>
  </si>
  <si>
    <t xml:space="preserve">2008-09 </t>
  </si>
  <si>
    <t xml:space="preserve">2009-10 </t>
  </si>
  <si>
    <t xml:space="preserve">2010-11 </t>
  </si>
  <si>
    <t xml:space="preserve">2011-12 </t>
  </si>
  <si>
    <t xml:space="preserve">2012-13 </t>
  </si>
  <si>
    <t xml:space="preserve">2013-14 </t>
  </si>
  <si>
    <t xml:space="preserve">2014-15 </t>
  </si>
  <si>
    <t xml:space="preserve">2015-16 </t>
  </si>
  <si>
    <t xml:space="preserve">2016-17 </t>
  </si>
  <si>
    <t xml:space="preserve">2017-18 </t>
  </si>
  <si>
    <t>Source: StatsWales and Public Health Wales</t>
  </si>
  <si>
    <t>MMR (a)</t>
  </si>
  <si>
    <t>(a) MMR protects against measles, mumps and rubella</t>
  </si>
  <si>
    <t>Source: StatsWales</t>
  </si>
  <si>
    <t>Foundation Phase Indicator</t>
  </si>
  <si>
    <t>Key Stage 2  Core Subject Indicator</t>
  </si>
  <si>
    <t>Key Stage 4 level 2 threshold including English or Welsh first language and Mathematics</t>
  </si>
  <si>
    <t>Boys</t>
  </si>
  <si>
    <t>Girls</t>
  </si>
  <si>
    <t>Source 1: Labour Force Survey, Office for National Statistics</t>
  </si>
  <si>
    <t>Source 2: StatsWales</t>
  </si>
  <si>
    <t>May to July</t>
  </si>
  <si>
    <t>Males</t>
  </si>
  <si>
    <t>Females</t>
  </si>
  <si>
    <t>Where 10 is the highest satisfaction with life</t>
  </si>
  <si>
    <t>Life satisfaction</t>
  </si>
  <si>
    <t>Age group</t>
  </si>
  <si>
    <t>Estimate</t>
  </si>
  <si>
    <t>Lower CI</t>
  </si>
  <si>
    <t>Upper CI</t>
  </si>
  <si>
    <t>16-24</t>
  </si>
  <si>
    <t>25-44</t>
  </si>
  <si>
    <t>45-64</t>
  </si>
  <si>
    <t>65-74</t>
  </si>
  <si>
    <t>75+</t>
  </si>
  <si>
    <t>Sample size:</t>
  </si>
  <si>
    <t>Source: Religion by health measure, age and gender: StatsWales</t>
  </si>
  <si>
    <t xml:space="preserve">All People </t>
  </si>
  <si>
    <t xml:space="preserve">Christian </t>
  </si>
  <si>
    <t xml:space="preserve">Muslim </t>
  </si>
  <si>
    <t xml:space="preserve">Buddhist </t>
  </si>
  <si>
    <t xml:space="preserve">Hindu </t>
  </si>
  <si>
    <t xml:space="preserve">Jewish </t>
  </si>
  <si>
    <t xml:space="preserve">Sikh </t>
  </si>
  <si>
    <t xml:space="preserve">Other religion </t>
  </si>
  <si>
    <t xml:space="preserve">No religion </t>
  </si>
  <si>
    <t>Aged under 16</t>
  </si>
  <si>
    <t xml:space="preserve">16 to 49 </t>
  </si>
  <si>
    <t xml:space="preserve">50 to 64 </t>
  </si>
  <si>
    <t xml:space="preserve">65 and over </t>
  </si>
  <si>
    <t xml:space="preserve">All Ages </t>
  </si>
  <si>
    <t>Percentage / Percentage Points</t>
  </si>
  <si>
    <t>Employment Rate</t>
  </si>
  <si>
    <t>Year ending March 31st</t>
  </si>
  <si>
    <t>Disabled</t>
  </si>
  <si>
    <t>Not Disabled</t>
  </si>
  <si>
    <t>Gap</t>
  </si>
  <si>
    <t>Well-being - Overall satisfaction with life (0-10 scale)</t>
  </si>
  <si>
    <t>Marital status</t>
  </si>
  <si>
    <t>Mean</t>
  </si>
  <si>
    <t>Single, that is never married and never registered a same sex civil partnership</t>
  </si>
  <si>
    <t>Divorced</t>
  </si>
  <si>
    <t>Widowed</t>
  </si>
  <si>
    <t>Area Code:W92000004</t>
  </si>
  <si>
    <t>Age</t>
  </si>
  <si>
    <t>Total</t>
  </si>
  <si>
    <t>Number that speak Welsh at home</t>
  </si>
  <si>
    <t>Percentage that speak Welsh at home</t>
  </si>
  <si>
    <t xml:space="preserve">2006/07 </t>
  </si>
  <si>
    <t xml:space="preserve">2007/08 </t>
  </si>
  <si>
    <t xml:space="preserve">2008/09 </t>
  </si>
  <si>
    <t xml:space="preserve">2009/10 </t>
  </si>
  <si>
    <t xml:space="preserve">2010/11 </t>
  </si>
  <si>
    <t xml:space="preserve">2011/12 </t>
  </si>
  <si>
    <t xml:space="preserve">2012/13 </t>
  </si>
  <si>
    <t xml:space="preserve">2013/14 </t>
  </si>
  <si>
    <t xml:space="preserve">2014/15 </t>
  </si>
  <si>
    <t xml:space="preserve">2015/16 </t>
  </si>
  <si>
    <t xml:space="preserve">2016/17 </t>
  </si>
  <si>
    <t>Note: Excludes special schools</t>
  </si>
  <si>
    <t>Adults</t>
  </si>
  <si>
    <t>It is difficult to find the time</t>
  </si>
  <si>
    <t>It costs too much</t>
  </si>
  <si>
    <t>Family commitments/childcare</t>
  </si>
  <si>
    <t>My health is not good enough</t>
  </si>
  <si>
    <t>Lack of access/facilities for disabled people</t>
  </si>
  <si>
    <t>I’m not interested in doing these things</t>
  </si>
  <si>
    <t>I already go/take part as often as I want to</t>
  </si>
  <si>
    <t>Reason</t>
  </si>
  <si>
    <t>2015-16</t>
  </si>
  <si>
    <t>2017-18</t>
  </si>
  <si>
    <t xml:space="preserve">Fluent </t>
  </si>
  <si>
    <t xml:space="preserve">A fair amount </t>
  </si>
  <si>
    <t>Only speak a little</t>
  </si>
  <si>
    <t>Say a few words</t>
  </si>
  <si>
    <t>After Housing Costs, three year averages (financial years) 1994-95 to 1996-97, to 2015-16 to 2017-18</t>
  </si>
  <si>
    <t>4.04 Life Satisfaction by age group, 2018-19</t>
  </si>
  <si>
    <t>Source: National Survey for Wales, 2018-19</t>
  </si>
  <si>
    <t>6 in 1 (b)</t>
  </si>
  <si>
    <t>(b) Diphtheria, tetanus, pertussis (Whooping Cough), polio and Hib. Pertussis uptake is used as a proxy. In 20018-19, data is for the ‘6 in 1’ vaccine (previously the '5 in 1' vaccine). This was introduced for babies born on or after 1st August 2017. A small proportion of one year olds in this cohort would have received the ‘5 in 1’ DTaP/IPV/Hib vaccine.</t>
  </si>
  <si>
    <t>2015-17</t>
  </si>
  <si>
    <t>2014-16</t>
  </si>
  <si>
    <t>2013-15</t>
  </si>
  <si>
    <t>2012-14</t>
  </si>
  <si>
    <t>2011-13</t>
  </si>
  <si>
    <t>2010-12</t>
  </si>
  <si>
    <t>2009-11</t>
  </si>
  <si>
    <t>2008-10</t>
  </si>
  <si>
    <t>2007-09</t>
  </si>
  <si>
    <t>2006-08</t>
  </si>
  <si>
    <t>2005-07</t>
  </si>
  <si>
    <t>2004-06</t>
  </si>
  <si>
    <t>2003-05</t>
  </si>
  <si>
    <t>2002-04</t>
  </si>
  <si>
    <t>2001-03</t>
  </si>
  <si>
    <t>Sex</t>
  </si>
  <si>
    <t>Source: Office for National Statistics</t>
  </si>
  <si>
    <t>A Healthier Wales</t>
  </si>
  <si>
    <t>3.01 Life expectancy at birth by sex, 2001-03 to 2015-17</t>
  </si>
  <si>
    <t>2015-2017</t>
  </si>
  <si>
    <t>2014-2016</t>
  </si>
  <si>
    <t>2013-2015</t>
  </si>
  <si>
    <t>2012-2014</t>
  </si>
  <si>
    <t>2011-2013</t>
  </si>
  <si>
    <t>Others</t>
  </si>
  <si>
    <t>External</t>
  </si>
  <si>
    <t>Respiratory</t>
  </si>
  <si>
    <t>Circulatory</t>
  </si>
  <si>
    <t>Dementia &amp; Alzheimer's Disease</t>
  </si>
  <si>
    <t>Cancer (Malignant excluding non-melanoma skin cancer)</t>
  </si>
  <si>
    <t>All causes</t>
  </si>
  <si>
    <t>2012-2016</t>
  </si>
  <si>
    <t>2011-2015</t>
  </si>
  <si>
    <t>2010-2014</t>
  </si>
  <si>
    <t>2009-2013</t>
  </si>
  <si>
    <t>2008-2012</t>
  </si>
  <si>
    <t>2007-2011</t>
  </si>
  <si>
    <t>2006-2010</t>
  </si>
  <si>
    <t>2005-2009</t>
  </si>
  <si>
    <t>2004-2008</t>
  </si>
  <si>
    <t>2003-2007</t>
  </si>
  <si>
    <t>2002-2006</t>
  </si>
  <si>
    <t>2001-2005</t>
  </si>
  <si>
    <t>2000-2004</t>
  </si>
  <si>
    <t>1999-2003</t>
  </si>
  <si>
    <t>1998-2002</t>
  </si>
  <si>
    <t>1997-2001</t>
  </si>
  <si>
    <t>1996-2000</t>
  </si>
  <si>
    <t>1995-1999</t>
  </si>
  <si>
    <t>One Year</t>
  </si>
  <si>
    <t>Five Year</t>
  </si>
  <si>
    <t>Drinks at least weekly</t>
  </si>
  <si>
    <t>Smoke at least once a week</t>
  </si>
  <si>
    <t>Percentages of those in years 7, 9 and 11</t>
  </si>
  <si>
    <t>Source: Health Behaviour in school aged Children (HBSC) and School Health Research Network (SHRN)</t>
  </si>
  <si>
    <t>2011-12</t>
  </si>
  <si>
    <t>All</t>
  </si>
  <si>
    <t>All tenures</t>
  </si>
  <si>
    <t>Private rented</t>
  </si>
  <si>
    <t>Owner occupied</t>
  </si>
  <si>
    <t>Local authority</t>
  </si>
  <si>
    <t>All social landlord housing</t>
  </si>
  <si>
    <t>Overall</t>
  </si>
  <si>
    <t>Year 11</t>
  </si>
  <si>
    <t>Year 10</t>
  </si>
  <si>
    <t>Year 9</t>
  </si>
  <si>
    <t>Year 8</t>
  </si>
  <si>
    <t>Year 7</t>
  </si>
  <si>
    <t>55-64</t>
  </si>
  <si>
    <t>45-54</t>
  </si>
  <si>
    <t>35-44</t>
  </si>
  <si>
    <t>25-34</t>
  </si>
  <si>
    <t>Married</t>
  </si>
  <si>
    <t>Separated, but still legally married</t>
  </si>
  <si>
    <t>Poor</t>
  </si>
  <si>
    <t>Sufficient</t>
  </si>
  <si>
    <t>Good</t>
  </si>
  <si>
    <t>Excellent</t>
  </si>
  <si>
    <t>Source: NRW Bathing Water Quality Report 2018</t>
  </si>
  <si>
    <t xml:space="preserve">Base </t>
  </si>
  <si>
    <t xml:space="preserve">Total (Kilotonnes) </t>
  </si>
  <si>
    <t>Other</t>
  </si>
  <si>
    <t>Year: 2017-18</t>
  </si>
  <si>
    <t xml:space="preserve">Percentage of dwellings </t>
  </si>
  <si>
    <t xml:space="preserve">Pre 1919 </t>
  </si>
  <si>
    <t xml:space="preserve">1919 to 1944 </t>
  </si>
  <si>
    <t xml:space="preserve">1945 to 1964 </t>
  </si>
  <si>
    <t xml:space="preserve">1965 to 1980 </t>
  </si>
  <si>
    <t xml:space="preserve">Post 1980 </t>
  </si>
  <si>
    <t>Employment Rate %</t>
  </si>
  <si>
    <t>Male</t>
  </si>
  <si>
    <t>Female</t>
  </si>
  <si>
    <t>White</t>
  </si>
  <si>
    <t>Black</t>
  </si>
  <si>
    <t>Asian</t>
  </si>
  <si>
    <t>Mixed</t>
  </si>
  <si>
    <t>Doesn't apply / no answer</t>
  </si>
  <si>
    <t xml:space="preserve">Source: Annual Population Survey 2015 - 2017 pooled dataset </t>
  </si>
  <si>
    <t>4.10 Life Satisfaction by marital status, 2018-19</t>
  </si>
  <si>
    <t>4.09 Disability employment rate gap, year ending March 31st 2014 to year ending March 31st 2019</t>
  </si>
  <si>
    <t>4.07 Age distribution by religion, 2011 Census</t>
  </si>
  <si>
    <t>Disability</t>
  </si>
  <si>
    <t>Race</t>
  </si>
  <si>
    <t>Religion</t>
  </si>
  <si>
    <t>Sexual orientation</t>
  </si>
  <si>
    <t>Transgender identity</t>
  </si>
  <si>
    <t>All offences(a)</t>
  </si>
  <si>
    <t>Source: Home Office</t>
  </si>
  <si>
    <t>Total offences not available for 2011-12</t>
  </si>
  <si>
    <t>Source: Welsh Government</t>
  </si>
  <si>
    <t xml:space="preserve">Age 16-17 </t>
  </si>
  <si>
    <t xml:space="preserve">Age 18-24 </t>
  </si>
  <si>
    <t xml:space="preserve">Age 25 and over </t>
  </si>
  <si>
    <t>Single parent</t>
  </si>
  <si>
    <t>Single person</t>
  </si>
  <si>
    <t>Couple with dependent children</t>
  </si>
  <si>
    <t>Households threatened with Homelessness (Section 66)  by age of applicant</t>
  </si>
  <si>
    <t>Households threatened with Homelessness (Section 66) by household type</t>
  </si>
  <si>
    <t>Got better</t>
  </si>
  <si>
    <t>Stayed the same</t>
  </si>
  <si>
    <t>Got worse</t>
  </si>
  <si>
    <t>Source: National Survey for Wales 2018-19</t>
  </si>
  <si>
    <t>Source: Energy Generation in Wales report</t>
  </si>
  <si>
    <t>Renewable energy generation capacity (MW)</t>
  </si>
  <si>
    <t xml:space="preserve">2017/18 </t>
  </si>
  <si>
    <t xml:space="preserve">Eligible for FSM </t>
  </si>
  <si>
    <t xml:space="preserve">Not eligible for FSM </t>
  </si>
  <si>
    <t xml:space="preserve">All Pupils </t>
  </si>
  <si>
    <t>Feb-Apr 2019</t>
  </si>
  <si>
    <t>Mar-May 2019</t>
  </si>
  <si>
    <t>Component: Gross disposable household income</t>
  </si>
  <si>
    <t>Measure: £ per head</t>
  </si>
  <si>
    <t>Violence against the person</t>
  </si>
  <si>
    <t>Criminal damage and arson</t>
  </si>
  <si>
    <t>2002-03</t>
  </si>
  <si>
    <t>2003-04</t>
  </si>
  <si>
    <t>2004-05</t>
  </si>
  <si>
    <t>2005-06</t>
  </si>
  <si>
    <t>2006-07</t>
  </si>
  <si>
    <t>2007-08</t>
  </si>
  <si>
    <t>2008-09</t>
  </si>
  <si>
    <t>2009-10</t>
  </si>
  <si>
    <t>2010-11</t>
  </si>
  <si>
    <t>KS4 data not available until December 2019</t>
  </si>
  <si>
    <t>Foundation Phase and KS2 data up to 2019, KS4 up to 2018. Latest available data at date of publication.</t>
  </si>
  <si>
    <t>Public order offences</t>
  </si>
  <si>
    <t>Theft offences</t>
  </si>
  <si>
    <t>2018/19</t>
  </si>
  <si>
    <t>2017/8</t>
  </si>
  <si>
    <t>Life Expectancy - Males</t>
  </si>
  <si>
    <t>Life Expectancy - Females</t>
  </si>
  <si>
    <t>Underlying cause of death</t>
  </si>
  <si>
    <t>Happy</t>
  </si>
  <si>
    <t>Anxious</t>
  </si>
  <si>
    <t>Source: Living in Wales Property Survey 2008; Welsh Housing Conditions Survey 2017-18</t>
  </si>
  <si>
    <t>A dashed line indicates that the data are not comparable before and after that point. Comparisons over that time period should be avoided.</t>
  </si>
  <si>
    <t>Strongly agree (%)</t>
  </si>
  <si>
    <t>Tend to agree (%)</t>
  </si>
  <si>
    <t>Household type</t>
  </si>
  <si>
    <t>Source: National Survey for Wales</t>
  </si>
  <si>
    <t>Source: Schools Sports Survey</t>
  </si>
  <si>
    <t>Source: Pupil Level Annual School Census</t>
  </si>
  <si>
    <t>Source: Regional Gross Disposable Household Income, Office for National Statistics</t>
  </si>
  <si>
    <t>Source: Examination Results, Welsh Government</t>
  </si>
  <si>
    <t>1.11 Greenhouse gas emissions from business, 1990 to 2017</t>
  </si>
  <si>
    <t>Source: Local Authority Municipal Waste</t>
  </si>
  <si>
    <t>Source: National Atmospheric Emissions Inventory</t>
  </si>
  <si>
    <t>Source: Welsh Housing Conditions Survey</t>
  </si>
  <si>
    <t>6.01 Barriers to going to or taking part in arts events, 2018/19</t>
  </si>
  <si>
    <t>6.03 Percentage participating in sports 3 or more times a week</t>
  </si>
  <si>
    <t>6.05 Percentage aged 5 or over in maintained schools who speak Welsh at home, 2006/07 to 2017/18</t>
  </si>
  <si>
    <t>7.02 Percentage of the student population at Welsh higher education institutions who are international students</t>
  </si>
  <si>
    <t>5.07 Households threatened with homelessness (section 66) by lead applicant characteristic, 2018-19</t>
  </si>
  <si>
    <t>5.08 Police Recorded Crime per 1,000 Population</t>
  </si>
  <si>
    <t>Source: Police Recorded Crime, Office for National Statistics</t>
  </si>
  <si>
    <t>Source: Home Office Immigration statistics, year ending March 2019, table as 16q</t>
  </si>
  <si>
    <t>4.05 Employment rates by ethnicity and gender, 2015-2017</t>
  </si>
  <si>
    <t xml:space="preserve">4.06 Hate crime offences in Wales by motivating factor, 2012-13 to 2017-18 </t>
  </si>
  <si>
    <t>1.01 Gross Value Added per head, 1999 to 2017</t>
  </si>
  <si>
    <t>1.06 Percentage difference in median hourly full-time earnings between men and women, 1999 - 2018</t>
  </si>
  <si>
    <t>1.09 Working age population with no qualifications or qualified at level 4+, 2008 to 2018</t>
  </si>
  <si>
    <t>2.01 Bathing Water Quality</t>
  </si>
  <si>
    <t>2.02 How has local green space has changed over the last 3 years?</t>
  </si>
  <si>
    <t>2.03 Air Quality Indicators</t>
  </si>
  <si>
    <t xml:space="preserve">2.04 Percentage of Waste Reused/Recycled/Composted (Statutory Target) </t>
  </si>
  <si>
    <t>2.05 Emissions of Greenhouse Gases by Year</t>
  </si>
  <si>
    <t>2.06 Renewable Energy Generation Capacity</t>
  </si>
  <si>
    <t>2.07 Percentage of dwellings with adequate energy performance</t>
  </si>
  <si>
    <t>Source: Life events, Office for National Statistics</t>
  </si>
  <si>
    <t xml:space="preserve">Source: Cancer survival, Welsh Cancer Intelligence and Surveillance Unit </t>
  </si>
  <si>
    <t>Source: National Community Child Health Database</t>
  </si>
  <si>
    <t>Source: Health Behaviours in School Aged Children</t>
  </si>
  <si>
    <t>3.02 Slope Index of Inequality (SII) and range for life expectancy (LE), healthy life expectancy (HLE) and proportion of life spent in "Good" health at birth and age 65 for males by WIMD14, 2011-2013 to 2015-2017</t>
  </si>
  <si>
    <t>3.04 Cancer survival rates, five-year and one-year</t>
  </si>
  <si>
    <t>3.05 Percentage of live singleton births with a birth weight of under 2,500g</t>
  </si>
  <si>
    <t>3.06 Percentage of children aged 11-16 following selected health behaviours</t>
  </si>
  <si>
    <t>Source: Welsh Government analysis of regional economic activity by gross value added (balanced), UK: 1998 to 2017 : Office for National Statistics</t>
  </si>
  <si>
    <t>Source: Participation of young people in education and the labour market, Welsh Government</t>
  </si>
  <si>
    <t>1.07 Percentage of people in employment earning more than 2/3 of the UK median average wage</t>
  </si>
  <si>
    <t>Source: Welsh Government analysis of the Annual Survey of Hours and Earnings and the Annual Population Survey</t>
  </si>
  <si>
    <t>2.06 Renewable energy generation capacity</t>
  </si>
  <si>
    <t>2.05 Emissions of greenhouse gases by year</t>
  </si>
  <si>
    <t xml:space="preserve">2.04 Percentage of waste reused/recycled/composted (statutory target) </t>
  </si>
  <si>
    <t>2.01 Bathing water quality</t>
  </si>
  <si>
    <t>1.12 Usual mode of travel to work by Welsh residents, Oct-Dec 2017</t>
  </si>
  <si>
    <t>1.10 Capped nine points score by free school meal eligibility</t>
  </si>
  <si>
    <t>1.04 Economic inactivity rate for people aged 16-64, 1999 - 2019</t>
  </si>
  <si>
    <t>1.03 Employment rate for people aged 16-64, 1999 - 2019</t>
  </si>
  <si>
    <t>2018*</t>
  </si>
  <si>
    <t>*2018 data is based on SHRN and is therefore not completely comparable with data for previous years</t>
  </si>
  <si>
    <t>Source: National Survey for Wales, 2018-19 (adults); Welsh Government and Health Behaviours in School Aged Children, 2013-14</t>
  </si>
  <si>
    <t>Data for adults and children are not strictly comparable due to differences in guidelines and measurement.</t>
  </si>
  <si>
    <t>A Resilient Wales</t>
  </si>
  <si>
    <t>A Prosperous Wales</t>
  </si>
  <si>
    <t>6.03 Percentage of adults and children participating in sports 3 or more times a week</t>
  </si>
  <si>
    <t>7. A Globally Responsible Wales</t>
  </si>
  <si>
    <t>7. A Globally Responsible Wales - Data and Charts</t>
  </si>
  <si>
    <t>Life Expectancy Index</t>
  </si>
  <si>
    <t>A Globally Responsible Wales</t>
  </si>
  <si>
    <t>6. A Wales of Thriving Culture and Welsh Language</t>
  </si>
  <si>
    <t>Registered social landlord</t>
  </si>
  <si>
    <t>Quintile 1 (most deprived)</t>
  </si>
  <si>
    <t>Quintile 2</t>
  </si>
  <si>
    <t>Quintile 3</t>
  </si>
  <si>
    <t>Quintile 4</t>
  </si>
  <si>
    <t>Quintile 5 (least deprived)</t>
  </si>
  <si>
    <t>Apr-Jun 2019</t>
  </si>
  <si>
    <t>May-Jul 2019</t>
  </si>
  <si>
    <t>Oct-Dec 2013</t>
  </si>
  <si>
    <t>3.07 Percentage of those age 16 or over who ate 5 portions of fruit and vegetables each day by deprivation quintile, 2018-19</t>
  </si>
  <si>
    <t xml:space="preserve">3.08 Life Satisfaction - Headline measures of well-being (average scores out of 10) </t>
  </si>
  <si>
    <t>3.09 Percentage of dwellings meeting the overall proxy measures of WHQS by tenure, 2008 and 2017-18 (using conditions survey data)</t>
  </si>
  <si>
    <t>3.10 Percentage of children aged 11-16 with problematic social media use, 2018</t>
  </si>
  <si>
    <t>Percentage (age standardised)</t>
  </si>
  <si>
    <t>Quintile</t>
  </si>
  <si>
    <t>3.11 Percentage of secondary school-aged children that were physically active for 60 minutes per day (2013-14) and the percentage of adults that were active for at least 150 minutes in previous week (2018-19)</t>
  </si>
  <si>
    <t>Publication date: 26th September 2019</t>
  </si>
  <si>
    <t>2019</t>
  </si>
  <si>
    <t>1.02 Welsh Gross Disposable Household Income per head, 1999 to 2017</t>
  </si>
  <si>
    <t>Source: Regional labour market statistics in the UK: September 2019 : Office for National Statistics</t>
  </si>
  <si>
    <t>1.05 Percentage of young people in Wales in education, employment or training, 2004 - 2018</t>
  </si>
  <si>
    <t>Healthy Life Expectancy - Males</t>
  </si>
  <si>
    <t>Healthy Life Expectancy - Females</t>
  </si>
  <si>
    <t>4.01 Percentage of all people, children, pensioners and working-age adults living in relative income poverty in Wales, 1994 to 2018</t>
  </si>
  <si>
    <t>3.02 Slope Index of Inequality (SII) for life expectancy (LE) and healthy life expectancy (HLE), males and females</t>
  </si>
  <si>
    <t>3.11 Percentage of children and adults meeting the recommended physical activity guidelines</t>
  </si>
  <si>
    <t>Recommended physical activity guidelines are at least 60 minutes a day for secondary school-aged children, and at least 150 minutes a week for adults.</t>
  </si>
  <si>
    <t>Source 2: Households Below Average Income data tables for Wales : Welsh Government</t>
  </si>
  <si>
    <t>4.03 Employment rate (percentage of population aged 16-64) in Wales by gender and year, 2005 to 2019 (rates for May to July)</t>
  </si>
  <si>
    <t>6.02 Attendance to arts events once a year or more by those aged 7 to 18, 2010 to 2018</t>
  </si>
  <si>
    <r>
      <t>NO</t>
    </r>
    <r>
      <rPr>
        <vertAlign val="subscript"/>
        <sz val="10"/>
        <rFont val="Arial"/>
        <family val="2"/>
      </rPr>
      <t xml:space="preserve">2 </t>
    </r>
  </si>
  <si>
    <r>
      <t>PM</t>
    </r>
    <r>
      <rPr>
        <vertAlign val="subscript"/>
        <sz val="10"/>
        <rFont val="Arial"/>
        <family val="2"/>
      </rPr>
      <t>10</t>
    </r>
    <r>
      <rPr>
        <sz val="10"/>
        <rFont val="Arial"/>
        <family val="2"/>
      </rPr>
      <t xml:space="preserve"> </t>
    </r>
  </si>
  <si>
    <r>
      <t>PM</t>
    </r>
    <r>
      <rPr>
        <vertAlign val="subscript"/>
        <sz val="10"/>
        <rFont val="Arial"/>
        <family val="2"/>
      </rPr>
      <t>2.5</t>
    </r>
  </si>
  <si>
    <t>Source: Air Quality Indicators</t>
  </si>
  <si>
    <t>https://gov.wales/well-being-wales</t>
  </si>
  <si>
    <t>4.03 Employment rate (percentage of the population age 16-64) in Wales by gender and year, 2005 to 2019 (rates for May to July)</t>
  </si>
  <si>
    <t>7.01 Emissions of greenhouse gases by year</t>
  </si>
  <si>
    <t>7.03 Number of asylum seekers in receipt of Section 95 support, year ending March 2004 to 2019</t>
  </si>
  <si>
    <t>7.04 Percentage uptake of childhood immunisations in Wales, 2008-09 to 2018-19</t>
  </si>
  <si>
    <t xml:space="preserve">To access charts and tables please click on one of the links below, choosing either the well-being goal you are interested in or the specific chart from the publication that you wish to see. </t>
  </si>
  <si>
    <r>
      <t xml:space="preserve">4.09 Disability employment rate gap, year ending 31 March 2014 to year ending 31 March </t>
    </r>
    <r>
      <rPr>
        <b/>
        <sz val="12"/>
        <rFont val="Arial"/>
        <family val="2"/>
      </rPr>
      <t>2019</t>
    </r>
  </si>
  <si>
    <t>Very safe</t>
  </si>
  <si>
    <t>Fairly Safe</t>
  </si>
  <si>
    <t>Safe</t>
  </si>
  <si>
    <t>Note: Chart axis does not start at zero</t>
  </si>
  <si>
    <t>4.02 Extent to which girls outperform boys in educational achievement, by key stage, 2008/09 to 2018/19</t>
  </si>
  <si>
    <t xml:space="preserve">3.03 Age-standardised mortality rates per 100,000 population from selected causes, Wales, 2001-2017 </t>
  </si>
  <si>
    <t>3.09 Percentage of dwellings meeting the overall proxy measures of Welsh Housing Quality Standard by tenure, 2008 and 2017-18 (using conditions survey data)</t>
  </si>
  <si>
    <t>1.08 Percentage of all people, children, pensioners and working-age adults living in relative income poverty in Wales, 1994 to 2018</t>
  </si>
  <si>
    <t>4.04 Life satisfaction by age group, 2018-19</t>
  </si>
  <si>
    <t>Making comparisons to performance prior to 2016/17 is difficult due to significant changes in how the indicators are calculated. See "Examination Results: September 2017 - August 2018" release for more information.</t>
  </si>
  <si>
    <t>Urban (population over 10,000)</t>
  </si>
  <si>
    <t>Satisfied with ability to get to services and facilities (FG indicator)</t>
  </si>
  <si>
    <t>6.04 Reported Welsh Language ability, 2012-13 to 2018-19</t>
  </si>
  <si>
    <t>Boys (percentage)</t>
  </si>
  <si>
    <t>Girls (percentage)</t>
  </si>
  <si>
    <t>Gap between boys and girls (percentage points)</t>
  </si>
  <si>
    <t>6.01 Barriers to going to or taking part in arts events, 2018-19</t>
  </si>
  <si>
    <t>7.02 Percentage of the student population at Welsh higher education institutions who are international students, 2000/01 to 2017/18</t>
  </si>
  <si>
    <t>Worthwhile</t>
  </si>
  <si>
    <t>A pay difference greater than zero means men's earnings are higher than women's</t>
  </si>
  <si>
    <t>4.08 Pupils with a statement of Special Educational Need (SEN) achieving the level 2 Inclusive threshold at Key Stage 4 including English or Welsh first language and Mathematics</t>
  </si>
  <si>
    <t>2.02 How has local green space changed over the last 3 years?</t>
  </si>
  <si>
    <t>3.07 Percentage of those aged 16 or over who ate 5 portions of fruit and vegetables each day by deprivation quintile, 2018-19</t>
  </si>
  <si>
    <t>Percentage of people in employment who are on permanent contracts (or on temporary contracts and not seeking permanent employment) who earn more than 2/3 of the UK median average wage.</t>
  </si>
  <si>
    <t xml:space="preserve">(a) A crime may be flagged with more than one motivating factor. Therefore, the some of the categories of hate crime do not sum to the total offences. </t>
  </si>
  <si>
    <t>Source: Annual Population Survey</t>
  </si>
  <si>
    <t>Year ending March</t>
  </si>
  <si>
    <t>3.01 Index of life expectancy at birth by sex (2001-03 = 100)</t>
  </si>
  <si>
    <t>3.02 Slope index of inequality (SII) for life expectancy (LE) and healthy life expectancy (HLE), males and females</t>
  </si>
  <si>
    <t xml:space="preserve">3.08 Life Satisfaction - headline measures of well-being (average scores out of 10) </t>
  </si>
  <si>
    <t>5.08 Police recorded crime per 1,000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</si>
</sst>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quot;$&quot;* #,##0.00_);_(&quot;$&quot;* \(#,##0.00\);_(&quot;$&quot;* &quot;-&quot;??_);_(@_)"/>
    <numFmt numFmtId="165" formatCode="#,##0_ ;\-#,##0\ "/>
    <numFmt numFmtId="166" formatCode="0.0"/>
    <numFmt numFmtId="167" formatCode="_-* #,##0_-;\-* #,##0_-;_-* &quot;-&quot;??_-;_-@_-"/>
    <numFmt numFmtId="168" formatCode="#,###"/>
    <numFmt numFmtId="169" formatCode="###0%"/>
    <numFmt numFmtId="170" formatCode="0.0%"/>
    <numFmt numFmtId="171" formatCode="#,##0.0"/>
    <numFmt numFmtId="172" formatCode="_-* #,##0.0_-;\-* #,##0.0_-;_-* &quot;-&quot;??_-;_-@_-"/>
  </numFmts>
  <fonts count="94"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i/>
      <sz val="12"/>
      <color rgb="FF7F7F7F"/>
      <name val="Arial"/>
      <family val="2"/>
    </font>
    <font>
      <b/>
      <sz val="12"/>
      <color theme="1"/>
      <name val="Arial"/>
      <family val="2"/>
    </font>
    <font>
      <sz val="10"/>
      <name val="Arial"/>
      <family val="2"/>
    </font>
    <font>
      <u/>
      <sz val="10"/>
      <color indexed="12"/>
      <name val="Arial"/>
      <family val="2"/>
    </font>
    <font>
      <sz val="11"/>
      <color theme="1"/>
      <name val="Calibri"/>
      <family val="2"/>
      <scheme val="minor"/>
    </font>
    <font>
      <u/>
      <sz val="11"/>
      <color theme="10"/>
      <name val="Calibri"/>
      <family val="2"/>
    </font>
    <font>
      <u/>
      <sz val="10"/>
      <color theme="10"/>
      <name val="Arial"/>
      <family val="2"/>
    </font>
    <font>
      <b/>
      <sz val="10"/>
      <name val="Arial"/>
      <family val="2"/>
    </font>
    <font>
      <sz val="11"/>
      <color theme="0"/>
      <name val="Calibri"/>
      <family val="2"/>
      <scheme val="minor"/>
    </font>
    <font>
      <b/>
      <sz val="14"/>
      <name val="Arial"/>
      <family val="2"/>
    </font>
    <font>
      <sz val="12"/>
      <name val="Arial"/>
      <family val="2"/>
    </font>
    <font>
      <b/>
      <sz val="12"/>
      <name val="Arial"/>
      <family val="2"/>
    </font>
    <font>
      <u/>
      <sz val="8.4"/>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u/>
      <sz val="11"/>
      <color theme="10"/>
      <name val="Arial"/>
      <family val="2"/>
    </font>
    <font>
      <sz val="10"/>
      <color theme="1"/>
      <name val="Arial"/>
      <family val="2"/>
    </font>
    <font>
      <sz val="11"/>
      <color rgb="FF000000"/>
      <name val="Calibri"/>
      <family val="2"/>
    </font>
    <font>
      <b/>
      <sz val="9"/>
      <color rgb="FF000000"/>
      <name val="Arial"/>
      <family val="2"/>
    </font>
    <font>
      <sz val="11"/>
      <name val="Calibri"/>
      <family val="2"/>
    </font>
    <font>
      <sz val="10"/>
      <color rgb="FF000204"/>
      <name val="Arial"/>
      <family val="2"/>
    </font>
    <font>
      <i/>
      <sz val="10"/>
      <color rgb="FF000204"/>
      <name val="Arial"/>
      <family val="2"/>
    </font>
    <font>
      <b/>
      <sz val="10"/>
      <color rgb="FF000204"/>
      <name val="Arial"/>
      <family val="2"/>
    </font>
    <font>
      <b/>
      <sz val="12"/>
      <color rgb="FF000000"/>
      <name val="Arial"/>
      <family val="2"/>
    </font>
    <font>
      <sz val="11"/>
      <color rgb="FF000000"/>
      <name val="Arial"/>
      <family val="2"/>
    </font>
    <font>
      <u/>
      <sz val="12"/>
      <color rgb="FF00B0F0"/>
      <name val="Arial"/>
      <family val="2"/>
    </font>
    <font>
      <sz val="10"/>
      <color rgb="FF000000"/>
      <name val="Arial"/>
      <family val="2"/>
    </font>
    <font>
      <b/>
      <sz val="10"/>
      <color rgb="FF000000"/>
      <name val="Arial"/>
      <family val="2"/>
    </font>
    <font>
      <u/>
      <sz val="12"/>
      <color theme="0" tint="-0.499984740745262"/>
      <name val="Arial"/>
      <family val="2"/>
    </font>
    <font>
      <sz val="14"/>
      <color rgb="FF000000"/>
      <name val="Calibri"/>
      <family val="2"/>
    </font>
    <font>
      <sz val="10"/>
      <color rgb="FF00B0F0"/>
      <name val="Arial"/>
      <family val="2"/>
    </font>
    <font>
      <sz val="9"/>
      <color indexed="8"/>
      <name val="Arial"/>
      <family val="2"/>
    </font>
    <font>
      <u/>
      <sz val="12"/>
      <name val="Arial"/>
      <family val="2"/>
    </font>
    <font>
      <sz val="12"/>
      <color rgb="FF00B0F0"/>
      <name val="Arial"/>
      <family val="2"/>
    </font>
    <font>
      <b/>
      <sz val="12"/>
      <color rgb="FF002D6A"/>
      <name val="Arial"/>
      <family val="2"/>
    </font>
    <font>
      <sz val="9"/>
      <name val="Arial"/>
      <family val="2"/>
    </font>
    <font>
      <sz val="10.5"/>
      <name val="Arial"/>
      <family val="2"/>
    </font>
    <font>
      <b/>
      <sz val="10.5"/>
      <name val="Arial"/>
      <family val="2"/>
    </font>
    <font>
      <i/>
      <sz val="11"/>
      <color rgb="FF000000"/>
      <name val="Arial"/>
      <family val="2"/>
    </font>
    <font>
      <b/>
      <i/>
      <sz val="9"/>
      <color theme="1"/>
      <name val="Arial"/>
      <family val="2"/>
    </font>
    <font>
      <b/>
      <i/>
      <sz val="10"/>
      <name val="Arial"/>
      <family val="2"/>
    </font>
    <font>
      <b/>
      <i/>
      <sz val="9"/>
      <name val="Arial"/>
      <family val="2"/>
    </font>
    <font>
      <i/>
      <sz val="9"/>
      <name val="Arial"/>
      <family val="2"/>
    </font>
    <font>
      <i/>
      <sz val="9"/>
      <color theme="1"/>
      <name val="Arial"/>
      <family val="2"/>
    </font>
    <font>
      <i/>
      <sz val="10"/>
      <name val="Arial"/>
      <family val="2"/>
    </font>
    <font>
      <sz val="9"/>
      <color theme="1"/>
      <name val="Arial"/>
      <family val="2"/>
    </font>
    <font>
      <b/>
      <u/>
      <sz val="12"/>
      <color theme="1"/>
      <name val="Arial"/>
      <family val="2"/>
    </font>
    <font>
      <sz val="11"/>
      <name val="Calibri"/>
      <family val="2"/>
    </font>
    <font>
      <sz val="10"/>
      <color theme="1"/>
      <name val="Verdana"/>
      <family val="2"/>
    </font>
    <font>
      <b/>
      <sz val="10"/>
      <color theme="1"/>
      <name val="Arial"/>
      <family val="2"/>
    </font>
    <font>
      <b/>
      <u val="singleAccounting"/>
      <sz val="10"/>
      <name val="Arial"/>
      <family val="2"/>
    </font>
    <font>
      <sz val="10"/>
      <color indexed="8"/>
      <name val="Arial"/>
      <family val="2"/>
    </font>
    <font>
      <u/>
      <sz val="11"/>
      <color theme="10"/>
      <name val="Calibri"/>
      <family val="2"/>
      <scheme val="minor"/>
    </font>
    <font>
      <sz val="8"/>
      <name val="Century Gothic"/>
      <family val="2"/>
    </font>
    <font>
      <sz val="11"/>
      <color rgb="FFFF0000"/>
      <name val="Calibri"/>
      <family val="2"/>
      <scheme val="minor"/>
    </font>
    <font>
      <sz val="11"/>
      <color theme="1"/>
      <name val="Arial"/>
      <family val="2"/>
    </font>
    <font>
      <sz val="11"/>
      <name val="Arial"/>
      <family val="2"/>
    </font>
    <font>
      <sz val="10"/>
      <name val="Calibri"/>
      <family val="2"/>
      <scheme val="minor"/>
    </font>
    <font>
      <sz val="8"/>
      <name val="Tahoma"/>
      <family val="2"/>
    </font>
    <font>
      <u/>
      <sz val="10"/>
      <name val="Arial"/>
      <family val="2"/>
    </font>
    <font>
      <b/>
      <sz val="12"/>
      <color rgb="FFFF0000"/>
      <name val="Arial"/>
      <family val="2"/>
    </font>
    <font>
      <vertAlign val="subscript"/>
      <sz val="10"/>
      <name val="Arial"/>
      <family val="2"/>
    </font>
    <font>
      <u/>
      <sz val="12"/>
      <color theme="8"/>
      <name val="Arial"/>
      <family val="2"/>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11"/>
      </patternFill>
    </fill>
    <fill>
      <patternFill patternType="solid">
        <fgColor indexed="44"/>
      </patternFill>
    </fill>
    <fill>
      <patternFill patternType="solid">
        <fgColor indexed="51"/>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indexed="31"/>
      </patternFill>
    </fill>
    <fill>
      <patternFill patternType="solid">
        <fgColor indexed="30"/>
      </patternFill>
    </fill>
    <fill>
      <patternFill patternType="solid">
        <fgColor indexed="62"/>
      </patternFill>
    </fill>
    <fill>
      <patternFill patternType="solid">
        <fgColor indexed="10"/>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right/>
      <top/>
      <bottom style="thin">
        <color indexed="64"/>
      </bottom>
      <diagonal/>
    </border>
    <border>
      <left/>
      <right/>
      <top style="thin">
        <color auto="1"/>
      </top>
      <bottom style="medium">
        <color auto="1"/>
      </bottom>
      <diagonal/>
    </border>
    <border>
      <left/>
      <right/>
      <top style="thin">
        <color auto="1"/>
      </top>
      <bottom style="medium">
        <color auto="1"/>
      </bottom>
      <diagonal/>
    </border>
    <border>
      <left/>
      <right/>
      <top style="medium">
        <color auto="1"/>
      </top>
      <bottom/>
      <diagonal/>
    </border>
    <border>
      <left/>
      <right/>
      <top style="thin">
        <color auto="1"/>
      </top>
      <bottom/>
      <diagonal/>
    </border>
    <border>
      <left/>
      <right/>
      <top style="thin">
        <color indexed="64"/>
      </top>
      <bottom/>
      <diagonal/>
    </border>
    <border>
      <left/>
      <right/>
      <top style="thin">
        <color auto="1"/>
      </top>
      <bottom style="medium">
        <color auto="1"/>
      </bottom>
      <diagonal/>
    </border>
    <border>
      <left/>
      <right/>
      <top style="thin">
        <color auto="1"/>
      </top>
      <bottom style="medium">
        <color auto="1"/>
      </bottom>
      <diagonal/>
    </border>
    <border>
      <left/>
      <right/>
      <top style="thin">
        <color indexed="64"/>
      </top>
      <bottom style="thin">
        <color indexed="64"/>
      </bottom>
      <diagonal/>
    </border>
    <border>
      <left/>
      <right/>
      <top style="thin">
        <color indexed="64"/>
      </top>
      <bottom style="medium">
        <color auto="1"/>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tted">
        <color auto="1"/>
      </bottom>
      <diagonal/>
    </border>
    <border>
      <left/>
      <right/>
      <top style="thin">
        <color auto="1"/>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medium">
        <color auto="1"/>
      </top>
      <bottom style="thin">
        <color indexed="64"/>
      </bottom>
      <diagonal/>
    </border>
    <border>
      <left/>
      <right/>
      <top style="thin">
        <color auto="1"/>
      </top>
      <bottom style="thin">
        <color indexed="64"/>
      </bottom>
      <diagonal/>
    </border>
  </borders>
  <cellStyleXfs count="1194">
    <xf numFmtId="0" fontId="0" fillId="0" borderId="0"/>
    <xf numFmtId="0" fontId="93" fillId="0" borderId="0" applyNumberForma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alignment vertical="top"/>
      <protection locked="0"/>
    </xf>
    <xf numFmtId="0" fontId="18" fillId="0" borderId="0"/>
    <xf numFmtId="0" fontId="18" fillId="0" borderId="0"/>
    <xf numFmtId="0" fontId="18" fillId="0" borderId="0"/>
    <xf numFmtId="0" fontId="20" fillId="0" borderId="0"/>
    <xf numFmtId="0" fontId="21" fillId="0" borderId="0" applyNumberFormat="0" applyFill="0" applyBorder="0" applyAlignment="0" applyProtection="0">
      <alignment vertical="top"/>
      <protection locked="0"/>
    </xf>
    <xf numFmtId="0" fontId="20" fillId="4" borderId="0" applyNumberFormat="0" applyBorder="0" applyAlignment="0" applyProtection="0"/>
    <xf numFmtId="0" fontId="20" fillId="5"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8" borderId="0">
      <protection locked="0"/>
    </xf>
    <xf numFmtId="0" fontId="18" fillId="9" borderId="7">
      <alignment horizontal="center" vertical="center"/>
      <protection locked="0"/>
    </xf>
    <xf numFmtId="43" fontId="20" fillId="0" borderId="0" applyFont="0" applyFill="0" applyBorder="0" applyAlignment="0" applyProtection="0"/>
    <xf numFmtId="0" fontId="18" fillId="10" borderId="0">
      <protection locked="0"/>
    </xf>
    <xf numFmtId="0" fontId="23" fillId="9" borderId="0">
      <alignment vertical="center"/>
      <protection locked="0"/>
    </xf>
    <xf numFmtId="0" fontId="23" fillId="0" borderId="0">
      <protection locked="0"/>
    </xf>
    <xf numFmtId="0" fontId="25" fillId="0" borderId="0">
      <protection locked="0"/>
    </xf>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1" fontId="18" fillId="0" borderId="0" applyFont="0" applyFill="0" applyBorder="0" applyAlignment="0" applyProtection="0"/>
    <xf numFmtId="9" fontId="18" fillId="0" borderId="0" applyFont="0" applyFill="0" applyBorder="0" applyAlignment="0" applyProtection="0"/>
    <xf numFmtId="0" fontId="18" fillId="0" borderId="0"/>
    <xf numFmtId="0" fontId="18" fillId="9" borderId="8">
      <alignment vertical="center"/>
      <protection locked="0"/>
    </xf>
    <xf numFmtId="0" fontId="18" fillId="8" borderId="0">
      <protection locked="0"/>
    </xf>
    <xf numFmtId="0" fontId="20" fillId="0" borderId="0"/>
    <xf numFmtId="0" fontId="28" fillId="0" borderId="0" applyNumberFormat="0" applyFill="0" applyBorder="0" applyAlignment="0" applyProtection="0">
      <alignment vertical="top"/>
      <protection locked="0"/>
    </xf>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3"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1" fillId="11" borderId="0" applyNumberFormat="0" applyBorder="0" applyAlignment="0" applyProtection="0"/>
    <xf numFmtId="0" fontId="32" fillId="25" borderId="9" applyNumberFormat="0" applyAlignment="0" applyProtection="0"/>
    <xf numFmtId="0" fontId="33" fillId="26" borderId="10" applyNumberFormat="0" applyAlignment="0" applyProtection="0"/>
    <xf numFmtId="164" fontId="18" fillId="0" borderId="0" applyFont="0" applyFill="0" applyBorder="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35" fillId="12" borderId="0" applyNumberFormat="0" applyBorder="0" applyAlignment="0" applyProtection="0"/>
    <xf numFmtId="0" fontId="11" fillId="0" borderId="1" applyNumberFormat="0" applyFill="0" applyAlignment="0" applyProtection="0"/>
    <xf numFmtId="0" fontId="36" fillId="0" borderId="11" applyNumberFormat="0" applyFill="0" applyAlignment="0" applyProtection="0"/>
    <xf numFmtId="0" fontId="12" fillId="0" borderId="2" applyNumberFormat="0" applyFill="0" applyAlignment="0" applyProtection="0"/>
    <xf numFmtId="0" fontId="37" fillId="0" borderId="12" applyNumberFormat="0" applyFill="0" applyAlignment="0" applyProtection="0"/>
    <xf numFmtId="0" fontId="13" fillId="0" borderId="3" applyNumberFormat="0" applyFill="0" applyAlignment="0" applyProtection="0"/>
    <xf numFmtId="0" fontId="38" fillId="0" borderId="13"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9" fillId="15" borderId="9" applyNumberFormat="0" applyAlignment="0" applyProtection="0"/>
    <xf numFmtId="0" fontId="14" fillId="0" borderId="4" applyNumberFormat="0" applyFill="0" applyAlignment="0" applyProtection="0"/>
    <xf numFmtId="0" fontId="40" fillId="0" borderId="14" applyNumberFormat="0" applyFill="0" applyAlignment="0" applyProtection="0"/>
    <xf numFmtId="0" fontId="41" fillId="27" borderId="0" applyNumberFormat="0" applyBorder="0" applyAlignment="0" applyProtection="0"/>
    <xf numFmtId="0" fontId="26" fillId="0" borderId="0"/>
    <xf numFmtId="0" fontId="9" fillId="2" borderId="5" applyNumberFormat="0" applyFont="0" applyAlignment="0" applyProtection="0"/>
    <xf numFmtId="0" fontId="26" fillId="28" borderId="15" applyNumberFormat="0" applyFont="0" applyAlignment="0" applyProtection="0"/>
    <xf numFmtId="0" fontId="42" fillId="25" borderId="16" applyNumberForma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applyNumberFormat="0" applyFill="0" applyBorder="0" applyAlignment="0" applyProtection="0"/>
    <xf numFmtId="0" fontId="43" fillId="0" borderId="0" applyNumberFormat="0" applyFill="0" applyBorder="0" applyAlignment="0" applyProtection="0"/>
    <xf numFmtId="0" fontId="17" fillId="0" borderId="6" applyNumberFormat="0" applyFill="0" applyAlignment="0" applyProtection="0"/>
    <xf numFmtId="0" fontId="44" fillId="0" borderId="17" applyNumberFormat="0" applyFill="0" applyAlignment="0" applyProtection="0"/>
    <xf numFmtId="0" fontId="15" fillId="0" borderId="0" applyNumberFormat="0" applyFill="0" applyBorder="0" applyAlignment="0" applyProtection="0"/>
    <xf numFmtId="0" fontId="45" fillId="0" borderId="0" applyNumberFormat="0" applyFill="0" applyBorder="0" applyAlignment="0" applyProtection="0"/>
    <xf numFmtId="0" fontId="18" fillId="0" borderId="0"/>
    <xf numFmtId="0" fontId="16"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4" applyNumberFormat="0" applyFill="0" applyAlignment="0" applyProtection="0"/>
    <xf numFmtId="0" fontId="9" fillId="2" borderId="5"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applyNumberFormat="0" applyFill="0" applyBorder="0" applyAlignment="0" applyProtection="0"/>
    <xf numFmtId="0" fontId="17" fillId="0" borderId="6" applyNumberFormat="0" applyFill="0" applyAlignment="0" applyProtection="0"/>
    <xf numFmtId="0" fontId="15" fillId="0" borderId="0" applyNumberFormat="0" applyFill="0" applyBorder="0" applyAlignment="0" applyProtection="0"/>
    <xf numFmtId="0" fontId="18" fillId="0" borderId="0"/>
    <xf numFmtId="0" fontId="18" fillId="0" borderId="0"/>
    <xf numFmtId="0" fontId="48"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50" fillId="0" borderId="0" applyFont="0" applyFill="0" applyBorder="0" applyAlignment="0" applyProtection="0"/>
    <xf numFmtId="0" fontId="50" fillId="0" borderId="0"/>
    <xf numFmtId="0" fontId="7" fillId="0" borderId="0"/>
    <xf numFmtId="0" fontId="6" fillId="0" borderId="0"/>
    <xf numFmtId="0" fontId="5" fillId="0" borderId="0"/>
    <xf numFmtId="43" fontId="9" fillId="0" borderId="0" applyFont="0" applyFill="0" applyBorder="0" applyAlignment="0" applyProtection="0"/>
    <xf numFmtId="9" fontId="9" fillId="0" borderId="0" applyFont="0" applyFill="0" applyBorder="0" applyAlignment="0" applyProtection="0"/>
    <xf numFmtId="0" fontId="59" fillId="0" borderId="0" applyNumberFormat="0" applyFill="0" applyBorder="0" applyAlignment="0" applyProtection="0"/>
    <xf numFmtId="0" fontId="18" fillId="0" borderId="0"/>
    <xf numFmtId="0" fontId="18" fillId="0" borderId="0"/>
    <xf numFmtId="0" fontId="18" fillId="0" borderId="0"/>
    <xf numFmtId="0" fontId="4" fillId="0" borderId="0"/>
    <xf numFmtId="0" fontId="4" fillId="0" borderId="0"/>
    <xf numFmtId="0" fontId="18" fillId="0" borderId="0"/>
    <xf numFmtId="0" fontId="18" fillId="0" borderId="0"/>
    <xf numFmtId="0" fontId="18" fillId="0" borderId="0"/>
    <xf numFmtId="0" fontId="29" fillId="30" borderId="0" applyNumberFormat="0" applyBorder="0" applyAlignment="0" applyProtection="0"/>
    <xf numFmtId="0" fontId="29" fillId="18"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2" fillId="25" borderId="35" applyNumberFormat="0" applyAlignment="0" applyProtection="0"/>
    <xf numFmtId="0" fontId="32" fillId="25" borderId="35" applyNumberFormat="0" applyAlignment="0" applyProtection="0"/>
    <xf numFmtId="0" fontId="39" fillId="15" borderId="35" applyNumberFormat="0" applyAlignment="0" applyProtection="0"/>
    <xf numFmtId="0" fontId="78" fillId="0" borderId="0"/>
    <xf numFmtId="0" fontId="50" fillId="0" borderId="0"/>
    <xf numFmtId="0" fontId="9" fillId="0" borderId="0"/>
    <xf numFmtId="0" fontId="9" fillId="0" borderId="0"/>
    <xf numFmtId="0" fontId="9" fillId="0" borderId="0"/>
    <xf numFmtId="0" fontId="79" fillId="0" borderId="0"/>
    <xf numFmtId="0" fontId="9" fillId="0" borderId="0"/>
    <xf numFmtId="0" fontId="9" fillId="0" borderId="0"/>
    <xf numFmtId="0" fontId="9" fillId="0" borderId="0"/>
    <xf numFmtId="0" fontId="9" fillId="0" borderId="0"/>
    <xf numFmtId="0" fontId="9" fillId="0" borderId="0"/>
    <xf numFmtId="0" fontId="26" fillId="0" borderId="0"/>
    <xf numFmtId="0" fontId="50" fillId="0" borderId="0"/>
    <xf numFmtId="0" fontId="9" fillId="0" borderId="0"/>
    <xf numFmtId="0" fontId="26" fillId="0" borderId="0"/>
    <xf numFmtId="0" fontId="18" fillId="0" borderId="0"/>
    <xf numFmtId="0" fontId="3" fillId="0" borderId="0"/>
    <xf numFmtId="0" fontId="50" fillId="0" borderId="0"/>
    <xf numFmtId="0" fontId="26" fillId="28" borderId="36" applyNumberFormat="0" applyFont="0" applyAlignment="0" applyProtection="0"/>
    <xf numFmtId="0" fontId="42" fillId="25" borderId="37" applyNumberFormat="0" applyAlignment="0" applyProtection="0"/>
    <xf numFmtId="9" fontId="2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4" fillId="0" borderId="38" applyNumberFormat="0" applyFill="0" applyAlignment="0" applyProtection="0"/>
    <xf numFmtId="0" fontId="2" fillId="0" borderId="0"/>
    <xf numFmtId="0" fontId="83"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xf numFmtId="0" fontId="84" fillId="0" borderId="0"/>
  </cellStyleXfs>
  <cellXfs count="478">
    <xf numFmtId="0" fontId="0" fillId="0" borderId="0" xfId="0"/>
    <xf numFmtId="0" fontId="93" fillId="0" borderId="0" xfId="1"/>
    <xf numFmtId="0" fontId="27" fillId="0" borderId="0" xfId="0" applyFont="1"/>
    <xf numFmtId="0" fontId="18" fillId="0" borderId="0" xfId="0" applyFont="1"/>
    <xf numFmtId="0" fontId="0" fillId="0" borderId="0" xfId="0" applyBorder="1"/>
    <xf numFmtId="0" fontId="26" fillId="0" borderId="0" xfId="0" applyFont="1" applyBorder="1"/>
    <xf numFmtId="0" fontId="18" fillId="0" borderId="18" xfId="0" applyFont="1" applyBorder="1"/>
    <xf numFmtId="0" fontId="22" fillId="0" borderId="0" xfId="1" applyFont="1"/>
    <xf numFmtId="0" fontId="22" fillId="0" borderId="0" xfId="1" applyFont="1" applyAlignment="1">
      <alignment horizontal="left" indent="2"/>
    </xf>
    <xf numFmtId="0" fontId="46" fillId="0" borderId="0" xfId="1" applyFont="1"/>
    <xf numFmtId="0" fontId="27" fillId="0" borderId="0" xfId="0" applyFont="1" applyBorder="1" applyAlignment="1">
      <alignment vertical="center"/>
    </xf>
    <xf numFmtId="0" fontId="93" fillId="0" borderId="0" xfId="1" applyBorder="1" applyAlignment="1">
      <alignment vertical="center"/>
    </xf>
    <xf numFmtId="0" fontId="47" fillId="0" borderId="0" xfId="0" applyFont="1"/>
    <xf numFmtId="0" fontId="0" fillId="0" borderId="0" xfId="0" applyFont="1"/>
    <xf numFmtId="0" fontId="8" fillId="0" borderId="0" xfId="1" applyFont="1"/>
    <xf numFmtId="0" fontId="9" fillId="0" borderId="0" xfId="0" applyFont="1"/>
    <xf numFmtId="0" fontId="93" fillId="0" borderId="0" xfId="1" applyBorder="1"/>
    <xf numFmtId="0" fontId="93" fillId="0" borderId="0" xfId="1" applyFill="1" applyBorder="1"/>
    <xf numFmtId="0" fontId="22" fillId="0" borderId="0" xfId="1" applyFont="1" applyFill="1" applyBorder="1" applyAlignment="1">
      <alignment horizontal="left" indent="2"/>
    </xf>
    <xf numFmtId="0" fontId="93" fillId="0" borderId="0" xfId="1" applyFill="1" applyBorder="1" applyAlignment="1">
      <alignment horizontal="left" vertical="center" readingOrder="1"/>
    </xf>
    <xf numFmtId="0" fontId="93" fillId="0" borderId="0" xfId="1" applyFill="1"/>
    <xf numFmtId="0" fontId="93" fillId="0" borderId="0" xfId="1" applyFill="1" applyBorder="1" applyAlignment="1">
      <alignment horizontal="left" vertical="center"/>
    </xf>
    <xf numFmtId="0" fontId="0" fillId="0" borderId="0" xfId="0" applyFont="1" applyFill="1"/>
    <xf numFmtId="0" fontId="0" fillId="0" borderId="0" xfId="0" applyFill="1"/>
    <xf numFmtId="0" fontId="25" fillId="0" borderId="0" xfId="0" applyFont="1"/>
    <xf numFmtId="0" fontId="93" fillId="29" borderId="0" xfId="1" applyFill="1" applyAlignment="1">
      <alignment vertical="center"/>
    </xf>
    <xf numFmtId="0" fontId="22" fillId="0" borderId="0" xfId="1" applyFont="1" applyBorder="1" applyAlignment="1">
      <alignment horizontal="left" indent="2"/>
    </xf>
    <xf numFmtId="0" fontId="22" fillId="0" borderId="0" xfId="1" applyFont="1" applyFill="1" applyBorder="1" applyAlignment="1">
      <alignment horizontal="left" indent="2" readingOrder="1"/>
    </xf>
    <xf numFmtId="0" fontId="49" fillId="0" borderId="0" xfId="7" applyFont="1" applyFill="1" applyAlignment="1"/>
    <xf numFmtId="3" fontId="49" fillId="0" borderId="0" xfId="7" applyNumberFormat="1" applyFont="1" applyFill="1" applyAlignment="1">
      <alignment horizontal="right"/>
    </xf>
    <xf numFmtId="0" fontId="51" fillId="0" borderId="0" xfId="0" applyFont="1"/>
    <xf numFmtId="0" fontId="51" fillId="0" borderId="19" xfId="0" applyFont="1" applyBorder="1"/>
    <xf numFmtId="0" fontId="52" fillId="0" borderId="19" xfId="0" applyFont="1" applyBorder="1" applyAlignment="1">
      <alignment horizontal="right"/>
    </xf>
    <xf numFmtId="0" fontId="51" fillId="0" borderId="0" xfId="7" applyFont="1" applyFill="1" applyAlignment="1"/>
    <xf numFmtId="3" fontId="51" fillId="0" borderId="0" xfId="7" applyNumberFormat="1" applyFont="1" applyFill="1" applyAlignment="1">
      <alignment horizontal="right"/>
    </xf>
    <xf numFmtId="3" fontId="51" fillId="0" borderId="0" xfId="0" applyNumberFormat="1" applyFont="1" applyFill="1" applyAlignment="1">
      <alignment horizontal="right"/>
    </xf>
    <xf numFmtId="3" fontId="51" fillId="0" borderId="0" xfId="0" applyNumberFormat="1" applyFont="1" applyFill="1"/>
    <xf numFmtId="0" fontId="51" fillId="0" borderId="19" xfId="7" applyFont="1" applyFill="1" applyBorder="1" applyAlignment="1"/>
    <xf numFmtId="3" fontId="51" fillId="0" borderId="19" xfId="0" applyNumberFormat="1" applyFont="1" applyFill="1" applyBorder="1" applyAlignment="1">
      <alignment horizontal="right"/>
    </xf>
    <xf numFmtId="0" fontId="51" fillId="0" borderId="0" xfId="0" applyFont="1" applyFill="1" applyBorder="1" applyAlignment="1">
      <alignment horizontal="center"/>
    </xf>
    <xf numFmtId="165" fontId="51" fillId="0" borderId="0" xfId="397" applyNumberFormat="1" applyFont="1" applyFill="1" applyBorder="1" applyAlignment="1">
      <alignment horizontal="right"/>
    </xf>
    <xf numFmtId="0" fontId="47" fillId="0" borderId="19" xfId="0" applyFont="1" applyBorder="1"/>
    <xf numFmtId="0" fontId="51" fillId="0" borderId="19" xfId="0" applyFont="1" applyFill="1" applyBorder="1" applyAlignment="1">
      <alignment horizontal="center"/>
    </xf>
    <xf numFmtId="165" fontId="51" fillId="0" borderId="19" xfId="397" applyNumberFormat="1" applyFont="1" applyFill="1" applyBorder="1" applyAlignment="1">
      <alignment horizontal="right"/>
    </xf>
    <xf numFmtId="1" fontId="51" fillId="0" borderId="0" xfId="0" applyNumberFormat="1" applyFont="1"/>
    <xf numFmtId="1" fontId="51" fillId="0" borderId="19" xfId="0" applyNumberFormat="1" applyFont="1" applyBorder="1"/>
    <xf numFmtId="0" fontId="47" fillId="0" borderId="0" xfId="0" applyFont="1" applyBorder="1"/>
    <xf numFmtId="0" fontId="51" fillId="0" borderId="19" xfId="0" applyFont="1" applyFill="1" applyBorder="1"/>
    <xf numFmtId="0" fontId="51" fillId="0" borderId="19" xfId="0" applyFont="1" applyBorder="1" applyAlignment="1">
      <alignment vertical="center" wrapText="1"/>
    </xf>
    <xf numFmtId="0" fontId="54" fillId="0" borderId="0" xfId="23" applyFont="1" applyFill="1" applyBorder="1" applyAlignment="1">
      <alignment vertical="top"/>
    </xf>
    <xf numFmtId="0" fontId="9" fillId="0" borderId="0" xfId="23" applyFont="1" applyFill="1" applyBorder="1" applyAlignment="1"/>
    <xf numFmtId="0" fontId="0" fillId="0" borderId="0" xfId="23" applyFont="1" applyFill="1" applyBorder="1" applyAlignment="1"/>
    <xf numFmtId="0" fontId="0" fillId="0" borderId="0" xfId="23" applyFont="1" applyFill="1" applyBorder="1" applyAlignment="1">
      <alignment vertical="top" wrapText="1"/>
    </xf>
    <xf numFmtId="0" fontId="48" fillId="0" borderId="0" xfId="302" applyBorder="1"/>
    <xf numFmtId="0" fontId="48" fillId="0" borderId="0" xfId="302"/>
    <xf numFmtId="0" fontId="55" fillId="0" borderId="0" xfId="302" applyFont="1" applyBorder="1"/>
    <xf numFmtId="0" fontId="56" fillId="0" borderId="0" xfId="1" applyFont="1"/>
    <xf numFmtId="3" fontId="48" fillId="0" borderId="0" xfId="302" applyNumberFormat="1"/>
    <xf numFmtId="0" fontId="55" fillId="0" borderId="0" xfId="302" applyFont="1"/>
    <xf numFmtId="0" fontId="57" fillId="0" borderId="0" xfId="302" applyFont="1"/>
    <xf numFmtId="0" fontId="58" fillId="0" borderId="20" xfId="302" applyFont="1" applyFill="1" applyBorder="1" applyAlignment="1">
      <alignment horizontal="center"/>
    </xf>
    <xf numFmtId="49" fontId="57" fillId="0" borderId="0" xfId="302" applyNumberFormat="1" applyFont="1" applyFill="1" applyBorder="1" applyAlignment="1">
      <alignment horizontal="left" vertical="center" wrapText="1"/>
    </xf>
    <xf numFmtId="0" fontId="57" fillId="0" borderId="0" xfId="302" applyFont="1" applyFill="1" applyBorder="1" applyAlignment="1">
      <alignment horizontal="right" vertical="center" wrapText="1"/>
    </xf>
    <xf numFmtId="49" fontId="57" fillId="0" borderId="19" xfId="302" applyNumberFormat="1" applyFont="1" applyFill="1" applyBorder="1" applyAlignment="1">
      <alignment horizontal="left" vertical="center" wrapText="1"/>
    </xf>
    <xf numFmtId="0" fontId="57" fillId="0" borderId="19" xfId="302" applyFont="1" applyFill="1" applyBorder="1" applyAlignment="1">
      <alignment horizontal="right" vertical="center" wrapText="1"/>
    </xf>
    <xf numFmtId="0" fontId="0" fillId="0" borderId="0" xfId="23" applyFont="1" applyFill="1" applyAlignment="1">
      <alignment vertical="top" wrapText="1"/>
    </xf>
    <xf numFmtId="0" fontId="27" fillId="0" borderId="0" xfId="0" applyFont="1" applyBorder="1"/>
    <xf numFmtId="0" fontId="26" fillId="0" borderId="0" xfId="0" applyFont="1"/>
    <xf numFmtId="0" fontId="18" fillId="0" borderId="0" xfId="0" applyFont="1" applyBorder="1"/>
    <xf numFmtId="0" fontId="23" fillId="0" borderId="21" xfId="0" applyFont="1" applyBorder="1" applyAlignment="1">
      <alignment horizontal="left"/>
    </xf>
    <xf numFmtId="0" fontId="18" fillId="0" borderId="19" xfId="0" applyFont="1" applyBorder="1"/>
    <xf numFmtId="167" fontId="18" fillId="0" borderId="0" xfId="397" applyNumberFormat="1" applyFont="1"/>
    <xf numFmtId="167" fontId="18" fillId="0" borderId="19" xfId="397" applyNumberFormat="1" applyFont="1" applyBorder="1"/>
    <xf numFmtId="0" fontId="23" fillId="0" borderId="21" xfId="0" applyFont="1" applyBorder="1" applyAlignment="1">
      <alignment horizontal="center"/>
    </xf>
    <xf numFmtId="0" fontId="60" fillId="0" borderId="0" xfId="0" applyFont="1" applyAlignment="1">
      <alignment horizontal="center" vertical="center" readingOrder="1"/>
    </xf>
    <xf numFmtId="0" fontId="18" fillId="0" borderId="0" xfId="0" applyNumberFormat="1" applyFont="1" applyFill="1" applyAlignment="1">
      <alignment horizontal="left"/>
    </xf>
    <xf numFmtId="166" fontId="18" fillId="0" borderId="0" xfId="0" applyNumberFormat="1" applyFont="1" applyFill="1" applyAlignment="1">
      <alignment horizontal="right"/>
    </xf>
    <xf numFmtId="0" fontId="18" fillId="0" borderId="19" xfId="0" applyFont="1" applyFill="1" applyBorder="1"/>
    <xf numFmtId="166" fontId="18" fillId="0" borderId="19" xfId="0" applyNumberFormat="1" applyFont="1" applyFill="1" applyBorder="1" applyAlignment="1">
      <alignment horizontal="right"/>
    </xf>
    <xf numFmtId="166" fontId="18" fillId="0" borderId="0" xfId="14" applyNumberFormat="1" applyFont="1"/>
    <xf numFmtId="166" fontId="18" fillId="0" borderId="0" xfId="14" applyNumberFormat="1" applyFont="1" applyFill="1" applyAlignment="1">
      <alignment horizontal="right"/>
    </xf>
    <xf numFmtId="166" fontId="18" fillId="0" borderId="0" xfId="14" applyNumberFormat="1" applyFont="1" applyBorder="1"/>
    <xf numFmtId="0" fontId="18" fillId="0" borderId="0" xfId="14" applyFont="1"/>
    <xf numFmtId="3" fontId="18" fillId="0" borderId="0" xfId="14" applyNumberFormat="1" applyFont="1"/>
    <xf numFmtId="166" fontId="18" fillId="0" borderId="0" xfId="0" applyNumberFormat="1" applyFont="1" applyBorder="1"/>
    <xf numFmtId="0" fontId="23" fillId="0" borderId="18" xfId="0" applyFont="1" applyBorder="1" applyAlignment="1">
      <alignment horizontal="center"/>
    </xf>
    <xf numFmtId="166" fontId="18" fillId="0" borderId="19" xfId="0" applyNumberFormat="1" applyFont="1" applyBorder="1"/>
    <xf numFmtId="0" fontId="23" fillId="0" borderId="20" xfId="0" applyFont="1" applyBorder="1" applyAlignment="1">
      <alignment horizontal="center"/>
    </xf>
    <xf numFmtId="0" fontId="18" fillId="0" borderId="22" xfId="0" applyFont="1" applyBorder="1"/>
    <xf numFmtId="0" fontId="27" fillId="0" borderId="0" xfId="0" applyFont="1" applyBorder="1" applyAlignment="1"/>
    <xf numFmtId="0" fontId="23" fillId="0" borderId="20" xfId="0" applyFont="1" applyBorder="1" applyAlignment="1">
      <alignment horizontal="center" vertical="center" wrapText="1"/>
    </xf>
    <xf numFmtId="0" fontId="23" fillId="0" borderId="20" xfId="0" applyFont="1" applyBorder="1" applyAlignment="1">
      <alignment horizontal="center" vertical="center"/>
    </xf>
    <xf numFmtId="0" fontId="27" fillId="0" borderId="23" xfId="0" applyFont="1" applyBorder="1"/>
    <xf numFmtId="0" fontId="26" fillId="0" borderId="23" xfId="0" applyFont="1" applyBorder="1"/>
    <xf numFmtId="0" fontId="23" fillId="0" borderId="25" xfId="0" applyFont="1" applyBorder="1" applyAlignment="1">
      <alignment horizontal="left"/>
    </xf>
    <xf numFmtId="0" fontId="23" fillId="0" borderId="25" xfId="0" applyFont="1" applyBorder="1" applyAlignment="1">
      <alignment horizontal="right"/>
    </xf>
    <xf numFmtId="0" fontId="18" fillId="0" borderId="0" xfId="0" applyFont="1" applyBorder="1" applyAlignment="1">
      <alignment horizontal="center"/>
    </xf>
    <xf numFmtId="0" fontId="18" fillId="0" borderId="0" xfId="0" applyFont="1" applyAlignment="1">
      <alignment horizontal="left"/>
    </xf>
    <xf numFmtId="0" fontId="18" fillId="0" borderId="0" xfId="0" applyFont="1" applyBorder="1" applyAlignment="1">
      <alignment horizontal="left"/>
    </xf>
    <xf numFmtId="0" fontId="18" fillId="0" borderId="19" xfId="0" applyFont="1" applyBorder="1" applyAlignment="1">
      <alignment horizontal="left"/>
    </xf>
    <xf numFmtId="0" fontId="26" fillId="0" borderId="0" xfId="0" applyFont="1" applyFill="1" applyBorder="1"/>
    <xf numFmtId="0" fontId="63" fillId="0" borderId="0" xfId="1" applyFont="1" applyFill="1" applyBorder="1"/>
    <xf numFmtId="0" fontId="0" fillId="0" borderId="0" xfId="0" applyFont="1" applyFill="1" applyBorder="1"/>
    <xf numFmtId="0" fontId="22" fillId="29" borderId="0" xfId="1" applyFont="1" applyFill="1"/>
    <xf numFmtId="0" fontId="53" fillId="0" borderId="0" xfId="7" applyFont="1" applyFill="1" applyAlignment="1"/>
    <xf numFmtId="3" fontId="53" fillId="0" borderId="0" xfId="0" applyNumberFormat="1" applyFont="1" applyFill="1" applyAlignment="1">
      <alignment horizontal="right"/>
    </xf>
    <xf numFmtId="0" fontId="0" fillId="0" borderId="19" xfId="0" applyBorder="1"/>
    <xf numFmtId="166" fontId="51" fillId="0" borderId="0" xfId="0" applyNumberFormat="1" applyFont="1"/>
    <xf numFmtId="166" fontId="51" fillId="0" borderId="19" xfId="0" applyNumberFormat="1" applyFont="1" applyFill="1" applyBorder="1" applyAlignment="1">
      <alignment horizontal="right"/>
    </xf>
    <xf numFmtId="166" fontId="0" fillId="0" borderId="0" xfId="0" applyNumberFormat="1" applyBorder="1" applyAlignment="1">
      <alignment horizontal="center"/>
    </xf>
    <xf numFmtId="166" fontId="0" fillId="0" borderId="0" xfId="0" applyNumberFormat="1" applyFill="1" applyBorder="1" applyAlignment="1">
      <alignment horizontal="center"/>
    </xf>
    <xf numFmtId="166" fontId="51" fillId="0" borderId="0" xfId="0" applyNumberFormat="1" applyFont="1" applyBorder="1" applyAlignment="1">
      <alignment horizontal="right"/>
    </xf>
    <xf numFmtId="49" fontId="58" fillId="0" borderId="28" xfId="302" applyNumberFormat="1" applyFont="1" applyFill="1" applyBorder="1" applyAlignment="1">
      <alignment horizontal="right" vertical="center" wrapText="1"/>
    </xf>
    <xf numFmtId="0" fontId="27" fillId="0" borderId="0" xfId="0" applyFont="1" applyFill="1" applyBorder="1"/>
    <xf numFmtId="0" fontId="18" fillId="0" borderId="0" xfId="0" applyFont="1" applyFill="1"/>
    <xf numFmtId="0" fontId="23" fillId="0" borderId="28" xfId="0" applyFont="1" applyFill="1" applyBorder="1" applyAlignment="1">
      <alignment horizontal="left"/>
    </xf>
    <xf numFmtId="0" fontId="23" fillId="0" borderId="28" xfId="0" applyFont="1" applyFill="1" applyBorder="1" applyAlignment="1">
      <alignment horizontal="right" wrapText="1"/>
    </xf>
    <xf numFmtId="0" fontId="18" fillId="0" borderId="29" xfId="0" applyFont="1" applyFill="1" applyBorder="1" applyAlignment="1">
      <alignment horizontal="left"/>
    </xf>
    <xf numFmtId="0" fontId="18" fillId="0" borderId="30" xfId="0" applyFont="1" applyFill="1" applyBorder="1" applyAlignment="1">
      <alignment horizontal="left"/>
    </xf>
    <xf numFmtId="0" fontId="18" fillId="0" borderId="31" xfId="0" applyFont="1" applyFill="1" applyBorder="1" applyAlignment="1">
      <alignment horizontal="left"/>
    </xf>
    <xf numFmtId="0" fontId="27" fillId="0" borderId="0" xfId="0" applyFont="1" applyFill="1" applyBorder="1" applyAlignment="1">
      <alignment horizontal="left" vertical="center"/>
    </xf>
    <xf numFmtId="0" fontId="67" fillId="0" borderId="0" xfId="0" applyFont="1"/>
    <xf numFmtId="0" fontId="68" fillId="0" borderId="0" xfId="0" applyFont="1" applyAlignment="1">
      <alignment horizontal="center" vertical="center"/>
    </xf>
    <xf numFmtId="0" fontId="68" fillId="0" borderId="0" xfId="0" applyFont="1" applyAlignment="1"/>
    <xf numFmtId="0" fontId="26" fillId="0" borderId="0" xfId="0" applyFont="1" applyFill="1"/>
    <xf numFmtId="0" fontId="18" fillId="0" borderId="0" xfId="0" applyFont="1" applyFill="1" applyBorder="1" applyAlignment="1">
      <alignment horizontal="left"/>
    </xf>
    <xf numFmtId="0" fontId="18" fillId="0" borderId="32" xfId="0" applyFont="1" applyFill="1" applyBorder="1" applyAlignment="1">
      <alignment horizontal="left"/>
    </xf>
    <xf numFmtId="166" fontId="18" fillId="0" borderId="33" xfId="0" applyNumberFormat="1" applyFont="1" applyFill="1" applyBorder="1" applyAlignment="1">
      <alignment horizontal="right"/>
    </xf>
    <xf numFmtId="0" fontId="69" fillId="0" borderId="0" xfId="302" applyFont="1" applyAlignment="1">
      <alignment horizontal="right"/>
    </xf>
    <xf numFmtId="0" fontId="27" fillId="0" borderId="24" xfId="0" applyFont="1" applyFill="1" applyBorder="1"/>
    <xf numFmtId="0" fontId="26" fillId="0" borderId="24" xfId="0" applyFont="1" applyFill="1" applyBorder="1"/>
    <xf numFmtId="0" fontId="26" fillId="0" borderId="24" xfId="0" applyFont="1" applyBorder="1"/>
    <xf numFmtId="0" fontId="18" fillId="0" borderId="0" xfId="0" applyFont="1" applyAlignment="1">
      <alignment horizontal="center"/>
    </xf>
    <xf numFmtId="168" fontId="18" fillId="0" borderId="0" xfId="0" applyNumberFormat="1" applyFont="1"/>
    <xf numFmtId="0" fontId="70" fillId="0" borderId="0" xfId="0" applyFont="1"/>
    <xf numFmtId="0" fontId="71" fillId="0" borderId="0" xfId="0" applyFont="1"/>
    <xf numFmtId="0" fontId="72" fillId="0" borderId="0" xfId="0" applyFont="1"/>
    <xf numFmtId="0" fontId="18" fillId="0" borderId="0" xfId="0" applyFont="1" applyAlignment="1">
      <alignment horizontal="right"/>
    </xf>
    <xf numFmtId="0" fontId="73" fillId="0" borderId="0" xfId="0" applyFont="1"/>
    <xf numFmtId="0" fontId="74" fillId="0" borderId="0" xfId="0" applyFont="1"/>
    <xf numFmtId="0" fontId="18" fillId="0" borderId="24" xfId="0" applyFont="1" applyBorder="1" applyAlignment="1">
      <alignment horizontal="left" indent="1"/>
    </xf>
    <xf numFmtId="0" fontId="18" fillId="0" borderId="22" xfId="0" applyFont="1" applyBorder="1" applyAlignment="1"/>
    <xf numFmtId="166" fontId="23" fillId="0" borderId="0" xfId="0" applyNumberFormat="1" applyFont="1" applyAlignment="1">
      <alignment horizontal="right"/>
    </xf>
    <xf numFmtId="166" fontId="75" fillId="0" borderId="0" xfId="0" applyNumberFormat="1" applyFont="1" applyAlignment="1">
      <alignment horizontal="right"/>
    </xf>
    <xf numFmtId="0" fontId="18" fillId="0" borderId="0" xfId="0" applyFont="1" applyBorder="1" applyAlignment="1"/>
    <xf numFmtId="0" fontId="18" fillId="0" borderId="19" xfId="0" applyFont="1" applyBorder="1" applyAlignment="1"/>
    <xf numFmtId="166" fontId="23" fillId="0" borderId="19" xfId="0" applyNumberFormat="1" applyFont="1" applyBorder="1" applyAlignment="1">
      <alignment horizontal="right"/>
    </xf>
    <xf numFmtId="166" fontId="75" fillId="0" borderId="19" xfId="0" applyNumberFormat="1" applyFont="1" applyBorder="1" applyAlignment="1">
      <alignment horizontal="right"/>
    </xf>
    <xf numFmtId="0" fontId="66" fillId="0" borderId="0" xfId="0" applyFont="1" applyBorder="1"/>
    <xf numFmtId="0" fontId="76" fillId="0" borderId="0" xfId="0" applyFont="1"/>
    <xf numFmtId="0" fontId="77" fillId="0" borderId="0" xfId="0" applyFont="1"/>
    <xf numFmtId="0" fontId="18" fillId="0" borderId="28" xfId="0" applyFont="1" applyBorder="1"/>
    <xf numFmtId="0" fontId="23" fillId="0" borderId="28" xfId="0" applyFont="1" applyBorder="1" applyAlignment="1">
      <alignment horizontal="right"/>
    </xf>
    <xf numFmtId="0" fontId="27" fillId="0" borderId="0" xfId="403" applyFont="1" applyBorder="1"/>
    <xf numFmtId="0" fontId="73" fillId="0" borderId="19" xfId="403" applyFont="1" applyBorder="1" applyAlignment="1">
      <alignment horizontal="right"/>
    </xf>
    <xf numFmtId="0" fontId="27" fillId="0" borderId="24" xfId="0" applyFont="1" applyBorder="1"/>
    <xf numFmtId="0" fontId="64" fillId="0" borderId="0" xfId="0" applyFont="1"/>
    <xf numFmtId="0" fontId="23" fillId="0" borderId="28" xfId="0" applyFont="1" applyFill="1" applyBorder="1" applyAlignment="1">
      <alignment horizontal="right"/>
    </xf>
    <xf numFmtId="0" fontId="18" fillId="0" borderId="0" xfId="0" applyFont="1" applyFill="1" applyBorder="1"/>
    <xf numFmtId="3" fontId="18" fillId="0" borderId="0" xfId="0" applyNumberFormat="1" applyFont="1" applyFill="1" applyBorder="1"/>
    <xf numFmtId="166" fontId="18" fillId="0" borderId="0" xfId="0" applyNumberFormat="1" applyFont="1" applyFill="1" applyBorder="1"/>
    <xf numFmtId="3" fontId="18" fillId="0" borderId="0" xfId="405" applyNumberFormat="1" applyFont="1" applyFill="1" applyBorder="1" applyAlignment="1">
      <alignment horizontal="right" vertical="center"/>
    </xf>
    <xf numFmtId="3" fontId="18" fillId="0" borderId="19" xfId="0" applyNumberFormat="1" applyFont="1" applyFill="1" applyBorder="1"/>
    <xf numFmtId="166" fontId="18" fillId="0" borderId="19" xfId="0" applyNumberFormat="1" applyFont="1" applyFill="1" applyBorder="1"/>
    <xf numFmtId="0" fontId="62" fillId="0" borderId="0" xfId="406" applyFont="1" applyBorder="1" applyAlignment="1">
      <alignment wrapText="1"/>
    </xf>
    <xf numFmtId="0" fontId="62" fillId="0" borderId="0" xfId="406" applyFont="1" applyBorder="1" applyAlignment="1">
      <alignment horizontal="left" vertical="top" wrapText="1"/>
    </xf>
    <xf numFmtId="0" fontId="62" fillId="0" borderId="0" xfId="406" applyFont="1" applyBorder="1" applyAlignment="1">
      <alignment horizontal="center" wrapText="1"/>
    </xf>
    <xf numFmtId="169" fontId="62" fillId="0" borderId="0" xfId="406" applyNumberFormat="1" applyFont="1" applyBorder="1" applyAlignment="1">
      <alignment horizontal="right" vertical="center"/>
    </xf>
    <xf numFmtId="0" fontId="62" fillId="0" borderId="0" xfId="407" applyFont="1" applyBorder="1" applyAlignment="1">
      <alignment horizontal="center" wrapText="1"/>
    </xf>
    <xf numFmtId="0" fontId="4" fillId="0" borderId="0" xfId="404" applyBorder="1"/>
    <xf numFmtId="1" fontId="18" fillId="0" borderId="0" xfId="0" applyNumberFormat="1" applyFont="1" applyFill="1" applyBorder="1"/>
    <xf numFmtId="2" fontId="18" fillId="0" borderId="19" xfId="0" applyNumberFormat="1" applyFont="1" applyBorder="1"/>
    <xf numFmtId="2" fontId="18" fillId="0" borderId="0" xfId="0" applyNumberFormat="1" applyFont="1"/>
    <xf numFmtId="0" fontId="23" fillId="0" borderId="34" xfId="0" applyFont="1" applyBorder="1" applyAlignment="1">
      <alignment horizontal="right"/>
    </xf>
    <xf numFmtId="0" fontId="23" fillId="0" borderId="34" xfId="0" applyFont="1" applyBorder="1" applyAlignment="1">
      <alignment horizontal="left"/>
    </xf>
    <xf numFmtId="0" fontId="23" fillId="0" borderId="34" xfId="0" applyFont="1" applyBorder="1" applyAlignment="1">
      <alignment horizontal="center"/>
    </xf>
    <xf numFmtId="2" fontId="26" fillId="0" borderId="0" xfId="0" applyNumberFormat="1" applyFont="1"/>
    <xf numFmtId="0" fontId="27" fillId="0" borderId="24" xfId="0" applyFont="1" applyBorder="1" applyAlignment="1">
      <alignment vertical="center"/>
    </xf>
    <xf numFmtId="0" fontId="18" fillId="0" borderId="0" xfId="416" applyFont="1"/>
    <xf numFmtId="0" fontId="18" fillId="0" borderId="0" xfId="416" applyFont="1" applyAlignment="1">
      <alignment horizontal="left"/>
    </xf>
    <xf numFmtId="0" fontId="23" fillId="0" borderId="0" xfId="416" applyFont="1" applyAlignment="1">
      <alignment horizontal="left"/>
    </xf>
    <xf numFmtId="0" fontId="18" fillId="0" borderId="0" xfId="416" applyFont="1" applyAlignment="1">
      <alignment horizontal="left" indent="1"/>
    </xf>
    <xf numFmtId="0" fontId="82" fillId="0" borderId="0" xfId="0" applyFont="1" applyAlignment="1">
      <alignment horizontal="centerContinuous" wrapText="1"/>
    </xf>
    <xf numFmtId="0" fontId="23" fillId="0" borderId="0" xfId="0" applyFont="1" applyAlignment="1">
      <alignment horizontal="left"/>
    </xf>
    <xf numFmtId="0" fontId="2" fillId="0" borderId="0" xfId="660"/>
    <xf numFmtId="0" fontId="2" fillId="0" borderId="0" xfId="660" applyAlignment="1"/>
    <xf numFmtId="0" fontId="18" fillId="0" borderId="0" xfId="660" applyFont="1" applyFill="1" applyBorder="1" applyAlignment="1">
      <alignment horizontal="left" indent="1"/>
    </xf>
    <xf numFmtId="1" fontId="23" fillId="0" borderId="0" xfId="660" applyNumberFormat="1" applyFont="1" applyFill="1" applyBorder="1" applyAlignment="1">
      <alignment horizontal="right"/>
    </xf>
    <xf numFmtId="1" fontId="75" fillId="0" borderId="0" xfId="660" applyNumberFormat="1" applyFont="1" applyFill="1" applyBorder="1" applyAlignment="1">
      <alignment horizontal="right"/>
    </xf>
    <xf numFmtId="168" fontId="18" fillId="0" borderId="0" xfId="660" applyNumberFormat="1" applyFont="1" applyFill="1" applyBorder="1"/>
    <xf numFmtId="0" fontId="18" fillId="0" borderId="0" xfId="660" applyFont="1" applyFill="1" applyBorder="1"/>
    <xf numFmtId="0" fontId="2" fillId="0" borderId="0" xfId="660" applyAlignment="1">
      <alignment horizontal="left"/>
    </xf>
    <xf numFmtId="0" fontId="0" fillId="0" borderId="0" xfId="0"/>
    <xf numFmtId="3" fontId="18" fillId="0" borderId="0" xfId="1193" applyNumberFormat="1" applyFont="1" applyFill="1" applyBorder="1" applyAlignment="1">
      <alignment horizontal="right" vertical="center" wrapText="1"/>
    </xf>
    <xf numFmtId="1" fontId="18" fillId="0" borderId="0" xfId="1192" applyNumberFormat="1" applyFont="1" applyFill="1" applyBorder="1" applyAlignment="1" applyProtection="1">
      <alignment horizontal="center" vertical="center" wrapText="1"/>
    </xf>
    <xf numFmtId="1" fontId="18" fillId="0" borderId="0" xfId="1192" applyNumberFormat="1" applyFont="1" applyFill="1" applyBorder="1" applyAlignment="1" applyProtection="1">
      <alignment horizontal="right" vertical="center" wrapText="1"/>
    </xf>
    <xf numFmtId="1" fontId="18" fillId="0" borderId="0" xfId="0" applyNumberFormat="1" applyFont="1" applyFill="1"/>
    <xf numFmtId="1" fontId="18" fillId="0" borderId="0" xfId="0" applyNumberFormat="1" applyFont="1" applyFill="1" applyBorder="1" applyAlignment="1">
      <alignment horizontal="right"/>
    </xf>
    <xf numFmtId="0" fontId="27" fillId="0" borderId="0" xfId="660" applyFont="1" applyAlignment="1">
      <alignment horizontal="left"/>
    </xf>
    <xf numFmtId="166" fontId="18" fillId="0" borderId="0" xfId="0" applyNumberFormat="1" applyFont="1" applyFill="1" applyBorder="1" applyAlignment="1">
      <alignment horizontal="right"/>
    </xf>
    <xf numFmtId="0" fontId="23" fillId="0" borderId="21" xfId="0" applyFont="1" applyBorder="1" applyAlignment="1">
      <alignment horizontal="center"/>
    </xf>
    <xf numFmtId="0" fontId="18" fillId="0" borderId="0" xfId="0" applyFont="1" applyAlignment="1">
      <alignment horizontal="left" vertical="top" wrapText="1" indent="2" justifyLastLine="1"/>
    </xf>
    <xf numFmtId="0" fontId="18" fillId="0" borderId="0" xfId="0" applyFont="1" applyAlignment="1"/>
    <xf numFmtId="0" fontId="18" fillId="0" borderId="0" xfId="1192" applyFont="1" applyFill="1" applyBorder="1" applyAlignment="1" applyProtection="1">
      <alignment horizontal="center" vertical="center" wrapText="1"/>
    </xf>
    <xf numFmtId="15" fontId="0" fillId="0" borderId="0" xfId="0" applyNumberFormat="1" applyFill="1"/>
    <xf numFmtId="17" fontId="0" fillId="0" borderId="0" xfId="0" applyNumberFormat="1" applyFill="1"/>
    <xf numFmtId="167" fontId="0" fillId="0" borderId="0" xfId="397" applyNumberFormat="1" applyFont="1" applyFill="1"/>
    <xf numFmtId="170" fontId="0" fillId="0" borderId="0" xfId="398" applyNumberFormat="1" applyFont="1" applyFill="1"/>
    <xf numFmtId="0" fontId="85" fillId="0" borderId="0" xfId="0" applyFont="1" applyFill="1"/>
    <xf numFmtId="0" fontId="18" fillId="0" borderId="19" xfId="0" applyNumberFormat="1" applyFont="1" applyFill="1" applyBorder="1" applyAlignment="1">
      <alignment horizontal="left"/>
    </xf>
    <xf numFmtId="167" fontId="18" fillId="0" borderId="0" xfId="397" applyNumberFormat="1" applyFont="1" applyFill="1" applyAlignment="1">
      <alignment horizontal="left"/>
    </xf>
    <xf numFmtId="167" fontId="18" fillId="0" borderId="19" xfId="397" applyNumberFormat="1" applyFont="1" applyFill="1" applyBorder="1" applyAlignment="1">
      <alignment horizontal="left"/>
    </xf>
    <xf numFmtId="0" fontId="47" fillId="0" borderId="41" xfId="0" applyFont="1" applyBorder="1"/>
    <xf numFmtId="0" fontId="23" fillId="0" borderId="41" xfId="0" applyFont="1" applyBorder="1" applyAlignment="1">
      <alignment horizontal="center"/>
    </xf>
    <xf numFmtId="1" fontId="18" fillId="0" borderId="0" xfId="0" applyNumberFormat="1" applyFont="1"/>
    <xf numFmtId="0" fontId="18" fillId="0" borderId="41" xfId="0" applyFont="1" applyBorder="1"/>
    <xf numFmtId="0" fontId="18" fillId="0" borderId="41" xfId="0" applyFont="1" applyBorder="1" applyAlignment="1">
      <alignment horizontal="right"/>
    </xf>
    <xf numFmtId="1" fontId="18" fillId="0" borderId="19" xfId="0" applyNumberFormat="1" applyFont="1" applyBorder="1"/>
    <xf numFmtId="0" fontId="86" fillId="0" borderId="0" xfId="660" applyFont="1"/>
    <xf numFmtId="0" fontId="87" fillId="0" borderId="0" xfId="660" applyFont="1"/>
    <xf numFmtId="0" fontId="27" fillId="0" borderId="0" xfId="660" applyFont="1"/>
    <xf numFmtId="0" fontId="27" fillId="0" borderId="0" xfId="0" applyFont="1" applyAlignment="1">
      <alignment horizontal="left"/>
    </xf>
    <xf numFmtId="0" fontId="23" fillId="0" borderId="0" xfId="0" applyFont="1" applyFill="1" applyBorder="1" applyAlignment="1">
      <alignment horizontal="right"/>
    </xf>
    <xf numFmtId="1" fontId="23" fillId="0" borderId="0" xfId="0" applyNumberFormat="1" applyFont="1" applyFill="1" applyBorder="1" applyAlignment="1">
      <alignment horizontal="right"/>
    </xf>
    <xf numFmtId="0" fontId="18" fillId="0" borderId="41" xfId="0" applyFont="1" applyBorder="1" applyAlignment="1">
      <alignment horizontal="left" indent="1"/>
    </xf>
    <xf numFmtId="0" fontId="18" fillId="0" borderId="41" xfId="0" applyFont="1" applyFill="1" applyBorder="1" applyAlignment="1">
      <alignment horizontal="right"/>
    </xf>
    <xf numFmtId="1" fontId="18" fillId="0" borderId="19" xfId="0" applyNumberFormat="1" applyFont="1" applyFill="1" applyBorder="1" applyAlignment="1">
      <alignment horizontal="right"/>
    </xf>
    <xf numFmtId="0" fontId="18" fillId="0" borderId="41" xfId="660" applyFont="1" applyBorder="1"/>
    <xf numFmtId="0" fontId="18" fillId="0" borderId="0" xfId="660" applyFont="1"/>
    <xf numFmtId="0" fontId="18" fillId="0" borderId="19" xfId="660" applyFont="1" applyBorder="1"/>
    <xf numFmtId="172" fontId="18" fillId="0" borderId="0" xfId="397" applyNumberFormat="1" applyFont="1"/>
    <xf numFmtId="172" fontId="18" fillId="0" borderId="19" xfId="397" applyNumberFormat="1" applyFont="1" applyBorder="1"/>
    <xf numFmtId="0" fontId="87" fillId="0" borderId="0" xfId="660" applyFont="1" applyAlignment="1"/>
    <xf numFmtId="166" fontId="87" fillId="0" borderId="0" xfId="660" applyNumberFormat="1" applyFont="1"/>
    <xf numFmtId="0" fontId="87" fillId="0" borderId="0" xfId="660" applyFont="1" applyAlignment="1">
      <alignment wrapText="1"/>
    </xf>
    <xf numFmtId="166" fontId="18" fillId="0" borderId="19" xfId="660" applyNumberFormat="1" applyFont="1" applyBorder="1"/>
    <xf numFmtId="0" fontId="87" fillId="0" borderId="0" xfId="660" applyFont="1" applyAlignment="1">
      <alignment horizontal="right" wrapText="1"/>
    </xf>
    <xf numFmtId="9" fontId="26" fillId="0" borderId="0" xfId="662" applyFont="1"/>
    <xf numFmtId="17" fontId="87" fillId="0" borderId="0" xfId="660" applyNumberFormat="1" applyFont="1"/>
    <xf numFmtId="170" fontId="26" fillId="0" borderId="0" xfId="662" applyNumberFormat="1" applyFont="1"/>
    <xf numFmtId="0" fontId="87" fillId="0" borderId="0" xfId="660" applyFont="1" applyFill="1" applyBorder="1"/>
    <xf numFmtId="3" fontId="18" fillId="0" borderId="0" xfId="660" applyNumberFormat="1" applyFont="1"/>
    <xf numFmtId="3" fontId="18" fillId="0" borderId="19" xfId="660" applyNumberFormat="1" applyFont="1" applyBorder="1"/>
    <xf numFmtId="0" fontId="88" fillId="0" borderId="42" xfId="660" applyFont="1" applyBorder="1" applyAlignment="1">
      <alignment horizontal="left"/>
    </xf>
    <xf numFmtId="0" fontId="18" fillId="0" borderId="42" xfId="660" applyFont="1" applyBorder="1" applyAlignment="1">
      <alignment horizontal="right" wrapText="1"/>
    </xf>
    <xf numFmtId="0" fontId="18" fillId="0" borderId="0" xfId="660" applyFont="1" applyAlignment="1">
      <alignment horizontal="left"/>
    </xf>
    <xf numFmtId="0" fontId="18" fillId="0" borderId="19" xfId="660" applyFont="1" applyBorder="1" applyAlignment="1">
      <alignment horizontal="left"/>
    </xf>
    <xf numFmtId="9" fontId="0" fillId="0" borderId="0" xfId="662" applyFont="1" applyAlignment="1"/>
    <xf numFmtId="167" fontId="18" fillId="0" borderId="0" xfId="663" applyNumberFormat="1" applyFont="1" applyAlignment="1"/>
    <xf numFmtId="167" fontId="18" fillId="0" borderId="19" xfId="663" applyNumberFormat="1" applyFont="1" applyBorder="1" applyAlignment="1"/>
    <xf numFmtId="0" fontId="18" fillId="0" borderId="42" xfId="660" applyFont="1" applyBorder="1"/>
    <xf numFmtId="166" fontId="18" fillId="0" borderId="0" xfId="660" applyNumberFormat="1" applyFont="1"/>
    <xf numFmtId="0" fontId="27" fillId="0" borderId="0" xfId="0" applyFont="1" applyFill="1" applyAlignment="1">
      <alignment horizontal="left"/>
    </xf>
    <xf numFmtId="0" fontId="23" fillId="0" borderId="0" xfId="0" applyFont="1" applyFill="1" applyAlignment="1">
      <alignment horizontal="left"/>
    </xf>
    <xf numFmtId="166" fontId="26" fillId="0" borderId="0" xfId="0" applyNumberFormat="1" applyFont="1" applyFill="1"/>
    <xf numFmtId="0" fontId="23" fillId="0" borderId="0" xfId="0" applyFont="1" applyFill="1" applyBorder="1" applyAlignment="1">
      <alignment horizontal="center"/>
    </xf>
    <xf numFmtId="0" fontId="23" fillId="0" borderId="0" xfId="0" applyFont="1" applyFill="1"/>
    <xf numFmtId="0" fontId="26" fillId="0" borderId="0" xfId="0" applyFont="1" applyFill="1" applyAlignment="1">
      <alignment horizontal="left" wrapText="1"/>
    </xf>
    <xf numFmtId="166" fontId="18" fillId="0" borderId="0" xfId="0" applyNumberFormat="1" applyFont="1" applyFill="1"/>
    <xf numFmtId="0" fontId="18" fillId="0" borderId="0" xfId="0" applyFont="1" applyFill="1" applyAlignment="1">
      <alignment horizontal="left" indent="1"/>
    </xf>
    <xf numFmtId="0" fontId="18" fillId="0" borderId="19" xfId="0" applyFont="1" applyFill="1" applyBorder="1" applyAlignment="1">
      <alignment horizontal="left" indent="1"/>
    </xf>
    <xf numFmtId="0" fontId="18" fillId="0" borderId="0" xfId="0" applyFont="1" applyFill="1" applyAlignment="1"/>
    <xf numFmtId="0" fontId="18" fillId="0" borderId="0" xfId="0" applyFont="1" applyFill="1" applyBorder="1" applyAlignment="1">
      <alignment horizontal="left" indent="1"/>
    </xf>
    <xf numFmtId="0" fontId="23" fillId="0" borderId="0" xfId="0" applyFont="1" applyFill="1" applyBorder="1"/>
    <xf numFmtId="0" fontId="18" fillId="0" borderId="41" xfId="0" applyFont="1" applyFill="1" applyBorder="1"/>
    <xf numFmtId="0" fontId="18" fillId="0" borderId="41" xfId="0" applyFont="1" applyFill="1" applyBorder="1" applyAlignment="1">
      <alignment horizontal="left" vertical="center"/>
    </xf>
    <xf numFmtId="0" fontId="26" fillId="0" borderId="0" xfId="0" applyFont="1" applyAlignment="1">
      <alignment vertical="top" wrapText="1" justifyLastLine="1"/>
    </xf>
    <xf numFmtId="0" fontId="23" fillId="0" borderId="0" xfId="0" applyFont="1" applyFill="1" applyBorder="1" applyAlignment="1">
      <alignment horizontal="left"/>
    </xf>
    <xf numFmtId="0" fontId="23" fillId="0" borderId="0" xfId="0" applyFont="1" applyFill="1" applyBorder="1" applyAlignment="1">
      <alignment horizontal="left" wrapText="1" indent="1"/>
    </xf>
    <xf numFmtId="0" fontId="18" fillId="0" borderId="0" xfId="0" applyFont="1" applyFill="1" applyBorder="1" applyAlignment="1">
      <alignment horizontal="centerContinuous" wrapText="1"/>
    </xf>
    <xf numFmtId="0" fontId="75" fillId="0" borderId="0" xfId="0" applyFont="1" applyFill="1" applyBorder="1" applyAlignment="1">
      <alignment horizontal="right"/>
    </xf>
    <xf numFmtId="1" fontId="75" fillId="0" borderId="0" xfId="0" applyNumberFormat="1" applyFont="1" applyFill="1" applyBorder="1" applyAlignment="1">
      <alignment horizontal="right"/>
    </xf>
    <xf numFmtId="0" fontId="18" fillId="0" borderId="0" xfId="0" applyFont="1" applyFill="1" applyBorder="1" applyAlignment="1">
      <alignment horizontal="right" indent="1"/>
    </xf>
    <xf numFmtId="168" fontId="18" fillId="0" borderId="0" xfId="0" applyNumberFormat="1" applyFont="1" applyFill="1" applyBorder="1"/>
    <xf numFmtId="0" fontId="23" fillId="0" borderId="0" xfId="0" applyFont="1" applyFill="1" applyBorder="1" applyAlignment="1">
      <alignment horizontal="left" indent="1"/>
    </xf>
    <xf numFmtId="0" fontId="26" fillId="0" borderId="0" xfId="0" applyFont="1" applyAlignment="1">
      <alignment horizontal="left" vertical="top" wrapText="1" indent="2" justifyLastLine="1"/>
    </xf>
    <xf numFmtId="0" fontId="63" fillId="0" borderId="0" xfId="1" applyFont="1"/>
    <xf numFmtId="0" fontId="89" fillId="0" borderId="0" xfId="0" applyFont="1"/>
    <xf numFmtId="0" fontId="90" fillId="0" borderId="0" xfId="1" applyFont="1"/>
    <xf numFmtId="0" fontId="9" fillId="0" borderId="0" xfId="23" applyFont="1" applyFill="1" applyBorder="1" applyAlignment="1">
      <alignment vertical="top" wrapText="1"/>
    </xf>
    <xf numFmtId="0" fontId="23" fillId="0" borderId="41" xfId="0" applyFont="1" applyBorder="1" applyAlignment="1">
      <alignment horizontal="left" wrapText="1"/>
    </xf>
    <xf numFmtId="171" fontId="26" fillId="0" borderId="0" xfId="0" applyNumberFormat="1" applyFont="1"/>
    <xf numFmtId="0" fontId="18" fillId="0" borderId="40" xfId="0" applyFont="1" applyBorder="1"/>
    <xf numFmtId="171" fontId="18" fillId="0" borderId="0" xfId="0" applyNumberFormat="1" applyFont="1"/>
    <xf numFmtId="171" fontId="18" fillId="0" borderId="19" xfId="0" applyNumberFormat="1" applyFont="1" applyBorder="1"/>
    <xf numFmtId="0" fontId="18" fillId="0" borderId="19" xfId="0" applyFont="1" applyFill="1" applyBorder="1" applyAlignment="1">
      <alignment horizontal="left"/>
    </xf>
    <xf numFmtId="0" fontId="86" fillId="0" borderId="0" xfId="403" applyFont="1" applyBorder="1"/>
    <xf numFmtId="0" fontId="86" fillId="0" borderId="0" xfId="403" applyFont="1"/>
    <xf numFmtId="0" fontId="86" fillId="0" borderId="19" xfId="403" applyFont="1" applyBorder="1"/>
    <xf numFmtId="0" fontId="86" fillId="0" borderId="0" xfId="404" applyFont="1"/>
    <xf numFmtId="166" fontId="9" fillId="0" borderId="0" xfId="0" applyNumberFormat="1" applyFont="1" applyAlignment="1">
      <alignment horizontal="right"/>
    </xf>
    <xf numFmtId="0" fontId="58" fillId="29" borderId="24" xfId="403" applyFont="1" applyFill="1" applyBorder="1" applyAlignment="1">
      <alignment horizontal="right" vertical="center" wrapText="1"/>
    </xf>
    <xf numFmtId="0" fontId="58" fillId="29" borderId="18" xfId="403" applyFont="1" applyFill="1" applyBorder="1" applyAlignment="1">
      <alignment vertical="center" wrapText="1"/>
    </xf>
    <xf numFmtId="0" fontId="58" fillId="29" borderId="18" xfId="403" applyFont="1" applyFill="1" applyBorder="1" applyAlignment="1">
      <alignment horizontal="right" vertical="center" wrapText="1"/>
    </xf>
    <xf numFmtId="0" fontId="57" fillId="29" borderId="0" xfId="403" applyFont="1" applyFill="1" applyBorder="1" applyAlignment="1">
      <alignment vertical="center" wrapText="1"/>
    </xf>
    <xf numFmtId="166" fontId="18" fillId="0" borderId="0" xfId="0" applyNumberFormat="1" applyFont="1" applyAlignment="1">
      <alignment horizontal="right"/>
    </xf>
    <xf numFmtId="0" fontId="57" fillId="29" borderId="19" xfId="403" applyFont="1" applyFill="1" applyBorder="1" applyAlignment="1">
      <alignment vertical="center" wrapText="1"/>
    </xf>
    <xf numFmtId="166" fontId="18" fillId="0" borderId="19" xfId="0" applyNumberFormat="1" applyFont="1" applyBorder="1" applyAlignment="1">
      <alignment horizontal="right"/>
    </xf>
    <xf numFmtId="0" fontId="47" fillId="0" borderId="0" xfId="403" applyFont="1" applyBorder="1"/>
    <xf numFmtId="0" fontId="47" fillId="0" borderId="0" xfId="403" applyFont="1"/>
    <xf numFmtId="0" fontId="58" fillId="29" borderId="18" xfId="403" applyFont="1" applyFill="1" applyBorder="1" applyAlignment="1">
      <alignment horizontal="center" vertical="center" wrapText="1"/>
    </xf>
    <xf numFmtId="0" fontId="57" fillId="29" borderId="0" xfId="403" applyFont="1" applyFill="1" applyBorder="1" applyAlignment="1">
      <alignment horizontal="left" vertical="center" wrapText="1"/>
    </xf>
    <xf numFmtId="166" fontId="18" fillId="0" borderId="0" xfId="0" applyNumberFormat="1" applyFont="1" applyAlignment="1">
      <alignment horizontal="center"/>
    </xf>
    <xf numFmtId="166" fontId="18" fillId="0" borderId="0" xfId="0" applyNumberFormat="1" applyFont="1" applyBorder="1" applyAlignment="1">
      <alignment horizontal="center"/>
    </xf>
    <xf numFmtId="0" fontId="57" fillId="29" borderId="19" xfId="403" applyFont="1" applyFill="1" applyBorder="1" applyAlignment="1">
      <alignment horizontal="left" vertical="center" wrapText="1"/>
    </xf>
    <xf numFmtId="0" fontId="57" fillId="29" borderId="19" xfId="403" applyFont="1" applyFill="1" applyBorder="1" applyAlignment="1">
      <alignment horizontal="center" vertical="center" wrapText="1"/>
    </xf>
    <xf numFmtId="0" fontId="80" fillId="0" borderId="43" xfId="0" applyFont="1" applyBorder="1"/>
    <xf numFmtId="0" fontId="23" fillId="0" borderId="41" xfId="0" applyFont="1" applyFill="1" applyBorder="1"/>
    <xf numFmtId="0" fontId="23" fillId="0" borderId="8" xfId="0" applyFont="1" applyBorder="1"/>
    <xf numFmtId="0" fontId="23" fillId="0" borderId="18" xfId="0" applyFont="1" applyBorder="1"/>
    <xf numFmtId="49" fontId="18" fillId="0" borderId="0" xfId="0" applyNumberFormat="1" applyFont="1" applyFill="1" applyBorder="1" applyAlignment="1">
      <alignment horizontal="left" vertical="center" wrapText="1"/>
    </xf>
    <xf numFmtId="0" fontId="18" fillId="0" borderId="0" xfId="6" applyFont="1" applyFill="1" applyBorder="1" applyAlignment="1">
      <alignment horizontal="right" vertical="center" wrapText="1"/>
    </xf>
    <xf numFmtId="0" fontId="18" fillId="0" borderId="0" xfId="0" applyFont="1" applyFill="1" applyBorder="1" applyAlignment="1">
      <alignment horizontal="right" vertical="center" wrapText="1"/>
    </xf>
    <xf numFmtId="0" fontId="27" fillId="0" borderId="0" xfId="0" applyFont="1" applyAlignment="1">
      <alignment horizontal="left" vertical="center" readingOrder="1"/>
    </xf>
    <xf numFmtId="0" fontId="23" fillId="0" borderId="0" xfId="0" applyFont="1" applyBorder="1"/>
    <xf numFmtId="0" fontId="23" fillId="0" borderId="0" xfId="0" applyFont="1" applyBorder="1" applyAlignment="1">
      <alignment horizontal="left" vertical="center" readingOrder="1"/>
    </xf>
    <xf numFmtId="49" fontId="18" fillId="0" borderId="0" xfId="0" applyNumberFormat="1" applyFont="1" applyFill="1" applyBorder="1" applyAlignment="1">
      <alignment horizontal="right" vertical="center" wrapText="1"/>
    </xf>
    <xf numFmtId="0" fontId="18" fillId="0" borderId="0" xfId="1192" applyFont="1" applyFill="1" applyBorder="1" applyAlignment="1" applyProtection="1">
      <alignment vertical="center" wrapText="1"/>
    </xf>
    <xf numFmtId="49" fontId="18" fillId="0" borderId="0" xfId="0" applyNumberFormat="1" applyFont="1" applyFill="1" applyBorder="1" applyAlignment="1">
      <alignment vertical="center" wrapText="1"/>
    </xf>
    <xf numFmtId="0" fontId="18" fillId="0" borderId="0" xfId="1192" applyFont="1" applyFill="1" applyBorder="1" applyAlignment="1" applyProtection="1">
      <alignment horizontal="left" vertical="center" wrapText="1"/>
    </xf>
    <xf numFmtId="49" fontId="18" fillId="0" borderId="19" xfId="0" applyNumberFormat="1" applyFont="1" applyFill="1" applyBorder="1" applyAlignment="1">
      <alignment horizontal="left" vertical="center" wrapText="1"/>
    </xf>
    <xf numFmtId="1" fontId="18" fillId="0" borderId="19" xfId="0" applyNumberFormat="1" applyFont="1" applyFill="1" applyBorder="1"/>
    <xf numFmtId="0" fontId="23" fillId="0" borderId="0" xfId="0" applyFont="1" applyBorder="1" applyAlignment="1">
      <alignment horizontal="right" wrapText="1"/>
    </xf>
    <xf numFmtId="1" fontId="18" fillId="0" borderId="0" xfId="0" applyNumberFormat="1" applyFont="1" applyAlignment="1">
      <alignment horizontal="right"/>
    </xf>
    <xf numFmtId="1" fontId="18" fillId="0" borderId="19" xfId="0" applyNumberFormat="1" applyFont="1" applyBorder="1" applyAlignment="1">
      <alignment horizontal="right"/>
    </xf>
    <xf numFmtId="1" fontId="18" fillId="0" borderId="0" xfId="0" applyNumberFormat="1" applyFont="1" applyBorder="1"/>
    <xf numFmtId="0" fontId="51" fillId="0" borderId="41" xfId="0" applyFont="1" applyBorder="1"/>
    <xf numFmtId="0" fontId="53" fillId="0" borderId="41" xfId="0" applyFont="1" applyBorder="1" applyAlignment="1">
      <alignment horizontal="center"/>
    </xf>
    <xf numFmtId="0" fontId="49" fillId="0" borderId="0" xfId="7" applyFont="1" applyFill="1" applyBorder="1" applyAlignment="1"/>
    <xf numFmtId="3" fontId="49" fillId="0" borderId="0" xfId="7" applyNumberFormat="1" applyFont="1" applyFill="1" applyBorder="1" applyAlignment="1">
      <alignment horizontal="right"/>
    </xf>
    <xf numFmtId="0" fontId="22" fillId="0" borderId="0" xfId="1" applyFont="1" applyFill="1"/>
    <xf numFmtId="0" fontId="22" fillId="0" borderId="0" xfId="1" applyFont="1" applyBorder="1"/>
    <xf numFmtId="0" fontId="22" fillId="0" borderId="0" xfId="1" applyFont="1" applyBorder="1" applyAlignment="1"/>
    <xf numFmtId="0" fontId="22" fillId="0" borderId="0" xfId="1" applyFont="1" applyFill="1" applyBorder="1" applyAlignment="1">
      <alignment horizontal="left"/>
    </xf>
    <xf numFmtId="0" fontId="22" fillId="0" borderId="0" xfId="661" applyFont="1"/>
    <xf numFmtId="0" fontId="26" fillId="0" borderId="0" xfId="660" applyFont="1"/>
    <xf numFmtId="0" fontId="22" fillId="0" borderId="0" xfId="1" applyFont="1" applyAlignment="1">
      <alignment horizontal="left"/>
    </xf>
    <xf numFmtId="0" fontId="22" fillId="0" borderId="0" xfId="1" applyFont="1" applyAlignment="1"/>
    <xf numFmtId="0" fontId="53" fillId="0" borderId="41" xfId="7" applyFont="1" applyFill="1" applyBorder="1" applyAlignment="1">
      <alignment horizontal="center" wrapText="1"/>
    </xf>
    <xf numFmtId="0" fontId="22" fillId="29" borderId="0" xfId="1" applyFont="1" applyFill="1" applyBorder="1" applyAlignment="1">
      <alignment vertical="center"/>
    </xf>
    <xf numFmtId="0" fontId="22" fillId="0" borderId="0" xfId="1" applyFont="1" applyAlignment="1">
      <alignment horizontal="left" vertical="center" readingOrder="1"/>
    </xf>
    <xf numFmtId="0" fontId="22" fillId="0" borderId="0" xfId="1" applyFont="1" applyFill="1" applyBorder="1" applyAlignment="1"/>
    <xf numFmtId="0" fontId="23" fillId="0" borderId="18" xfId="0" applyFont="1" applyFill="1" applyBorder="1" applyAlignment="1">
      <alignment horizontal="left"/>
    </xf>
    <xf numFmtId="0" fontId="23" fillId="0" borderId="41" xfId="0" applyFont="1" applyFill="1" applyBorder="1" applyAlignment="1">
      <alignment wrapText="1"/>
    </xf>
    <xf numFmtId="0" fontId="22" fillId="0" borderId="0" xfId="1" applyFont="1" applyFill="1" applyBorder="1" applyAlignment="1">
      <alignment vertical="top"/>
    </xf>
    <xf numFmtId="0" fontId="22" fillId="0" borderId="0" xfId="1" applyFont="1" applyFill="1" applyBorder="1" applyAlignment="1">
      <alignment horizontal="left" vertical="center"/>
    </xf>
    <xf numFmtId="0" fontId="22" fillId="0" borderId="0" xfId="1" applyFont="1" applyFill="1" applyBorder="1"/>
    <xf numFmtId="0" fontId="87" fillId="0" borderId="0" xfId="0" applyFont="1" applyFill="1"/>
    <xf numFmtId="0" fontId="22" fillId="0" borderId="0" xfId="1" applyFont="1" applyFill="1" applyAlignment="1">
      <alignment horizontal="left"/>
    </xf>
    <xf numFmtId="0" fontId="27" fillId="0" borderId="0" xfId="0" applyFont="1" applyFill="1"/>
    <xf numFmtId="0" fontId="26" fillId="0" borderId="42" xfId="0" applyFont="1" applyBorder="1"/>
    <xf numFmtId="0" fontId="18" fillId="0" borderId="42" xfId="0" applyFont="1" applyBorder="1" applyAlignment="1">
      <alignment horizontal="right"/>
    </xf>
    <xf numFmtId="0" fontId="18" fillId="0" borderId="42" xfId="0" applyFont="1" applyBorder="1"/>
    <xf numFmtId="0" fontId="18" fillId="0" borderId="44" xfId="0" applyFont="1" applyBorder="1"/>
    <xf numFmtId="0" fontId="23" fillId="0" borderId="41" xfId="0" applyFont="1" applyBorder="1" applyAlignment="1">
      <alignment horizontal="right"/>
    </xf>
    <xf numFmtId="0" fontId="22" fillId="0" borderId="0" xfId="1" applyFont="1" applyBorder="1" applyAlignment="1">
      <alignment vertical="center"/>
    </xf>
    <xf numFmtId="0" fontId="56" fillId="0" borderId="0" xfId="1" applyFont="1" applyFill="1"/>
    <xf numFmtId="0" fontId="18" fillId="0" borderId="0" xfId="0" applyFont="1" applyFill="1" applyAlignment="1">
      <alignment horizontal="right"/>
    </xf>
    <xf numFmtId="0" fontId="0" fillId="0" borderId="19" xfId="0" applyFill="1" applyBorder="1"/>
    <xf numFmtId="0" fontId="75" fillId="0" borderId="19" xfId="0" applyFont="1" applyFill="1" applyBorder="1" applyAlignment="1">
      <alignment horizontal="right"/>
    </xf>
    <xf numFmtId="0" fontId="23" fillId="0" borderId="41" xfId="0" applyFont="1" applyFill="1" applyBorder="1" applyAlignment="1">
      <alignment horizontal="left" wrapText="1" indent="1"/>
    </xf>
    <xf numFmtId="0" fontId="23" fillId="0" borderId="41" xfId="0" applyFont="1" applyFill="1" applyBorder="1" applyAlignment="1">
      <alignment horizontal="center" wrapText="1"/>
    </xf>
    <xf numFmtId="0" fontId="81" fillId="0" borderId="0" xfId="0" applyFont="1" applyFill="1" applyBorder="1" applyAlignment="1">
      <alignment horizontal="center"/>
    </xf>
    <xf numFmtId="1" fontId="51"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6" fontId="75" fillId="0" borderId="0" xfId="0" applyNumberFormat="1" applyFont="1" applyFill="1" applyBorder="1" applyAlignment="1">
      <alignment horizontal="right"/>
    </xf>
    <xf numFmtId="1" fontId="51" fillId="0" borderId="0" xfId="0" applyNumberFormat="1" applyFont="1" applyFill="1" applyBorder="1"/>
    <xf numFmtId="0" fontId="0" fillId="0" borderId="0" xfId="0" applyFill="1" applyBorder="1"/>
    <xf numFmtId="0" fontId="51" fillId="0" borderId="39" xfId="0" applyFont="1" applyFill="1" applyBorder="1" applyAlignment="1">
      <alignment horizontal="left" indent="1"/>
    </xf>
    <xf numFmtId="1" fontId="51" fillId="0" borderId="39" xfId="0" applyNumberFormat="1" applyFont="1" applyFill="1" applyBorder="1"/>
    <xf numFmtId="0" fontId="51" fillId="0" borderId="19" xfId="0" applyFont="1" applyFill="1" applyBorder="1" applyAlignment="1">
      <alignment horizontal="left" indent="1"/>
    </xf>
    <xf numFmtId="166" fontId="18" fillId="0" borderId="0" xfId="0" applyNumberFormat="1" applyFont="1"/>
    <xf numFmtId="0" fontId="91" fillId="0" borderId="0" xfId="0" applyFont="1"/>
    <xf numFmtId="0" fontId="18" fillId="0" borderId="45" xfId="0" applyNumberFormat="1" applyFont="1" applyFill="1" applyBorder="1" applyAlignment="1">
      <alignment horizontal="left"/>
    </xf>
    <xf numFmtId="0" fontId="18" fillId="0" borderId="0" xfId="1189" applyFont="1" applyAlignment="1">
      <alignment horizontal="left"/>
    </xf>
    <xf numFmtId="167" fontId="18" fillId="0" borderId="0" xfId="1189" applyNumberFormat="1" applyFont="1" applyBorder="1" applyAlignment="1">
      <alignment horizontal="right"/>
    </xf>
    <xf numFmtId="0" fontId="18" fillId="0" borderId="0" xfId="0" applyFont="1" applyFill="1" applyAlignment="1">
      <alignment vertical="top" justifyLastLine="1"/>
    </xf>
    <xf numFmtId="0" fontId="80" fillId="0" borderId="43" xfId="0" applyFont="1" applyFill="1" applyBorder="1"/>
    <xf numFmtId="0" fontId="27" fillId="0" borderId="0" xfId="0" applyFont="1" applyFill="1" applyBorder="1" applyAlignment="1">
      <alignment vertical="center"/>
    </xf>
    <xf numFmtId="0" fontId="56" fillId="0" borderId="0" xfId="1" applyFont="1" applyFill="1" applyBorder="1"/>
    <xf numFmtId="0" fontId="23" fillId="0" borderId="41" xfId="0" applyFont="1" applyFill="1" applyBorder="1" applyAlignment="1">
      <alignment horizontal="left"/>
    </xf>
    <xf numFmtId="1" fontId="62" fillId="0" borderId="22" xfId="401" applyNumberFormat="1" applyFont="1" applyFill="1" applyBorder="1" applyAlignment="1">
      <alignment horizontal="right" vertical="top"/>
    </xf>
    <xf numFmtId="1" fontId="62" fillId="0" borderId="0" xfId="401" applyNumberFormat="1" applyFont="1" applyFill="1" applyBorder="1" applyAlignment="1">
      <alignment horizontal="right" vertical="top"/>
    </xf>
    <xf numFmtId="1" fontId="62" fillId="0" borderId="19" xfId="401" applyNumberFormat="1" applyFont="1" applyFill="1" applyBorder="1" applyAlignment="1">
      <alignment horizontal="right" vertical="top"/>
    </xf>
    <xf numFmtId="0" fontId="18" fillId="0" borderId="42" xfId="0" applyFont="1" applyFill="1" applyBorder="1"/>
    <xf numFmtId="1" fontId="26" fillId="0" borderId="42" xfId="0" applyNumberFormat="1" applyFont="1" applyFill="1" applyBorder="1"/>
    <xf numFmtId="1" fontId="62" fillId="0" borderId="42" xfId="401" applyNumberFormat="1" applyFont="1" applyFill="1" applyBorder="1" applyAlignment="1">
      <alignment horizontal="right" vertical="top"/>
    </xf>
    <xf numFmtId="0" fontId="61" fillId="0" borderId="0" xfId="0" applyFont="1" applyFill="1" applyBorder="1"/>
    <xf numFmtId="0" fontId="23" fillId="0" borderId="0" xfId="0" applyFont="1" applyFill="1" applyBorder="1" applyAlignment="1">
      <alignment vertical="center"/>
    </xf>
    <xf numFmtId="0" fontId="18" fillId="0" borderId="0" xfId="0" applyFont="1" applyFill="1" applyBorder="1" applyAlignment="1">
      <alignment horizontal="right"/>
    </xf>
    <xf numFmtId="0" fontId="23" fillId="0" borderId="26" xfId="0" applyFont="1" applyFill="1" applyBorder="1" applyAlignment="1">
      <alignment horizontal="right"/>
    </xf>
    <xf numFmtId="0" fontId="23" fillId="0" borderId="26" xfId="0" applyFont="1" applyFill="1" applyBorder="1" applyAlignment="1">
      <alignment horizontal="right" wrapText="1"/>
    </xf>
    <xf numFmtId="1" fontId="62" fillId="0" borderId="0" xfId="400" applyNumberFormat="1" applyFont="1" applyFill="1" applyBorder="1" applyAlignment="1">
      <alignment horizontal="right" vertical="top"/>
    </xf>
    <xf numFmtId="1" fontId="62" fillId="0" borderId="19" xfId="400" applyNumberFormat="1" applyFont="1" applyFill="1" applyBorder="1" applyAlignment="1">
      <alignment horizontal="right" vertical="top"/>
    </xf>
    <xf numFmtId="0" fontId="64" fillId="0" borderId="0" xfId="0" applyFont="1" applyFill="1" applyBorder="1"/>
    <xf numFmtId="0" fontId="47" fillId="0" borderId="0" xfId="0" applyFont="1" applyFill="1" applyBorder="1"/>
    <xf numFmtId="0" fontId="18" fillId="0" borderId="0" xfId="402" applyFont="1" applyFill="1" applyBorder="1"/>
    <xf numFmtId="0" fontId="18" fillId="0" borderId="18" xfId="402" applyFont="1" applyFill="1" applyBorder="1" applyAlignment="1">
      <alignment wrapText="1"/>
    </xf>
    <xf numFmtId="0" fontId="18" fillId="0" borderId="18" xfId="402" applyFont="1" applyFill="1" applyBorder="1" applyAlignment="1">
      <alignment horizontal="center" wrapText="1"/>
    </xf>
    <xf numFmtId="0" fontId="18" fillId="0" borderId="0" xfId="402" applyFont="1" applyFill="1" applyBorder="1" applyAlignment="1">
      <alignment horizontal="left" vertical="top" wrapText="1"/>
    </xf>
    <xf numFmtId="1" fontId="18" fillId="0" borderId="0" xfId="402" applyNumberFormat="1" applyFont="1" applyFill="1" applyBorder="1" applyAlignment="1">
      <alignment horizontal="right" vertical="top"/>
    </xf>
    <xf numFmtId="0" fontId="18" fillId="0" borderId="19" xfId="402" applyFont="1" applyFill="1" applyBorder="1" applyAlignment="1">
      <alignment horizontal="left" vertical="top" wrapText="1"/>
    </xf>
    <xf numFmtId="1" fontId="18" fillId="0" borderId="19" xfId="402" applyNumberFormat="1" applyFont="1" applyFill="1" applyBorder="1" applyAlignment="1">
      <alignment horizontal="right" vertical="top"/>
    </xf>
    <xf numFmtId="0" fontId="23" fillId="0" borderId="26" xfId="0" applyFont="1" applyFill="1" applyBorder="1" applyAlignment="1">
      <alignment horizontal="left"/>
    </xf>
    <xf numFmtId="0" fontId="23" fillId="0" borderId="26" xfId="0" applyFont="1" applyFill="1" applyBorder="1" applyAlignment="1">
      <alignment horizontal="center"/>
    </xf>
    <xf numFmtId="0" fontId="18" fillId="0" borderId="0" xfId="0" applyFont="1" applyFill="1" applyBorder="1" applyAlignment="1"/>
    <xf numFmtId="0" fontId="18" fillId="0" borderId="19" xfId="0" applyFont="1" applyFill="1" applyBorder="1" applyAlignment="1"/>
    <xf numFmtId="0" fontId="65" fillId="0" borderId="0" xfId="0" applyFont="1" applyFill="1" applyBorder="1" applyAlignment="1">
      <alignment vertical="center"/>
    </xf>
    <xf numFmtId="0" fontId="18" fillId="0" borderId="0" xfId="0" applyFont="1" applyFill="1" applyBorder="1" applyAlignment="1">
      <alignment horizontal="left" vertical="center"/>
    </xf>
    <xf numFmtId="9" fontId="0" fillId="0" borderId="0" xfId="0" applyNumberFormat="1" applyFont="1" applyFill="1" applyBorder="1"/>
    <xf numFmtId="0" fontId="18" fillId="0" borderId="19" xfId="0" applyFont="1" applyFill="1" applyBorder="1" applyAlignment="1">
      <alignment horizontal="left" vertical="center"/>
    </xf>
    <xf numFmtId="1" fontId="0" fillId="0" borderId="0" xfId="0" applyNumberFormat="1"/>
    <xf numFmtId="166" fontId="18" fillId="0" borderId="45" xfId="0" applyNumberFormat="1" applyFont="1" applyFill="1" applyBorder="1" applyAlignment="1">
      <alignment horizontal="right"/>
    </xf>
    <xf numFmtId="166" fontId="18" fillId="0" borderId="45" xfId="397" applyNumberFormat="1" applyFont="1" applyFill="1" applyBorder="1" applyAlignment="1">
      <alignment horizontal="right"/>
    </xf>
    <xf numFmtId="166" fontId="0" fillId="0" borderId="0" xfId="0" applyNumberFormat="1"/>
    <xf numFmtId="0" fontId="64" fillId="0" borderId="0" xfId="0" applyFont="1" applyFill="1"/>
    <xf numFmtId="166" fontId="57" fillId="0" borderId="0" xfId="302" applyNumberFormat="1" applyFont="1" applyFill="1" applyBorder="1" applyAlignment="1">
      <alignment horizontal="right" vertical="center" wrapText="1"/>
    </xf>
    <xf numFmtId="166" fontId="57" fillId="0" borderId="19" xfId="302" applyNumberFormat="1" applyFont="1" applyFill="1" applyBorder="1" applyAlignment="1">
      <alignment horizontal="right" vertical="center" wrapText="1"/>
    </xf>
    <xf numFmtId="0" fontId="23" fillId="0" borderId="41" xfId="417" applyFont="1" applyFill="1" applyBorder="1"/>
    <xf numFmtId="0" fontId="18" fillId="0" borderId="0" xfId="417" applyFont="1" applyFill="1" applyBorder="1"/>
    <xf numFmtId="167" fontId="18" fillId="0" borderId="0" xfId="392" applyNumberFormat="1" applyFont="1" applyFill="1" applyBorder="1"/>
    <xf numFmtId="0" fontId="18" fillId="0" borderId="19" xfId="417" applyFont="1" applyFill="1" applyBorder="1"/>
    <xf numFmtId="167" fontId="18" fillId="0" borderId="19" xfId="392" applyNumberFormat="1" applyFont="1" applyFill="1" applyBorder="1"/>
    <xf numFmtId="166" fontId="18" fillId="0" borderId="19" xfId="14" applyNumberFormat="1" applyFont="1" applyBorder="1"/>
    <xf numFmtId="0" fontId="18" fillId="0" borderId="0" xfId="0" applyFont="1" applyFill="1" applyAlignment="1">
      <alignment vertical="center" justifyLastLine="1"/>
    </xf>
    <xf numFmtId="0" fontId="27" fillId="0" borderId="0" xfId="660" applyFont="1" applyAlignment="1"/>
    <xf numFmtId="17" fontId="87" fillId="0" borderId="0" xfId="660" applyNumberFormat="1" applyFont="1" applyAlignment="1"/>
    <xf numFmtId="0" fontId="22" fillId="0" borderId="0" xfId="1" applyFont="1" applyFill="1" applyAlignment="1"/>
    <xf numFmtId="0" fontId="18" fillId="0" borderId="0" xfId="660" applyFont="1" applyAlignment="1"/>
    <xf numFmtId="0" fontId="18" fillId="0" borderId="41" xfId="660" applyFont="1" applyBorder="1" applyAlignment="1"/>
    <xf numFmtId="166" fontId="18" fillId="0" borderId="0" xfId="660" applyNumberFormat="1" applyFont="1" applyAlignment="1"/>
    <xf numFmtId="0" fontId="18" fillId="0" borderId="19" xfId="660" applyFont="1" applyBorder="1" applyAlignment="1"/>
    <xf numFmtId="166" fontId="18" fillId="0" borderId="19" xfId="660" applyNumberFormat="1" applyFont="1" applyBorder="1" applyAlignment="1"/>
    <xf numFmtId="167" fontId="23" fillId="0" borderId="41" xfId="392" applyNumberFormat="1" applyFont="1" applyFill="1" applyBorder="1" applyAlignment="1">
      <alignment horizontal="center" wrapText="1"/>
    </xf>
    <xf numFmtId="0" fontId="18" fillId="0" borderId="41" xfId="0" applyFont="1" applyBorder="1" applyAlignment="1">
      <alignment horizontal="center"/>
    </xf>
    <xf numFmtId="0" fontId="18" fillId="0" borderId="42" xfId="660" applyFont="1" applyBorder="1" applyAlignment="1">
      <alignment horizontal="center"/>
    </xf>
    <xf numFmtId="0" fontId="18" fillId="0" borderId="41" xfId="660" applyFont="1" applyBorder="1" applyAlignment="1">
      <alignment horizontal="center"/>
    </xf>
    <xf numFmtId="0" fontId="23" fillId="0" borderId="18" xfId="0" applyFont="1" applyFill="1" applyBorder="1" applyAlignment="1">
      <alignment horizontal="center" wrapText="1"/>
    </xf>
    <xf numFmtId="0" fontId="71" fillId="0" borderId="18" xfId="0" applyFont="1" applyBorder="1" applyAlignment="1">
      <alignment horizontal="center"/>
    </xf>
    <xf numFmtId="0" fontId="23" fillId="0" borderId="41" xfId="0" applyFont="1" applyFill="1" applyBorder="1" applyAlignment="1">
      <alignment horizontal="center"/>
    </xf>
    <xf numFmtId="0" fontId="18" fillId="0" borderId="18" xfId="0" applyFont="1" applyBorder="1" applyAlignment="1">
      <alignment horizontal="right"/>
    </xf>
    <xf numFmtId="0" fontId="26" fillId="0" borderId="41" xfId="0" applyFont="1" applyBorder="1"/>
    <xf numFmtId="0" fontId="75" fillId="0" borderId="41" xfId="0" applyFont="1" applyBorder="1" applyAlignment="1">
      <alignment horizontal="right"/>
    </xf>
    <xf numFmtId="1" fontId="18" fillId="0" borderId="0" xfId="398" applyNumberFormat="1" applyFont="1"/>
    <xf numFmtId="1" fontId="18" fillId="0" borderId="19" xfId="398" applyNumberFormat="1" applyFont="1" applyBorder="1"/>
    <xf numFmtId="0" fontId="26" fillId="0" borderId="24" xfId="0" applyFont="1" applyBorder="1" applyAlignment="1">
      <alignment wrapText="1"/>
    </xf>
    <xf numFmtId="0" fontId="26" fillId="0" borderId="0" xfId="0" applyFont="1" applyBorder="1" applyAlignment="1">
      <alignment wrapText="1"/>
    </xf>
    <xf numFmtId="0" fontId="26" fillId="0" borderId="0" xfId="0" applyFont="1" applyAlignment="1">
      <alignment wrapText="1"/>
    </xf>
    <xf numFmtId="1" fontId="18" fillId="0" borderId="0" xfId="398" applyNumberFormat="1" applyFont="1" applyFill="1" applyBorder="1" applyAlignment="1">
      <alignment wrapText="1"/>
    </xf>
    <xf numFmtId="1" fontId="18" fillId="0" borderId="0" xfId="398" quotePrefix="1" applyNumberFormat="1" applyFont="1" applyFill="1" applyBorder="1" applyAlignment="1">
      <alignment wrapText="1"/>
    </xf>
    <xf numFmtId="0" fontId="23" fillId="0" borderId="28" xfId="0" applyFont="1" applyFill="1" applyBorder="1" applyAlignment="1">
      <alignment horizontal="center" wrapText="1"/>
    </xf>
    <xf numFmtId="49" fontId="58" fillId="0" borderId="20" xfId="302" applyNumberFormat="1" applyFont="1" applyFill="1" applyBorder="1" applyAlignment="1">
      <alignment horizontal="center" vertical="center" wrapText="1"/>
    </xf>
    <xf numFmtId="0" fontId="47" fillId="0" borderId="0" xfId="0" applyFont="1" applyAlignment="1">
      <alignment vertical="center"/>
    </xf>
    <xf numFmtId="0" fontId="18" fillId="0" borderId="46" xfId="0" applyFont="1" applyBorder="1"/>
    <xf numFmtId="0" fontId="18" fillId="0" borderId="46" xfId="0" applyFont="1" applyBorder="1" applyAlignment="1">
      <alignment horizontal="center"/>
    </xf>
    <xf numFmtId="166" fontId="18" fillId="0" borderId="0" xfId="6" applyNumberFormat="1" applyFont="1" applyFill="1" applyBorder="1"/>
    <xf numFmtId="166" fontId="18" fillId="0" borderId="0" xfId="6" applyNumberFormat="1" applyFont="1" applyFill="1" applyBorder="1" applyAlignment="1">
      <alignment horizontal="right"/>
    </xf>
    <xf numFmtId="166" fontId="18" fillId="0" borderId="19" xfId="6" applyNumberFormat="1" applyFont="1" applyFill="1" applyBorder="1"/>
    <xf numFmtId="0" fontId="18" fillId="0" borderId="0" xfId="6" applyFont="1" applyBorder="1" applyAlignment="1">
      <alignment horizontal="left"/>
    </xf>
    <xf numFmtId="0" fontId="18" fillId="0" borderId="19" xfId="6" applyFont="1" applyBorder="1" applyAlignment="1">
      <alignment horizontal="left"/>
    </xf>
    <xf numFmtId="1" fontId="18" fillId="0" borderId="19" xfId="398" applyNumberFormat="1" applyFont="1" applyFill="1" applyBorder="1" applyAlignment="1">
      <alignment wrapText="1"/>
    </xf>
    <xf numFmtId="1" fontId="18" fillId="0" borderId="19" xfId="398" quotePrefix="1" applyNumberFormat="1" applyFont="1" applyFill="1" applyBorder="1" applyAlignment="1">
      <alignment wrapText="1"/>
    </xf>
    <xf numFmtId="1" fontId="86" fillId="0" borderId="0" xfId="660" applyNumberFormat="1" applyFont="1"/>
    <xf numFmtId="0" fontId="23" fillId="0" borderId="21" xfId="0" applyFont="1" applyBorder="1" applyAlignment="1">
      <alignment horizontal="center"/>
    </xf>
    <xf numFmtId="0" fontId="26" fillId="0" borderId="0" xfId="0" applyFont="1" applyFill="1" applyAlignment="1">
      <alignment horizontal="left" wrapText="1"/>
    </xf>
    <xf numFmtId="0" fontId="18" fillId="0" borderId="0" xfId="0" applyFont="1" applyAlignment="1">
      <alignment horizontal="left" vertical="top" wrapText="1" indent="2" justifyLastLine="1"/>
    </xf>
    <xf numFmtId="0" fontId="26" fillId="0" borderId="0" xfId="0" applyFont="1" applyAlignment="1">
      <alignment horizontal="left" vertical="top" wrapText="1" indent="2" justifyLastLine="1"/>
    </xf>
    <xf numFmtId="0" fontId="23" fillId="0" borderId="27" xfId="0" applyFont="1" applyBorder="1" applyAlignment="1">
      <alignment horizontal="center"/>
    </xf>
    <xf numFmtId="0" fontId="23" fillId="0" borderId="8" xfId="0" applyFont="1" applyBorder="1" applyAlignment="1">
      <alignment horizontal="center"/>
    </xf>
    <xf numFmtId="0" fontId="58" fillId="29" borderId="0" xfId="403" applyFont="1" applyFill="1" applyBorder="1" applyAlignment="1">
      <alignment horizontal="center" vertical="center" wrapText="1"/>
    </xf>
    <xf numFmtId="0" fontId="18" fillId="0" borderId="0" xfId="402" applyFont="1" applyFill="1" applyBorder="1" applyAlignment="1">
      <alignment horizontal="left" vertical="top" wrapText="1"/>
    </xf>
    <xf numFmtId="0" fontId="18" fillId="0" borderId="19" xfId="402" applyFont="1" applyFill="1" applyBorder="1" applyAlignment="1">
      <alignment horizontal="left" vertical="top" wrapText="1"/>
    </xf>
    <xf numFmtId="0" fontId="18" fillId="0" borderId="40" xfId="402" applyFont="1" applyFill="1" applyBorder="1" applyAlignment="1">
      <alignment horizontal="center" wrapText="1"/>
    </xf>
    <xf numFmtId="49" fontId="18" fillId="0" borderId="0" xfId="0" applyNumberFormat="1" applyFont="1" applyFill="1" applyBorder="1" applyAlignment="1">
      <alignment horizontal="left" vertical="center" wrapText="1"/>
    </xf>
    <xf numFmtId="0" fontId="18" fillId="0" borderId="0" xfId="0" applyFont="1" applyAlignment="1"/>
    <xf numFmtId="0" fontId="18" fillId="0" borderId="0" xfId="0" applyFont="1" applyFill="1" applyBorder="1" applyAlignment="1">
      <alignment vertical="top" wrapText="1"/>
    </xf>
    <xf numFmtId="0" fontId="18" fillId="0" borderId="0" xfId="0" applyFont="1" applyBorder="1" applyAlignment="1">
      <alignment vertical="top" wrapText="1"/>
    </xf>
    <xf numFmtId="0" fontId="18" fillId="0" borderId="0" xfId="1192" applyFont="1" applyFill="1" applyBorder="1" applyAlignment="1" applyProtection="1">
      <alignment horizontal="center" vertical="center" wrapText="1"/>
    </xf>
  </cellXfs>
  <cellStyles count="1194">
    <cellStyle name="20% - Accent1 2" xfId="9"/>
    <cellStyle name="20% - Accent1 2 2" xfId="408"/>
    <cellStyle name="20% - Accent1 2 3" xfId="665"/>
    <cellStyle name="20% - Accent2 2" xfId="37"/>
    <cellStyle name="20% - Accent3 2" xfId="38"/>
    <cellStyle name="20% - Accent4 2" xfId="39"/>
    <cellStyle name="20% - Accent5 2" xfId="40"/>
    <cellStyle name="20% - Accent6 2" xfId="41"/>
    <cellStyle name="40% - Accent1 2" xfId="10"/>
    <cellStyle name="40% - Accent1 2 2" xfId="409"/>
    <cellStyle name="40% - Accent1 2 3" xfId="666"/>
    <cellStyle name="40% - Accent2 2" xfId="42"/>
    <cellStyle name="40% - Accent3 2" xfId="43"/>
    <cellStyle name="40% - Accent4 2" xfId="44"/>
    <cellStyle name="40% - Accent5 2" xfId="45"/>
    <cellStyle name="40% - Accent6 2" xfId="46"/>
    <cellStyle name="60% - Accent1 2" xfId="11"/>
    <cellStyle name="60% - Accent1 2 2" xfId="410"/>
    <cellStyle name="60% - Accent2 2" xfId="47"/>
    <cellStyle name="60% - Accent3 2" xfId="48"/>
    <cellStyle name="60% - Accent4 2" xfId="49"/>
    <cellStyle name="60% - Accent5 2" xfId="50"/>
    <cellStyle name="60% - Accent6 2" xfId="51"/>
    <cellStyle name="Accent1 2" xfId="12"/>
    <cellStyle name="Accent1 2 2" xfId="411"/>
    <cellStyle name="Accent2 2" xfId="13"/>
    <cellStyle name="Accent2 2 2" xfId="412"/>
    <cellStyle name="Accent3 2" xfId="52"/>
    <cellStyle name="Accent4 2" xfId="53"/>
    <cellStyle name="Accent5 2" xfId="54"/>
    <cellStyle name="Accent6 2" xfId="55"/>
    <cellStyle name="ANCLAS,REZONES Y SUS PARTES,DE FUNDICION,DE HIERRO O DE ACERO" xfId="14"/>
    <cellStyle name="ANCLAS,REZONES Y SUS PARTES,DE FUNDICION,DE HIERRO O DE ACERO 2" xfId="15"/>
    <cellStyle name="Bad 2" xfId="56"/>
    <cellStyle name="Calculation 2" xfId="57"/>
    <cellStyle name="Calculation 2 2" xfId="413"/>
    <cellStyle name="Calculation 2 3" xfId="414"/>
    <cellStyle name="cells" xfId="16"/>
    <cellStyle name="Check Cell 2" xfId="58"/>
    <cellStyle name="column field" xfId="17"/>
    <cellStyle name="Comma" xfId="397" builtinId="3"/>
    <cellStyle name="Comma 2" xfId="2"/>
    <cellStyle name="Comma 2 2" xfId="18"/>
    <cellStyle name="Comma 2 2 2" xfId="667"/>
    <cellStyle name="Comma 2 3" xfId="392"/>
    <cellStyle name="Comma 3" xfId="663"/>
    <cellStyle name="Comma 3 2" xfId="1191"/>
    <cellStyle name="Currency 2" xfId="59"/>
    <cellStyle name="Explanatory Text 2" xfId="60"/>
    <cellStyle name="Explanatory Text 2 2" xfId="253"/>
    <cellStyle name="Explanatory Text 3" xfId="61"/>
    <cellStyle name="field" xfId="19"/>
    <cellStyle name="field names" xfId="20"/>
    <cellStyle name="footer" xfId="21"/>
    <cellStyle name="Good 2" xfId="62"/>
    <cellStyle name="heading" xfId="22"/>
    <cellStyle name="Heading 1 2" xfId="63"/>
    <cellStyle name="Heading 1 2 2" xfId="254"/>
    <cellStyle name="Heading 1 3" xfId="64"/>
    <cellStyle name="Heading 2 2" xfId="65"/>
    <cellStyle name="Heading 2 2 2" xfId="255"/>
    <cellStyle name="Heading 2 3" xfId="66"/>
    <cellStyle name="Heading 3 2" xfId="67"/>
    <cellStyle name="Heading 3 2 2" xfId="256"/>
    <cellStyle name="Heading 3 3" xfId="68"/>
    <cellStyle name="Heading 4 2" xfId="69"/>
    <cellStyle name="Heading 4 2 2" xfId="257"/>
    <cellStyle name="Heading 4 3" xfId="70"/>
    <cellStyle name="Hyperlink" xfId="1" builtinId="8" customBuiltin="1"/>
    <cellStyle name="Hyperlink 2" xfId="3"/>
    <cellStyle name="Hyperlink 2 2" xfId="36"/>
    <cellStyle name="Hyperlink 3" xfId="8"/>
    <cellStyle name="Hyperlink 4" xfId="399"/>
    <cellStyle name="Hyperlink 5" xfId="661"/>
    <cellStyle name="Input 2" xfId="71"/>
    <cellStyle name="Input 2 2" xfId="415"/>
    <cellStyle name="Linked Cell 2" xfId="72"/>
    <cellStyle name="Linked Cell 2 2" xfId="258"/>
    <cellStyle name="Linked Cell 3" xfId="73"/>
    <cellStyle name="Neutral 2" xfId="74"/>
    <cellStyle name="Normal" xfId="0" builtinId="0"/>
    <cellStyle name="Normal 10" xfId="395"/>
    <cellStyle name="Normal 10 2" xfId="962"/>
    <cellStyle name="Normal 11" xfId="396"/>
    <cellStyle name="Normal 11 2" xfId="404"/>
    <cellStyle name="Normal 11 2 2" xfId="965"/>
    <cellStyle name="Normal 11 3" xfId="963"/>
    <cellStyle name="Normal 12" xfId="416"/>
    <cellStyle name="Normal 13" xfId="660"/>
    <cellStyle name="Normal 13 2" xfId="1189"/>
    <cellStyle name="Normal 2" xfId="4"/>
    <cellStyle name="Normal 2 2" xfId="35"/>
    <cellStyle name="Normal 2 2 2" xfId="23"/>
    <cellStyle name="Normal 2 2 2 2" xfId="417"/>
    <cellStyle name="Normal 2 2 3" xfId="403"/>
    <cellStyle name="Normal 2 2 3 2" xfId="964"/>
    <cellStyle name="Normal 2 2 4" xfId="668"/>
    <cellStyle name="Normal 2 3" xfId="5"/>
    <cellStyle name="Normal 2 3 2" xfId="418"/>
    <cellStyle name="Normal 2 4" xfId="302"/>
    <cellStyle name="Normal 2 4 2" xfId="419"/>
    <cellStyle name="Normal 2 5" xfId="393"/>
    <cellStyle name="Normal 2 5 2" xfId="420"/>
    <cellStyle name="Normal 3" xfId="6"/>
    <cellStyle name="Normal 3 2" xfId="24"/>
    <cellStyle name="Normal 3 2 2" xfId="25"/>
    <cellStyle name="Normal 3 2 3" xfId="421"/>
    <cellStyle name="Normal 3 3" xfId="422"/>
    <cellStyle name="Normal 3 3 2" xfId="423"/>
    <cellStyle name="Normal 3 3 3" xfId="424"/>
    <cellStyle name="Normal 3 3 3 2" xfId="425"/>
    <cellStyle name="Normal 3 3 3 2 2" xfId="426"/>
    <cellStyle name="Normal 3 4" xfId="427"/>
    <cellStyle name="Normal 3 5" xfId="428"/>
    <cellStyle name="Normal 3 6" xfId="429"/>
    <cellStyle name="Normal 4" xfId="7"/>
    <cellStyle name="Normal 4 2" xfId="75"/>
    <cellStyle name="Normal 4 3" xfId="252"/>
    <cellStyle name="Normal 4 4" xfId="664"/>
    <cellStyle name="Normal 5" xfId="26"/>
    <cellStyle name="Normal 5 2" xfId="430"/>
    <cellStyle name="Normal 5 3" xfId="431"/>
    <cellStyle name="Normal 6" xfId="27"/>
    <cellStyle name="Normal 6 2" xfId="303"/>
    <cellStyle name="Normal 6 3" xfId="432"/>
    <cellStyle name="Normal 6 3 2" xfId="966"/>
    <cellStyle name="Normal 7" xfId="28"/>
    <cellStyle name="Normal 7 2" xfId="433"/>
    <cellStyle name="Normal 8" xfId="29"/>
    <cellStyle name="Normal 9" xfId="394"/>
    <cellStyle name="Normal 9 2" xfId="961"/>
    <cellStyle name="Normal_5.01" xfId="400"/>
    <cellStyle name="Normal_5.02" xfId="401"/>
    <cellStyle name="Normal_5.08" xfId="402"/>
    <cellStyle name="Normal_HOMELESS_5XX_oct_dec_2009_10_001" xfId="1192"/>
    <cellStyle name="Normal_lgd01115_pm2_form_2004_05_v1_bi_RSL_SALES_XXXX_JAN_MAR_2009_10_001" xfId="1193"/>
    <cellStyle name="Normal_Long time series" xfId="405"/>
    <cellStyle name="Normal_Sheet1 2" xfId="407"/>
    <cellStyle name="Normal_Welsh_1" xfId="406"/>
    <cellStyle name="Note 2" xfId="76"/>
    <cellStyle name="Note 2 2" xfId="259"/>
    <cellStyle name="Note 3" xfId="77"/>
    <cellStyle name="Note 3 2" xfId="434"/>
    <cellStyle name="Output 2" xfId="78"/>
    <cellStyle name="Output 2 2" xfId="435"/>
    <cellStyle name="Percent" xfId="398" builtinId="5"/>
    <cellStyle name="Percent 2" xfId="30"/>
    <cellStyle name="Percent 2 2" xfId="436"/>
    <cellStyle name="Percent 3" xfId="31"/>
    <cellStyle name="Percent 4" xfId="662"/>
    <cellStyle name="Percent 4 2" xfId="1190"/>
    <cellStyle name="Row_Headings" xfId="32"/>
    <cellStyle name="rowfield" xfId="33"/>
    <cellStyle name="Source" xfId="300"/>
    <cellStyle name="style1422275069766" xfId="79"/>
    <cellStyle name="style1422275069766 2" xfId="437"/>
    <cellStyle name="style1422275069766 2 2" xfId="967"/>
    <cellStyle name="style1422275069766 3" xfId="669"/>
    <cellStyle name="style1422275069891" xfId="80"/>
    <cellStyle name="style1422275069891 2" xfId="438"/>
    <cellStyle name="style1422275069891 2 2" xfId="968"/>
    <cellStyle name="style1422275069891 3" xfId="670"/>
    <cellStyle name="style1422275070016" xfId="81"/>
    <cellStyle name="style1422275070016 2" xfId="439"/>
    <cellStyle name="style1422275070016 2 2" xfId="969"/>
    <cellStyle name="style1422275070016 3" xfId="671"/>
    <cellStyle name="style1422275070109" xfId="82"/>
    <cellStyle name="style1422275070109 2" xfId="440"/>
    <cellStyle name="style1422275070109 2 2" xfId="970"/>
    <cellStyle name="style1422275070109 3" xfId="672"/>
    <cellStyle name="style1422275070219" xfId="83"/>
    <cellStyle name="style1422275070219 2" xfId="441"/>
    <cellStyle name="style1422275070219 2 2" xfId="971"/>
    <cellStyle name="style1422275070219 3" xfId="673"/>
    <cellStyle name="style1422275070328" xfId="84"/>
    <cellStyle name="style1422275070328 2" xfId="442"/>
    <cellStyle name="style1422275070328 2 2" xfId="972"/>
    <cellStyle name="style1422275070328 3" xfId="674"/>
    <cellStyle name="style1422275070437" xfId="85"/>
    <cellStyle name="style1422275070437 2" xfId="443"/>
    <cellStyle name="style1422275070437 2 2" xfId="973"/>
    <cellStyle name="style1422275070437 3" xfId="675"/>
    <cellStyle name="style1422275070546" xfId="86"/>
    <cellStyle name="style1422275070546 2" xfId="444"/>
    <cellStyle name="style1422275070546 2 2" xfId="974"/>
    <cellStyle name="style1422275070546 3" xfId="676"/>
    <cellStyle name="style1422275070640" xfId="87"/>
    <cellStyle name="style1422275070640 2" xfId="445"/>
    <cellStyle name="style1422275070640 2 2" xfId="975"/>
    <cellStyle name="style1422275070640 3" xfId="677"/>
    <cellStyle name="style1422275070733" xfId="88"/>
    <cellStyle name="style1422275070733 2" xfId="446"/>
    <cellStyle name="style1422275070733 2 2" xfId="976"/>
    <cellStyle name="style1422275070733 3" xfId="678"/>
    <cellStyle name="style1422275070843" xfId="89"/>
    <cellStyle name="style1422275070843 2" xfId="447"/>
    <cellStyle name="style1422275070843 2 2" xfId="977"/>
    <cellStyle name="style1422275070843 3" xfId="679"/>
    <cellStyle name="style1422275070952" xfId="90"/>
    <cellStyle name="style1422275070952 2" xfId="448"/>
    <cellStyle name="style1422275070952 2 2" xfId="978"/>
    <cellStyle name="style1422275070952 3" xfId="680"/>
    <cellStyle name="style1422275071045" xfId="91"/>
    <cellStyle name="style1422275071045 2" xfId="449"/>
    <cellStyle name="style1422275071045 2 2" xfId="979"/>
    <cellStyle name="style1422275071045 3" xfId="681"/>
    <cellStyle name="style1422275071139" xfId="92"/>
    <cellStyle name="style1422275071139 2" xfId="450"/>
    <cellStyle name="style1422275071139 2 2" xfId="980"/>
    <cellStyle name="style1422275071139 3" xfId="682"/>
    <cellStyle name="style1422275071248" xfId="93"/>
    <cellStyle name="style1422275071248 2" xfId="451"/>
    <cellStyle name="style1422275071248 2 2" xfId="981"/>
    <cellStyle name="style1422275071248 3" xfId="683"/>
    <cellStyle name="style1422275071342" xfId="94"/>
    <cellStyle name="style1422275071342 2" xfId="452"/>
    <cellStyle name="style1422275071342 2 2" xfId="982"/>
    <cellStyle name="style1422275071342 3" xfId="684"/>
    <cellStyle name="style1422275071451" xfId="95"/>
    <cellStyle name="style1422275071451 2" xfId="453"/>
    <cellStyle name="style1422275071451 2 2" xfId="983"/>
    <cellStyle name="style1422275071451 3" xfId="685"/>
    <cellStyle name="style1422275071529" xfId="96"/>
    <cellStyle name="style1422275071529 2" xfId="454"/>
    <cellStyle name="style1422275071529 2 2" xfId="984"/>
    <cellStyle name="style1422275071529 3" xfId="686"/>
    <cellStyle name="style1422275071810" xfId="97"/>
    <cellStyle name="style1422275071810 2" xfId="455"/>
    <cellStyle name="style1422275071810 2 2" xfId="985"/>
    <cellStyle name="style1422275071810 3" xfId="687"/>
    <cellStyle name="style1422275071919" xfId="98"/>
    <cellStyle name="style1422275071919 2" xfId="456"/>
    <cellStyle name="style1422275071919 2 2" xfId="986"/>
    <cellStyle name="style1422275071919 3" xfId="688"/>
    <cellStyle name="style1422275072013" xfId="99"/>
    <cellStyle name="style1422275072013 2" xfId="457"/>
    <cellStyle name="style1422275072013 2 2" xfId="987"/>
    <cellStyle name="style1422275072013 3" xfId="689"/>
    <cellStyle name="style1422275072106" xfId="100"/>
    <cellStyle name="style1422275072106 2" xfId="458"/>
    <cellStyle name="style1422275072106 2 2" xfId="988"/>
    <cellStyle name="style1422275072106 3" xfId="690"/>
    <cellStyle name="style1422275072200" xfId="101"/>
    <cellStyle name="style1422275072200 2" xfId="459"/>
    <cellStyle name="style1422275072200 2 2" xfId="989"/>
    <cellStyle name="style1422275072200 3" xfId="691"/>
    <cellStyle name="style1422275072278" xfId="102"/>
    <cellStyle name="style1422275072278 2" xfId="460"/>
    <cellStyle name="style1422275072278 2 2" xfId="990"/>
    <cellStyle name="style1422275072278 3" xfId="692"/>
    <cellStyle name="style1422275072465" xfId="103"/>
    <cellStyle name="style1422275072465 2" xfId="461"/>
    <cellStyle name="style1422275072465 2 2" xfId="991"/>
    <cellStyle name="style1422275072465 3" xfId="693"/>
    <cellStyle name="style1422275072543" xfId="104"/>
    <cellStyle name="style1422275072543 2" xfId="462"/>
    <cellStyle name="style1422275072543 2 2" xfId="992"/>
    <cellStyle name="style1422275072543 3" xfId="694"/>
    <cellStyle name="style1422275072621" xfId="105"/>
    <cellStyle name="style1422275072621 2" xfId="463"/>
    <cellStyle name="style1422275072621 2 2" xfId="993"/>
    <cellStyle name="style1422275072621 3" xfId="695"/>
    <cellStyle name="style1422275072699" xfId="106"/>
    <cellStyle name="style1422275072699 2" xfId="464"/>
    <cellStyle name="style1422275072699 2 2" xfId="994"/>
    <cellStyle name="style1422275072699 3" xfId="696"/>
    <cellStyle name="style1422275072777" xfId="107"/>
    <cellStyle name="style1422275072777 2" xfId="465"/>
    <cellStyle name="style1422275072777 2 2" xfId="995"/>
    <cellStyle name="style1422275072777 3" xfId="697"/>
    <cellStyle name="style1422275072964" xfId="108"/>
    <cellStyle name="style1422275072964 2" xfId="466"/>
    <cellStyle name="style1422275072964 2 2" xfId="996"/>
    <cellStyle name="style1422275072964 3" xfId="698"/>
    <cellStyle name="style1422275073027" xfId="109"/>
    <cellStyle name="style1422275073027 2" xfId="467"/>
    <cellStyle name="style1422275073027 2 2" xfId="997"/>
    <cellStyle name="style1422275073027 3" xfId="699"/>
    <cellStyle name="style1422275073120" xfId="110"/>
    <cellStyle name="style1422275073120 2" xfId="468"/>
    <cellStyle name="style1422275073120 2 2" xfId="998"/>
    <cellStyle name="style1422275073120 3" xfId="700"/>
    <cellStyle name="style1422275073214" xfId="111"/>
    <cellStyle name="style1422275073214 2" xfId="469"/>
    <cellStyle name="style1422275073214 2 2" xfId="999"/>
    <cellStyle name="style1422275073214 3" xfId="701"/>
    <cellStyle name="style1422275073323" xfId="112"/>
    <cellStyle name="style1422275073323 2" xfId="470"/>
    <cellStyle name="style1422275073323 2 2" xfId="1000"/>
    <cellStyle name="style1422275073323 3" xfId="702"/>
    <cellStyle name="style1422275073417" xfId="113"/>
    <cellStyle name="style1422275073417 2" xfId="471"/>
    <cellStyle name="style1422275073417 2 2" xfId="1001"/>
    <cellStyle name="style1422275073417 3" xfId="703"/>
    <cellStyle name="style1422275073510" xfId="114"/>
    <cellStyle name="style1422275073510 2" xfId="472"/>
    <cellStyle name="style1422275073510 2 2" xfId="1002"/>
    <cellStyle name="style1422275073510 3" xfId="704"/>
    <cellStyle name="style1422275073604" xfId="115"/>
    <cellStyle name="style1422275073604 2" xfId="473"/>
    <cellStyle name="style1422275073604 2 2" xfId="1003"/>
    <cellStyle name="style1422275073604 3" xfId="705"/>
    <cellStyle name="style1422275073713" xfId="116"/>
    <cellStyle name="style1422275073713 2" xfId="474"/>
    <cellStyle name="style1422275073713 2 2" xfId="1004"/>
    <cellStyle name="style1422275073713 3" xfId="706"/>
    <cellStyle name="style1422275073807" xfId="117"/>
    <cellStyle name="style1422275073807 2" xfId="475"/>
    <cellStyle name="style1422275073807 2 2" xfId="1005"/>
    <cellStyle name="style1422275073807 3" xfId="707"/>
    <cellStyle name="style1422275073900" xfId="118"/>
    <cellStyle name="style1422275073900 2" xfId="476"/>
    <cellStyle name="style1422275073900 2 2" xfId="1006"/>
    <cellStyle name="style1422275073900 3" xfId="708"/>
    <cellStyle name="style1422275073994" xfId="119"/>
    <cellStyle name="style1422275073994 2" xfId="477"/>
    <cellStyle name="style1422275073994 2 2" xfId="1007"/>
    <cellStyle name="style1422275073994 3" xfId="709"/>
    <cellStyle name="style1422275074087" xfId="120"/>
    <cellStyle name="style1422275074087 2" xfId="478"/>
    <cellStyle name="style1422275074087 2 2" xfId="1008"/>
    <cellStyle name="style1422275074087 3" xfId="710"/>
    <cellStyle name="style1422275074165" xfId="121"/>
    <cellStyle name="style1422275074165 2" xfId="479"/>
    <cellStyle name="style1422275074165 2 2" xfId="1009"/>
    <cellStyle name="style1422275074165 3" xfId="711"/>
    <cellStyle name="style1422275074259" xfId="122"/>
    <cellStyle name="style1422275074259 2" xfId="480"/>
    <cellStyle name="style1422275074259 2 2" xfId="1010"/>
    <cellStyle name="style1422275074259 3" xfId="712"/>
    <cellStyle name="style1422275074337" xfId="123"/>
    <cellStyle name="style1422275074337 2" xfId="481"/>
    <cellStyle name="style1422275074337 2 2" xfId="1011"/>
    <cellStyle name="style1422275074337 3" xfId="713"/>
    <cellStyle name="style1422275074431" xfId="124"/>
    <cellStyle name="style1422275074431 2" xfId="482"/>
    <cellStyle name="style1422275074431 2 2" xfId="1012"/>
    <cellStyle name="style1422275074431 3" xfId="714"/>
    <cellStyle name="style1422275074509" xfId="125"/>
    <cellStyle name="style1422275074509 2" xfId="483"/>
    <cellStyle name="style1422275074509 2 2" xfId="1013"/>
    <cellStyle name="style1422275074509 3" xfId="715"/>
    <cellStyle name="style1422275074571" xfId="126"/>
    <cellStyle name="style1422275074571 2" xfId="484"/>
    <cellStyle name="style1422275074571 2 2" xfId="1014"/>
    <cellStyle name="style1422275074571 3" xfId="716"/>
    <cellStyle name="style1422275074680" xfId="127"/>
    <cellStyle name="style1422275074680 2" xfId="485"/>
    <cellStyle name="style1422275074680 2 2" xfId="1015"/>
    <cellStyle name="style1422275074680 3" xfId="717"/>
    <cellStyle name="style1422275074821" xfId="128"/>
    <cellStyle name="style1422275074821 2" xfId="486"/>
    <cellStyle name="style1422275074821 2 2" xfId="1016"/>
    <cellStyle name="style1422275074821 3" xfId="718"/>
    <cellStyle name="style1422275074899" xfId="129"/>
    <cellStyle name="style1422275074899 2" xfId="487"/>
    <cellStyle name="style1422275074899 2 2" xfId="1017"/>
    <cellStyle name="style1422275074899 3" xfId="719"/>
    <cellStyle name="style1422275074977" xfId="130"/>
    <cellStyle name="style1422275074977 2" xfId="488"/>
    <cellStyle name="style1422275074977 2 2" xfId="1018"/>
    <cellStyle name="style1422275074977 3" xfId="720"/>
    <cellStyle name="style1422275075211" xfId="131"/>
    <cellStyle name="style1422275075211 2" xfId="489"/>
    <cellStyle name="style1422275075211 2 2" xfId="1019"/>
    <cellStyle name="style1422275075211 3" xfId="721"/>
    <cellStyle name="style1422275075289" xfId="132"/>
    <cellStyle name="style1422275075289 2" xfId="490"/>
    <cellStyle name="style1422275075289 2 2" xfId="1020"/>
    <cellStyle name="style1422275075289 3" xfId="722"/>
    <cellStyle name="style1430406288654" xfId="133"/>
    <cellStyle name="style1430406288654 2" xfId="491"/>
    <cellStyle name="style1430406288654 2 2" xfId="1021"/>
    <cellStyle name="style1430406288654 3" xfId="723"/>
    <cellStyle name="style1430406288701" xfId="134"/>
    <cellStyle name="style1430406288701 2" xfId="492"/>
    <cellStyle name="style1430406288701 2 2" xfId="1022"/>
    <cellStyle name="style1430406288701 3" xfId="724"/>
    <cellStyle name="style1430406289247" xfId="135"/>
    <cellStyle name="style1430406289247 2" xfId="493"/>
    <cellStyle name="style1430406289247 2 2" xfId="1023"/>
    <cellStyle name="style1430406289247 3" xfId="725"/>
    <cellStyle name="style1430406289403" xfId="136"/>
    <cellStyle name="style1430406289403 2" xfId="494"/>
    <cellStyle name="style1430406289403 2 2" xfId="1024"/>
    <cellStyle name="style1430406289403 3" xfId="726"/>
    <cellStyle name="style1430406289652" xfId="137"/>
    <cellStyle name="style1430406289652 2" xfId="495"/>
    <cellStyle name="style1430406289652 2 2" xfId="1025"/>
    <cellStyle name="style1430406289652 3" xfId="727"/>
    <cellStyle name="style1430406290120" xfId="138"/>
    <cellStyle name="style1430406290120 2" xfId="496"/>
    <cellStyle name="style1430406290120 2 2" xfId="1026"/>
    <cellStyle name="style1430406290120 3" xfId="728"/>
    <cellStyle name="style1430921790512" xfId="139"/>
    <cellStyle name="style1430921790512 2" xfId="497"/>
    <cellStyle name="style1430921790512 2 2" xfId="1027"/>
    <cellStyle name="style1430921790512 3" xfId="729"/>
    <cellStyle name="style1434019968934" xfId="260"/>
    <cellStyle name="style1434019968934 2" xfId="836"/>
    <cellStyle name="style1434019969028" xfId="261"/>
    <cellStyle name="style1434019969028 2" xfId="837"/>
    <cellStyle name="style1434019969121" xfId="262"/>
    <cellStyle name="style1434019969121 2" xfId="838"/>
    <cellStyle name="style1434019969199" xfId="263"/>
    <cellStyle name="style1434019969199 2" xfId="839"/>
    <cellStyle name="style1434019969277" xfId="264"/>
    <cellStyle name="style1434019969277 2" xfId="840"/>
    <cellStyle name="style1434019969371" xfId="265"/>
    <cellStyle name="style1434019969371 2" xfId="841"/>
    <cellStyle name="style1434019969449" xfId="266"/>
    <cellStyle name="style1434019969449 2" xfId="842"/>
    <cellStyle name="style1434019969527" xfId="267"/>
    <cellStyle name="style1434019969527 2" xfId="843"/>
    <cellStyle name="style1434019969620" xfId="268"/>
    <cellStyle name="style1434019969620 2" xfId="844"/>
    <cellStyle name="style1434019969714" xfId="269"/>
    <cellStyle name="style1434019969714 2" xfId="845"/>
    <cellStyle name="style1434019969901" xfId="270"/>
    <cellStyle name="style1434019969901 2" xfId="846"/>
    <cellStyle name="style1434019969995" xfId="271"/>
    <cellStyle name="style1434019969995 2" xfId="847"/>
    <cellStyle name="style1434019970089" xfId="272"/>
    <cellStyle name="style1434019970089 2" xfId="848"/>
    <cellStyle name="style1434019970167" xfId="273"/>
    <cellStyle name="style1434019970167 2" xfId="849"/>
    <cellStyle name="style1434019970245" xfId="274"/>
    <cellStyle name="style1434019970245 2" xfId="850"/>
    <cellStyle name="style1434019970323" xfId="275"/>
    <cellStyle name="style1434019970323 2" xfId="851"/>
    <cellStyle name="style1434019970385" xfId="276"/>
    <cellStyle name="style1434019970385 2" xfId="852"/>
    <cellStyle name="style1434019970463" xfId="277"/>
    <cellStyle name="style1434019970463 2" xfId="853"/>
    <cellStyle name="style1434019970541" xfId="278"/>
    <cellStyle name="style1434019970541 2" xfId="854"/>
    <cellStyle name="style1434019970635" xfId="279"/>
    <cellStyle name="style1434019970635 2" xfId="855"/>
    <cellStyle name="style1434019970728" xfId="280"/>
    <cellStyle name="style1434019970728 2" xfId="856"/>
    <cellStyle name="style1434019970806" xfId="281"/>
    <cellStyle name="style1434019970806 2" xfId="857"/>
    <cellStyle name="style1434019970900" xfId="282"/>
    <cellStyle name="style1434019970900 2" xfId="858"/>
    <cellStyle name="style1434019970993" xfId="283"/>
    <cellStyle name="style1434019970993 2" xfId="859"/>
    <cellStyle name="style1434019971196" xfId="284"/>
    <cellStyle name="style1434019971196 2" xfId="860"/>
    <cellStyle name="style1434019971290" xfId="285"/>
    <cellStyle name="style1434019971290 2" xfId="861"/>
    <cellStyle name="style1434019971383" xfId="286"/>
    <cellStyle name="style1434019971383 2" xfId="862"/>
    <cellStyle name="style1434019971493" xfId="287"/>
    <cellStyle name="style1434019971493 2" xfId="863"/>
    <cellStyle name="style1434019971586" xfId="288"/>
    <cellStyle name="style1434019971586 2" xfId="864"/>
    <cellStyle name="style1434019971664" xfId="289"/>
    <cellStyle name="style1434019971664 2" xfId="865"/>
    <cellStyle name="style1434019971758" xfId="290"/>
    <cellStyle name="style1434019971758 2" xfId="866"/>
    <cellStyle name="style1434019971851" xfId="291"/>
    <cellStyle name="style1434019971851 2" xfId="867"/>
    <cellStyle name="style1434019971929" xfId="292"/>
    <cellStyle name="style1434019971929 2" xfId="868"/>
    <cellStyle name="style1434019972007" xfId="293"/>
    <cellStyle name="style1434019972007 2" xfId="869"/>
    <cellStyle name="style1434019972132" xfId="294"/>
    <cellStyle name="style1434019972132 2" xfId="870"/>
    <cellStyle name="style1434019972210" xfId="295"/>
    <cellStyle name="style1434019972210 2" xfId="871"/>
    <cellStyle name="style1434019972366" xfId="296"/>
    <cellStyle name="style1434019972366 2" xfId="872"/>
    <cellStyle name="style1434471929169" xfId="498"/>
    <cellStyle name="style1434471929169 2" xfId="1028"/>
    <cellStyle name="style1434471929278" xfId="499"/>
    <cellStyle name="style1434471929278 2" xfId="1029"/>
    <cellStyle name="style1434471929356" xfId="500"/>
    <cellStyle name="style1434471929356 2" xfId="1030"/>
    <cellStyle name="style1434471929434" xfId="501"/>
    <cellStyle name="style1434471929434 2" xfId="1031"/>
    <cellStyle name="style1434471929512" xfId="502"/>
    <cellStyle name="style1434471929512 2" xfId="1032"/>
    <cellStyle name="style1434471929590" xfId="503"/>
    <cellStyle name="style1434471929590 2" xfId="1033"/>
    <cellStyle name="style1434471929684" xfId="504"/>
    <cellStyle name="style1434471929684 2" xfId="1034"/>
    <cellStyle name="style1434471929762" xfId="505"/>
    <cellStyle name="style1434471929762 2" xfId="1035"/>
    <cellStyle name="style1434471929824" xfId="506"/>
    <cellStyle name="style1434471929824 2" xfId="1036"/>
    <cellStyle name="style1434471929902" xfId="507"/>
    <cellStyle name="style1434471929902 2" xfId="1037"/>
    <cellStyle name="style1434471929965" xfId="508"/>
    <cellStyle name="style1434471929965 2" xfId="1038"/>
    <cellStyle name="style1434471930027" xfId="509"/>
    <cellStyle name="style1434471930027 2" xfId="1039"/>
    <cellStyle name="style1434471930105" xfId="510"/>
    <cellStyle name="style1434471930105 2" xfId="1040"/>
    <cellStyle name="style1434471930183" xfId="511"/>
    <cellStyle name="style1434471930183 2" xfId="1041"/>
    <cellStyle name="style1434471930246" xfId="512"/>
    <cellStyle name="style1434471930246 2" xfId="1042"/>
    <cellStyle name="style1434471930308" xfId="513"/>
    <cellStyle name="style1434471930308 2" xfId="1043"/>
    <cellStyle name="style1434471930386" xfId="514"/>
    <cellStyle name="style1434471930386 2" xfId="1044"/>
    <cellStyle name="style1434471930558" xfId="515"/>
    <cellStyle name="style1434471930558 2" xfId="1045"/>
    <cellStyle name="style1434471930620" xfId="516"/>
    <cellStyle name="style1434471930620 2" xfId="1046"/>
    <cellStyle name="style1434471930698" xfId="517"/>
    <cellStyle name="style1434471930698 2" xfId="1047"/>
    <cellStyle name="style1434471930776" xfId="518"/>
    <cellStyle name="style1434471930776 2" xfId="1048"/>
    <cellStyle name="style1434471930854" xfId="519"/>
    <cellStyle name="style1434471930854 2" xfId="1049"/>
    <cellStyle name="style1434471930916" xfId="520"/>
    <cellStyle name="style1434471930916 2" xfId="1050"/>
    <cellStyle name="style1434471930979" xfId="521"/>
    <cellStyle name="style1434471930979 2" xfId="1051"/>
    <cellStyle name="style1434471931057" xfId="522"/>
    <cellStyle name="style1434471931057 2" xfId="1052"/>
    <cellStyle name="style1434471931135" xfId="523"/>
    <cellStyle name="style1434471931135 2" xfId="1053"/>
    <cellStyle name="style1434471931213" xfId="524"/>
    <cellStyle name="style1434471931213 2" xfId="1054"/>
    <cellStyle name="style1434471931291" xfId="525"/>
    <cellStyle name="style1434471931291 2" xfId="1055"/>
    <cellStyle name="style1434471931369" xfId="526"/>
    <cellStyle name="style1434471931369 2" xfId="1056"/>
    <cellStyle name="style1434471931509" xfId="527"/>
    <cellStyle name="style1434471931509 2" xfId="1057"/>
    <cellStyle name="style1434471931587" xfId="528"/>
    <cellStyle name="style1434471931587 2" xfId="1058"/>
    <cellStyle name="style1434471931665" xfId="529"/>
    <cellStyle name="style1434471931665 2" xfId="1059"/>
    <cellStyle name="style1434471931743" xfId="530"/>
    <cellStyle name="style1434471931743 2" xfId="1060"/>
    <cellStyle name="style1434471931821" xfId="531"/>
    <cellStyle name="style1434471931821 2" xfId="1061"/>
    <cellStyle name="style1434471931899" xfId="532"/>
    <cellStyle name="style1434471931899 2" xfId="1062"/>
    <cellStyle name="style1434471932055" xfId="533"/>
    <cellStyle name="style1434471932055 2" xfId="1063"/>
    <cellStyle name="style1434471932180" xfId="534"/>
    <cellStyle name="style1434471932180 2" xfId="1064"/>
    <cellStyle name="style1434471932258" xfId="535"/>
    <cellStyle name="style1434471932258 2" xfId="1065"/>
    <cellStyle name="style1435072920148" xfId="140"/>
    <cellStyle name="style1435072920148 2" xfId="730"/>
    <cellStyle name="style1435072920241" xfId="141"/>
    <cellStyle name="style1435072920241 2" xfId="731"/>
    <cellStyle name="style1435072920319" xfId="142"/>
    <cellStyle name="style1435072920319 2" xfId="732"/>
    <cellStyle name="style1435072920397" xfId="143"/>
    <cellStyle name="style1435072920397 2" xfId="733"/>
    <cellStyle name="style1435072920475" xfId="144"/>
    <cellStyle name="style1435072920475 2" xfId="734"/>
    <cellStyle name="style1435072920553" xfId="145"/>
    <cellStyle name="style1435072920553 2" xfId="735"/>
    <cellStyle name="style1435072920631" xfId="146"/>
    <cellStyle name="style1435072920631 2" xfId="736"/>
    <cellStyle name="style1435072920709" xfId="147"/>
    <cellStyle name="style1435072920709 2" xfId="737"/>
    <cellStyle name="style1435072920787" xfId="148"/>
    <cellStyle name="style1435072920787 2" xfId="738"/>
    <cellStyle name="style1435072920865" xfId="149"/>
    <cellStyle name="style1435072920865 2" xfId="739"/>
    <cellStyle name="style1435072920943" xfId="150"/>
    <cellStyle name="style1435072920943 2" xfId="740"/>
    <cellStyle name="style1435072921021" xfId="151"/>
    <cellStyle name="style1435072921021 2" xfId="741"/>
    <cellStyle name="style1435072921099" xfId="152"/>
    <cellStyle name="style1435072921099 2" xfId="742"/>
    <cellStyle name="style1435072921162" xfId="153"/>
    <cellStyle name="style1435072921162 2" xfId="743"/>
    <cellStyle name="style1435072921302" xfId="154"/>
    <cellStyle name="style1435072921302 2" xfId="744"/>
    <cellStyle name="style1435072921364" xfId="155"/>
    <cellStyle name="style1435072921364 2" xfId="745"/>
    <cellStyle name="style1435072921427" xfId="156"/>
    <cellStyle name="style1435072921427 2" xfId="746"/>
    <cellStyle name="style1435072921489" xfId="157"/>
    <cellStyle name="style1435072921489 2" xfId="747"/>
    <cellStyle name="style1435072921552" xfId="158"/>
    <cellStyle name="style1435072921552 2" xfId="748"/>
    <cellStyle name="style1435072921630" xfId="159"/>
    <cellStyle name="style1435072921630 2" xfId="749"/>
    <cellStyle name="style1435072921708" xfId="160"/>
    <cellStyle name="style1435072921708 2" xfId="750"/>
    <cellStyle name="style1435072921770" xfId="161"/>
    <cellStyle name="style1435072921770 2" xfId="751"/>
    <cellStyle name="style1435072921848" xfId="162"/>
    <cellStyle name="style1435072921848 2" xfId="752"/>
    <cellStyle name="style1435072921926" xfId="163"/>
    <cellStyle name="style1435072921926 2" xfId="753"/>
    <cellStyle name="style1435072922004" xfId="164"/>
    <cellStyle name="style1435072922004 2" xfId="754"/>
    <cellStyle name="style1435072922082" xfId="165"/>
    <cellStyle name="style1435072922082 2" xfId="755"/>
    <cellStyle name="style1435072922144" xfId="166"/>
    <cellStyle name="style1435072922144 2" xfId="756"/>
    <cellStyle name="style1435072922238" xfId="167"/>
    <cellStyle name="style1435072922238 2" xfId="757"/>
    <cellStyle name="style1435072922316" xfId="168"/>
    <cellStyle name="style1435072922316 2" xfId="758"/>
    <cellStyle name="style1435072922394" xfId="169"/>
    <cellStyle name="style1435072922394 2" xfId="759"/>
    <cellStyle name="style1435072922456" xfId="170"/>
    <cellStyle name="style1435072922456 2" xfId="760"/>
    <cellStyle name="style1435072922519" xfId="171"/>
    <cellStyle name="style1435072922519 2" xfId="761"/>
    <cellStyle name="style1435072922597" xfId="172"/>
    <cellStyle name="style1435072922597 2" xfId="762"/>
    <cellStyle name="style1435072922675" xfId="173"/>
    <cellStyle name="style1435072922675 2" xfId="763"/>
    <cellStyle name="style1435072922831" xfId="174"/>
    <cellStyle name="style1435072922831 2" xfId="764"/>
    <cellStyle name="style1435072922893" xfId="175"/>
    <cellStyle name="style1435072922893 2" xfId="765"/>
    <cellStyle name="style1435072923158" xfId="176"/>
    <cellStyle name="style1435072923158 2" xfId="766"/>
    <cellStyle name="style1435072923221" xfId="177"/>
    <cellStyle name="style1435072923221 2" xfId="767"/>
    <cellStyle name="style1435072923283" xfId="178"/>
    <cellStyle name="style1435072923283 2" xfId="768"/>
    <cellStyle name="style1435144009623" xfId="179"/>
    <cellStyle name="style1435144009623 2" xfId="769"/>
    <cellStyle name="style1435144009701" xfId="180"/>
    <cellStyle name="style1435144009701 2" xfId="770"/>
    <cellStyle name="style1435144009841" xfId="181"/>
    <cellStyle name="style1435144009841 2" xfId="771"/>
    <cellStyle name="style1435144009904" xfId="182"/>
    <cellStyle name="style1435144009904 2" xfId="772"/>
    <cellStyle name="style1435144009982" xfId="183"/>
    <cellStyle name="style1435144009982 2" xfId="773"/>
    <cellStyle name="style1435144010044" xfId="184"/>
    <cellStyle name="style1435144010044 2" xfId="774"/>
    <cellStyle name="style1435144010106" xfId="185"/>
    <cellStyle name="style1435144010106 2" xfId="775"/>
    <cellStyle name="style1435144010169" xfId="186"/>
    <cellStyle name="style1435144010169 2" xfId="776"/>
    <cellStyle name="style1435144010247" xfId="187"/>
    <cellStyle name="style1435144010247 2" xfId="777"/>
    <cellStyle name="style1435144010309" xfId="188"/>
    <cellStyle name="style1435144010309 2" xfId="778"/>
    <cellStyle name="style1435144010387" xfId="189"/>
    <cellStyle name="style1435144010387 2" xfId="779"/>
    <cellStyle name="style1435144010450" xfId="190"/>
    <cellStyle name="style1435144010450 2" xfId="780"/>
    <cellStyle name="style1435144010512" xfId="191"/>
    <cellStyle name="style1435144010512 2" xfId="781"/>
    <cellStyle name="style1435144010574" xfId="192"/>
    <cellStyle name="style1435144010574 2" xfId="782"/>
    <cellStyle name="style1435144010637" xfId="193"/>
    <cellStyle name="style1435144010637 2" xfId="783"/>
    <cellStyle name="style1435144010715" xfId="194"/>
    <cellStyle name="style1435144010715 2" xfId="784"/>
    <cellStyle name="style1435144010793" xfId="195"/>
    <cellStyle name="style1435144010793 2" xfId="785"/>
    <cellStyle name="style1435144010871" xfId="196"/>
    <cellStyle name="style1435144010871 2" xfId="786"/>
    <cellStyle name="style1435144010996" xfId="197"/>
    <cellStyle name="style1435144010996 2" xfId="787"/>
    <cellStyle name="style1435144011058" xfId="198"/>
    <cellStyle name="style1435144011058 2" xfId="788"/>
    <cellStyle name="style1435144011136" xfId="199"/>
    <cellStyle name="style1435144011136 2" xfId="789"/>
    <cellStyle name="style1435144011198" xfId="200"/>
    <cellStyle name="style1435144011198 2" xfId="790"/>
    <cellStyle name="style1435144011276" xfId="201"/>
    <cellStyle name="style1435144011276 2" xfId="791"/>
    <cellStyle name="style1435144011354" xfId="202"/>
    <cellStyle name="style1435144011354 2" xfId="792"/>
    <cellStyle name="style1435144011432" xfId="203"/>
    <cellStyle name="style1435144011432 2" xfId="793"/>
    <cellStyle name="style1435144011510" xfId="204"/>
    <cellStyle name="style1435144011510 2" xfId="794"/>
    <cellStyle name="style1435144011573" xfId="205"/>
    <cellStyle name="style1435144011573 2" xfId="795"/>
    <cellStyle name="style1435144011651" xfId="206"/>
    <cellStyle name="style1435144011651 2" xfId="796"/>
    <cellStyle name="style1435144011713" xfId="207"/>
    <cellStyle name="style1435144011713 2" xfId="797"/>
    <cellStyle name="style1435144011791" xfId="208"/>
    <cellStyle name="style1435144011791 2" xfId="798"/>
    <cellStyle name="style1435144011900" xfId="209"/>
    <cellStyle name="style1435144011900 2" xfId="799"/>
    <cellStyle name="style1435144011963" xfId="210"/>
    <cellStyle name="style1435144011963 2" xfId="800"/>
    <cellStyle name="style1435144012056" xfId="211"/>
    <cellStyle name="style1435144012056 2" xfId="801"/>
    <cellStyle name="style1435144012212" xfId="212"/>
    <cellStyle name="style1435144012212 2" xfId="802"/>
    <cellStyle name="style1435144012290" xfId="213"/>
    <cellStyle name="style1435144012290 2" xfId="803"/>
    <cellStyle name="style1435144012368" xfId="214"/>
    <cellStyle name="style1435144012368 2" xfId="804"/>
    <cellStyle name="style1435144012478" xfId="215"/>
    <cellStyle name="style1435144012478 2" xfId="805"/>
    <cellStyle name="style1435145842503" xfId="216"/>
    <cellStyle name="style1435145842503 2" xfId="806"/>
    <cellStyle name="style1435145842597" xfId="217"/>
    <cellStyle name="style1435145842597 2" xfId="807"/>
    <cellStyle name="style1435145842675" xfId="218"/>
    <cellStyle name="style1435145842675 2" xfId="808"/>
    <cellStyle name="style1435145842753" xfId="219"/>
    <cellStyle name="style1435145842753 2" xfId="809"/>
    <cellStyle name="style1435145842831" xfId="220"/>
    <cellStyle name="style1435145842831 2" xfId="810"/>
    <cellStyle name="style1435145842893" xfId="221"/>
    <cellStyle name="style1435145842893 2" xfId="811"/>
    <cellStyle name="style1435145842971" xfId="222"/>
    <cellStyle name="style1435145842971 2" xfId="812"/>
    <cellStyle name="style1435145843049" xfId="223"/>
    <cellStyle name="style1435145843049 2" xfId="813"/>
    <cellStyle name="style1435145843127" xfId="224"/>
    <cellStyle name="style1435145843127 2" xfId="814"/>
    <cellStyle name="style1435145843190" xfId="225"/>
    <cellStyle name="style1435145843190 2" xfId="815"/>
    <cellStyle name="style1435145843268" xfId="226"/>
    <cellStyle name="style1435145843268 2" xfId="816"/>
    <cellStyle name="style1435145843330" xfId="227"/>
    <cellStyle name="style1435145843330 2" xfId="817"/>
    <cellStyle name="style1435145843408" xfId="228"/>
    <cellStyle name="style1435145843408 2" xfId="818"/>
    <cellStyle name="style1435145843486" xfId="229"/>
    <cellStyle name="style1435145843486 2" xfId="819"/>
    <cellStyle name="style1435145843627" xfId="230"/>
    <cellStyle name="style1435145843627 2" xfId="820"/>
    <cellStyle name="style1435145843705" xfId="231"/>
    <cellStyle name="style1435145843705 2" xfId="821"/>
    <cellStyle name="style1435145843751" xfId="232"/>
    <cellStyle name="style1435145843751 2" xfId="822"/>
    <cellStyle name="style1435145843814" xfId="233"/>
    <cellStyle name="style1435145843814 2" xfId="823"/>
    <cellStyle name="style1435145843876" xfId="234"/>
    <cellStyle name="style1435145843876 2" xfId="824"/>
    <cellStyle name="style1435145843923" xfId="235"/>
    <cellStyle name="style1435145843923 2" xfId="825"/>
    <cellStyle name="style1435145843985" xfId="236"/>
    <cellStyle name="style1435145843985 2" xfId="826"/>
    <cellStyle name="style1435145844048" xfId="237"/>
    <cellStyle name="style1435145844048 2" xfId="827"/>
    <cellStyle name="style1435145844110" xfId="238"/>
    <cellStyle name="style1435145844110 2" xfId="828"/>
    <cellStyle name="style1435145844188" xfId="239"/>
    <cellStyle name="style1435145844188 2" xfId="829"/>
    <cellStyle name="style1435145844266" xfId="240"/>
    <cellStyle name="style1435145844266 2" xfId="830"/>
    <cellStyle name="style1435145844344" xfId="241"/>
    <cellStyle name="style1435145844344 2" xfId="831"/>
    <cellStyle name="style1435145844407" xfId="242"/>
    <cellStyle name="style1435145844407 2" xfId="832"/>
    <cellStyle name="style1435145844469" xfId="243"/>
    <cellStyle name="style1435145844469 2" xfId="833"/>
    <cellStyle name="style1435145844547" xfId="244"/>
    <cellStyle name="style1435145844547 2" xfId="834"/>
    <cellStyle name="style1435145844672" xfId="245"/>
    <cellStyle name="style1435145844672 2" xfId="835"/>
    <cellStyle name="style1490364799797" xfId="536"/>
    <cellStyle name="style1490364799797 2" xfId="1066"/>
    <cellStyle name="style1490364799890" xfId="537"/>
    <cellStyle name="style1490364799890 2" xfId="1067"/>
    <cellStyle name="style1490364799953" xfId="538"/>
    <cellStyle name="style1490364799953 2" xfId="1068"/>
    <cellStyle name="style1490364799999" xfId="539"/>
    <cellStyle name="style1490364799999 2" xfId="1069"/>
    <cellStyle name="style1490364800031" xfId="540"/>
    <cellStyle name="style1490364800031 2" xfId="1070"/>
    <cellStyle name="style1490364800077" xfId="541"/>
    <cellStyle name="style1490364800077 2" xfId="1071"/>
    <cellStyle name="style1490364800140" xfId="542"/>
    <cellStyle name="style1490364800140 2" xfId="1072"/>
    <cellStyle name="style1490364800187" xfId="543"/>
    <cellStyle name="style1490364800187 2" xfId="1073"/>
    <cellStyle name="style1490364800233" xfId="544"/>
    <cellStyle name="style1490364800233 2" xfId="1074"/>
    <cellStyle name="style1490364800280" xfId="545"/>
    <cellStyle name="style1490364800280 2" xfId="1075"/>
    <cellStyle name="style1490364800327" xfId="546"/>
    <cellStyle name="style1490364800327 2" xfId="1076"/>
    <cellStyle name="style1490364800374" xfId="547"/>
    <cellStyle name="style1490364800374 2" xfId="1077"/>
    <cellStyle name="style1490364800499" xfId="548"/>
    <cellStyle name="style1490364800499 2" xfId="1078"/>
    <cellStyle name="style1490364800545" xfId="549"/>
    <cellStyle name="style1490364800545 2" xfId="1079"/>
    <cellStyle name="style1490364800592" xfId="550"/>
    <cellStyle name="style1490364800592 2" xfId="1080"/>
    <cellStyle name="style1490364800623" xfId="551"/>
    <cellStyle name="style1490364800623 2" xfId="1081"/>
    <cellStyle name="style1490364800655" xfId="552"/>
    <cellStyle name="style1490364800655 2" xfId="1082"/>
    <cellStyle name="style1490364800701" xfId="553"/>
    <cellStyle name="style1490364800701 2" xfId="1083"/>
    <cellStyle name="style1490364800733" xfId="554"/>
    <cellStyle name="style1490364800733 2" xfId="1084"/>
    <cellStyle name="style1490364800779" xfId="555"/>
    <cellStyle name="style1490364800779 2" xfId="1085"/>
    <cellStyle name="style1490364800811" xfId="556"/>
    <cellStyle name="style1490364800811 2" xfId="1086"/>
    <cellStyle name="style1490364800857" xfId="557"/>
    <cellStyle name="style1490364800857 2" xfId="1087"/>
    <cellStyle name="style1490364800904" xfId="558"/>
    <cellStyle name="style1490364800904 2" xfId="1088"/>
    <cellStyle name="style1490364800951" xfId="559"/>
    <cellStyle name="style1490364800951 2" xfId="1089"/>
    <cellStyle name="style1490364800998" xfId="560"/>
    <cellStyle name="style1490364800998 2" xfId="1090"/>
    <cellStyle name="style1490364801045" xfId="561"/>
    <cellStyle name="style1490364801045 2" xfId="1091"/>
    <cellStyle name="style1490364801091" xfId="562"/>
    <cellStyle name="style1490364801091 2" xfId="1092"/>
    <cellStyle name="style1490364801123" xfId="563"/>
    <cellStyle name="style1490364801123 2" xfId="1093"/>
    <cellStyle name="style1490364801169" xfId="564"/>
    <cellStyle name="style1490364801169 2" xfId="1094"/>
    <cellStyle name="style1490364801279" xfId="565"/>
    <cellStyle name="style1490364801279 2" xfId="1095"/>
    <cellStyle name="style1490364801325" xfId="566"/>
    <cellStyle name="style1490364801325 2" xfId="1096"/>
    <cellStyle name="style1490364801357" xfId="567"/>
    <cellStyle name="style1490364801357 2" xfId="1097"/>
    <cellStyle name="style1490364801403" xfId="568"/>
    <cellStyle name="style1490364801403 2" xfId="1098"/>
    <cellStyle name="style1490364801450" xfId="569"/>
    <cellStyle name="style1490364801450 2" xfId="1099"/>
    <cellStyle name="style1490364801497" xfId="570"/>
    <cellStyle name="style1490364801497 2" xfId="1100"/>
    <cellStyle name="style1490364801528" xfId="571"/>
    <cellStyle name="style1490364801528 2" xfId="1101"/>
    <cellStyle name="style1492520693068" xfId="572"/>
    <cellStyle name="style1492520693068 2" xfId="1102"/>
    <cellStyle name="style1492520693115" xfId="573"/>
    <cellStyle name="style1492520693115 2" xfId="1103"/>
    <cellStyle name="style1492520693162" xfId="574"/>
    <cellStyle name="style1492520693162 2" xfId="1104"/>
    <cellStyle name="style1492520693209" xfId="575"/>
    <cellStyle name="style1492520693209 2" xfId="1105"/>
    <cellStyle name="style1492520693255" xfId="576"/>
    <cellStyle name="style1492520693255 2" xfId="1106"/>
    <cellStyle name="style1492520693302" xfId="577"/>
    <cellStyle name="style1492520693302 2" xfId="1107"/>
    <cellStyle name="style1492520693349" xfId="578"/>
    <cellStyle name="style1492520693349 2" xfId="1108"/>
    <cellStyle name="style1492520693396" xfId="579"/>
    <cellStyle name="style1492520693396 2" xfId="1109"/>
    <cellStyle name="style1492520693443" xfId="580"/>
    <cellStyle name="style1492520693443 2" xfId="1110"/>
    <cellStyle name="style1492520693489" xfId="581"/>
    <cellStyle name="style1492520693489 2" xfId="1111"/>
    <cellStyle name="style1492520693521" xfId="582"/>
    <cellStyle name="style1492520693521 2" xfId="1112"/>
    <cellStyle name="style1492520693567" xfId="583"/>
    <cellStyle name="style1492520693567 2" xfId="1113"/>
    <cellStyle name="style1492520693614" xfId="584"/>
    <cellStyle name="style1492520693614 2" xfId="1114"/>
    <cellStyle name="style1492520693645" xfId="585"/>
    <cellStyle name="style1492520693645 2" xfId="1115"/>
    <cellStyle name="style1492520693692" xfId="586"/>
    <cellStyle name="style1492520693692 2" xfId="1116"/>
    <cellStyle name="style1492520693723" xfId="587"/>
    <cellStyle name="style1492520693723 2" xfId="1117"/>
    <cellStyle name="style1492520693770" xfId="588"/>
    <cellStyle name="style1492520693770 2" xfId="1118"/>
    <cellStyle name="style1492520693817" xfId="589"/>
    <cellStyle name="style1492520693817 2" xfId="1119"/>
    <cellStyle name="style1492520693864" xfId="590"/>
    <cellStyle name="style1492520693864 2" xfId="1120"/>
    <cellStyle name="style1492520693911" xfId="591"/>
    <cellStyle name="style1492520693911 2" xfId="1121"/>
    <cellStyle name="style1492520693957" xfId="592"/>
    <cellStyle name="style1492520693957 2" xfId="1122"/>
    <cellStyle name="style1492520693989" xfId="593"/>
    <cellStyle name="style1492520693989 2" xfId="1123"/>
    <cellStyle name="style1492520694035" xfId="594"/>
    <cellStyle name="style1492520694035 2" xfId="1124"/>
    <cellStyle name="style1492520694129" xfId="595"/>
    <cellStyle name="style1492520694129 2" xfId="1125"/>
    <cellStyle name="style1492520694191" xfId="596"/>
    <cellStyle name="style1492520694191 2" xfId="1126"/>
    <cellStyle name="style1492520694238" xfId="597"/>
    <cellStyle name="style1492520694238 2" xfId="1127"/>
    <cellStyle name="style1492520694285" xfId="598"/>
    <cellStyle name="style1492520694285 2" xfId="1128"/>
    <cellStyle name="style1492520694332" xfId="599"/>
    <cellStyle name="style1492520694332 2" xfId="1129"/>
    <cellStyle name="style1492520694379" xfId="600"/>
    <cellStyle name="style1492520694379 2" xfId="1130"/>
    <cellStyle name="style1492520694425" xfId="601"/>
    <cellStyle name="style1492520694425 2" xfId="1131"/>
    <cellStyle name="style1492520694472" xfId="602"/>
    <cellStyle name="style1492520694472 2" xfId="1132"/>
    <cellStyle name="style1492520694503" xfId="603"/>
    <cellStyle name="style1492520694503 2" xfId="1133"/>
    <cellStyle name="style1492520694550" xfId="604"/>
    <cellStyle name="style1492520694550 2" xfId="1134"/>
    <cellStyle name="style1492520694597" xfId="605"/>
    <cellStyle name="style1492520694597 2" xfId="1135"/>
    <cellStyle name="style1492520694644" xfId="606"/>
    <cellStyle name="style1492520694644 2" xfId="1136"/>
    <cellStyle name="style1492520694691" xfId="607"/>
    <cellStyle name="style1492520694691 2" xfId="1137"/>
    <cellStyle name="style1492520694784" xfId="608"/>
    <cellStyle name="style1492520694784 2" xfId="1138"/>
    <cellStyle name="style1492520694831" xfId="609"/>
    <cellStyle name="style1492520694831 2" xfId="1139"/>
    <cellStyle name="style1492520694878" xfId="610"/>
    <cellStyle name="style1492520694878 2" xfId="1140"/>
    <cellStyle name="style1492520694925" xfId="611"/>
    <cellStyle name="style1492520694925 2" xfId="1141"/>
    <cellStyle name="style1492520694956" xfId="612"/>
    <cellStyle name="style1492520694956 2" xfId="1142"/>
    <cellStyle name="style1492520695003" xfId="613"/>
    <cellStyle name="style1492520695003 2" xfId="1143"/>
    <cellStyle name="style1492528457210" xfId="614"/>
    <cellStyle name="style1492528457210 2" xfId="1144"/>
    <cellStyle name="style1492528457241" xfId="615"/>
    <cellStyle name="style1492528457241 2" xfId="1145"/>
    <cellStyle name="style1492528457288" xfId="616"/>
    <cellStyle name="style1492528457288 2" xfId="1146"/>
    <cellStyle name="style1492528457335" xfId="617"/>
    <cellStyle name="style1492528457335 2" xfId="1147"/>
    <cellStyle name="style1492528457366" xfId="618"/>
    <cellStyle name="style1492528457366 2" xfId="1148"/>
    <cellStyle name="style1492528457413" xfId="619"/>
    <cellStyle name="style1492528457413 2" xfId="1149"/>
    <cellStyle name="style1492528457460" xfId="620"/>
    <cellStyle name="style1492528457460 2" xfId="1150"/>
    <cellStyle name="style1492528457491" xfId="621"/>
    <cellStyle name="style1492528457491 2" xfId="1151"/>
    <cellStyle name="style1492528457538" xfId="622"/>
    <cellStyle name="style1492528457538 2" xfId="1152"/>
    <cellStyle name="style1492528457584" xfId="623"/>
    <cellStyle name="style1492528457584 2" xfId="1153"/>
    <cellStyle name="style1492528457616" xfId="624"/>
    <cellStyle name="style1492528457616 2" xfId="1154"/>
    <cellStyle name="style1492528457662" xfId="625"/>
    <cellStyle name="style1492528457662 2" xfId="1155"/>
    <cellStyle name="style1492528457709" xfId="626"/>
    <cellStyle name="style1492528457709 2" xfId="1156"/>
    <cellStyle name="style1492528457740" xfId="627"/>
    <cellStyle name="style1492528457740 2" xfId="1157"/>
    <cellStyle name="style1492528457772" xfId="628"/>
    <cellStyle name="style1492528457772 2" xfId="1158"/>
    <cellStyle name="style1492528457818" xfId="629"/>
    <cellStyle name="style1492528457818 2" xfId="1159"/>
    <cellStyle name="style1492528457865" xfId="630"/>
    <cellStyle name="style1492528457865 2" xfId="1160"/>
    <cellStyle name="style1492528457912" xfId="631"/>
    <cellStyle name="style1492528457912 2" xfId="1161"/>
    <cellStyle name="style1492528457943" xfId="632"/>
    <cellStyle name="style1492528457943 2" xfId="1162"/>
    <cellStyle name="style1492528457990" xfId="633"/>
    <cellStyle name="style1492528457990 2" xfId="1163"/>
    <cellStyle name="style1492528458037" xfId="634"/>
    <cellStyle name="style1492528458037 2" xfId="1164"/>
    <cellStyle name="style1492528458084" xfId="635"/>
    <cellStyle name="style1492528458084 2" xfId="1165"/>
    <cellStyle name="style1492528458115" xfId="636"/>
    <cellStyle name="style1492528458115 2" xfId="1166"/>
    <cellStyle name="style1492528458146" xfId="637"/>
    <cellStyle name="style1492528458146 2" xfId="1167"/>
    <cellStyle name="style1492528458193" xfId="638"/>
    <cellStyle name="style1492528458193 2" xfId="1168"/>
    <cellStyle name="style1492528458224" xfId="639"/>
    <cellStyle name="style1492528458224 2" xfId="1169"/>
    <cellStyle name="style1492528458271" xfId="640"/>
    <cellStyle name="style1492528458271 2" xfId="1170"/>
    <cellStyle name="style1492528458318" xfId="641"/>
    <cellStyle name="style1492528458318 2" xfId="1171"/>
    <cellStyle name="style1492528458364" xfId="642"/>
    <cellStyle name="style1492528458364 2" xfId="1172"/>
    <cellStyle name="style1492528458411" xfId="643"/>
    <cellStyle name="style1492528458411 2" xfId="1173"/>
    <cellStyle name="style1492528458442" xfId="644"/>
    <cellStyle name="style1492528458442 2" xfId="1174"/>
    <cellStyle name="style1492528458489" xfId="645"/>
    <cellStyle name="style1492528458489 2" xfId="1175"/>
    <cellStyle name="style1492528458536" xfId="646"/>
    <cellStyle name="style1492528458536 2" xfId="1176"/>
    <cellStyle name="style1492528458567" xfId="647"/>
    <cellStyle name="style1492528458567 2" xfId="1177"/>
    <cellStyle name="style1492528458614" xfId="648"/>
    <cellStyle name="style1492528458614 2" xfId="1178"/>
    <cellStyle name="style1492528458661" xfId="649"/>
    <cellStyle name="style1492528458661 2" xfId="1179"/>
    <cellStyle name="style1492528458739" xfId="650"/>
    <cellStyle name="style1492528458739 2" xfId="1180"/>
    <cellStyle name="style1492528458785" xfId="651"/>
    <cellStyle name="style1492528458785 2" xfId="1181"/>
    <cellStyle name="style1492528458817" xfId="652"/>
    <cellStyle name="style1492528458817 2" xfId="1182"/>
    <cellStyle name="style1492528458848" xfId="653"/>
    <cellStyle name="style1492528458848 2" xfId="1183"/>
    <cellStyle name="style1492528458879" xfId="654"/>
    <cellStyle name="style1492528458879 2" xfId="1184"/>
    <cellStyle name="style1501147564318 2" xfId="655"/>
    <cellStyle name="style1501147564318 2 2" xfId="1185"/>
    <cellStyle name="style1501593582784" xfId="656"/>
    <cellStyle name="style1501593582784 2" xfId="1186"/>
    <cellStyle name="style1501593586684" xfId="657"/>
    <cellStyle name="style1501593586684 2" xfId="1187"/>
    <cellStyle name="style1501593586715" xfId="658"/>
    <cellStyle name="style1501593586715 2" xfId="1188"/>
    <cellStyle name="style1504284185028" xfId="304"/>
    <cellStyle name="style1504284185028 2" xfId="873"/>
    <cellStyle name="style1504284185090" xfId="305"/>
    <cellStyle name="style1504284185090 2" xfId="874"/>
    <cellStyle name="style1504284185121" xfId="306"/>
    <cellStyle name="style1504284185121 2" xfId="875"/>
    <cellStyle name="style1504284185168" xfId="307"/>
    <cellStyle name="style1504284185168 2" xfId="876"/>
    <cellStyle name="style1504284185199" xfId="308"/>
    <cellStyle name="style1504284185199 2" xfId="877"/>
    <cellStyle name="style1504284185246" xfId="309"/>
    <cellStyle name="style1504284185246 2" xfId="878"/>
    <cellStyle name="style1504284185277" xfId="310"/>
    <cellStyle name="style1504284185277 2" xfId="879"/>
    <cellStyle name="style1504284185324" xfId="311"/>
    <cellStyle name="style1504284185324 2" xfId="880"/>
    <cellStyle name="style1504284185355" xfId="312"/>
    <cellStyle name="style1504284185355 2" xfId="881"/>
    <cellStyle name="style1504284185402" xfId="313"/>
    <cellStyle name="style1504284185402 2" xfId="882"/>
    <cellStyle name="style1504284185433" xfId="314"/>
    <cellStyle name="style1504284185433 2" xfId="883"/>
    <cellStyle name="style1504284185480" xfId="315"/>
    <cellStyle name="style1504284185480 2" xfId="884"/>
    <cellStyle name="style1504284185511" xfId="316"/>
    <cellStyle name="style1504284185511 2" xfId="885"/>
    <cellStyle name="style1504284185543" xfId="317"/>
    <cellStyle name="style1504284185543 2" xfId="886"/>
    <cellStyle name="style1504284185574" xfId="318"/>
    <cellStyle name="style1504284185574 2" xfId="887"/>
    <cellStyle name="style1504284185605" xfId="319"/>
    <cellStyle name="style1504284185605 2" xfId="888"/>
    <cellStyle name="style1504284185652" xfId="320"/>
    <cellStyle name="style1504284185652 2" xfId="889"/>
    <cellStyle name="style1504284185777" xfId="321"/>
    <cellStyle name="style1504284185777 2" xfId="890"/>
    <cellStyle name="style1504284185808" xfId="322"/>
    <cellStyle name="style1504284185808 2" xfId="891"/>
    <cellStyle name="style1504284185855" xfId="323"/>
    <cellStyle name="style1504284185855 2" xfId="892"/>
    <cellStyle name="style1504284185886" xfId="324"/>
    <cellStyle name="style1504284185886 2" xfId="893"/>
    <cellStyle name="style1504284185933" xfId="325"/>
    <cellStyle name="style1504284185933 2" xfId="894"/>
    <cellStyle name="style1504284185979" xfId="326"/>
    <cellStyle name="style1504284185979 2" xfId="895"/>
    <cellStyle name="style1504284186011" xfId="327"/>
    <cellStyle name="style1504284186011 2" xfId="896"/>
    <cellStyle name="style1504284186057" xfId="328"/>
    <cellStyle name="style1504284186057 2" xfId="897"/>
    <cellStyle name="style1504284186089" xfId="329"/>
    <cellStyle name="style1504284186089 2" xfId="898"/>
    <cellStyle name="style1504284186135" xfId="330"/>
    <cellStyle name="style1504284186135 2" xfId="899"/>
    <cellStyle name="style1504284186167" xfId="331"/>
    <cellStyle name="style1504284186167 2" xfId="900"/>
    <cellStyle name="style1504284186213" xfId="332"/>
    <cellStyle name="style1504284186213 2" xfId="901"/>
    <cellStyle name="style1504284186245" xfId="333"/>
    <cellStyle name="style1504284186245 2" xfId="902"/>
    <cellStyle name="style1504284186276" xfId="334"/>
    <cellStyle name="style1504284186276 2" xfId="903"/>
    <cellStyle name="style1504284186338" xfId="335"/>
    <cellStyle name="style1504284186338 2" xfId="904"/>
    <cellStyle name="style1504284186494" xfId="336"/>
    <cellStyle name="style1504284186494 2" xfId="905"/>
    <cellStyle name="style1504284186713" xfId="337"/>
    <cellStyle name="style1504284186713 2" xfId="906"/>
    <cellStyle name="style1504284186993" xfId="338"/>
    <cellStyle name="style1504284186993 2" xfId="907"/>
    <cellStyle name="style1504284187025" xfId="339"/>
    <cellStyle name="style1504284187025 2" xfId="908"/>
    <cellStyle name="style1504284187118" xfId="340"/>
    <cellStyle name="style1504284187118 2" xfId="909"/>
    <cellStyle name="style1504284187149" xfId="341"/>
    <cellStyle name="style1504284187149 2" xfId="910"/>
    <cellStyle name="style1504284187181" xfId="342"/>
    <cellStyle name="style1504284187181 2" xfId="911"/>
    <cellStyle name="style1504284187227" xfId="343"/>
    <cellStyle name="style1504284187227 2" xfId="912"/>
    <cellStyle name="style1504284187259" xfId="344"/>
    <cellStyle name="style1504284187259 2" xfId="913"/>
    <cellStyle name="style1504284187305" xfId="345"/>
    <cellStyle name="style1504284187305 2" xfId="914"/>
    <cellStyle name="style1504284187337" xfId="346"/>
    <cellStyle name="style1504284187337 2" xfId="915"/>
    <cellStyle name="style1504284187383" xfId="347"/>
    <cellStyle name="style1504284187383 2" xfId="916"/>
    <cellStyle name="style1504284187415" xfId="348"/>
    <cellStyle name="style1504284187415 2" xfId="917"/>
    <cellStyle name="style1504284187555" xfId="349"/>
    <cellStyle name="style1504284187555 2" xfId="918"/>
    <cellStyle name="style1504284187586" xfId="350"/>
    <cellStyle name="style1504284187586 2" xfId="919"/>
    <cellStyle name="style1504284187633" xfId="351"/>
    <cellStyle name="style1504284187633 2" xfId="920"/>
    <cellStyle name="style1504284187664" xfId="352"/>
    <cellStyle name="style1504284187664 2" xfId="921"/>
    <cellStyle name="style1504284187711" xfId="353"/>
    <cellStyle name="style1504284187711 2" xfId="922"/>
    <cellStyle name="style1504284187727" xfId="354"/>
    <cellStyle name="style1504284187727 2" xfId="923"/>
    <cellStyle name="style1504284187758" xfId="355"/>
    <cellStyle name="style1504284187758 2" xfId="924"/>
    <cellStyle name="style1504284187789" xfId="356"/>
    <cellStyle name="style1504284187789 2" xfId="925"/>
    <cellStyle name="style1504284187820" xfId="357"/>
    <cellStyle name="style1504284187820 2" xfId="926"/>
    <cellStyle name="style1504284187851" xfId="358"/>
    <cellStyle name="style1504284187851 2" xfId="927"/>
    <cellStyle name="style1504284187883" xfId="359"/>
    <cellStyle name="style1504284187883 2" xfId="928"/>
    <cellStyle name="style1504284187914" xfId="360"/>
    <cellStyle name="style1504284187914 2" xfId="929"/>
    <cellStyle name="style1504284187945" xfId="361"/>
    <cellStyle name="style1504284187945 2" xfId="930"/>
    <cellStyle name="style1504285299785" xfId="362"/>
    <cellStyle name="style1504285299785 2" xfId="931"/>
    <cellStyle name="style1504285300050" xfId="363"/>
    <cellStyle name="style1504285300050 2" xfId="932"/>
    <cellStyle name="style1504285300097" xfId="364"/>
    <cellStyle name="style1504285300097 2" xfId="933"/>
    <cellStyle name="style1504285300143" xfId="365"/>
    <cellStyle name="style1504285300143 2" xfId="934"/>
    <cellStyle name="style1504285300299" xfId="366"/>
    <cellStyle name="style1504285300299 2" xfId="935"/>
    <cellStyle name="style1504285300346" xfId="367"/>
    <cellStyle name="style1504285300346 2" xfId="936"/>
    <cellStyle name="style1504285300377" xfId="368"/>
    <cellStyle name="style1504285300377 2" xfId="937"/>
    <cellStyle name="style1504285300549" xfId="369"/>
    <cellStyle name="style1504285300549 2" xfId="938"/>
    <cellStyle name="style1504285300611" xfId="370"/>
    <cellStyle name="style1504285300611 2" xfId="939"/>
    <cellStyle name="style1504285300689" xfId="371"/>
    <cellStyle name="style1504285300689 2" xfId="940"/>
    <cellStyle name="style1504285300752" xfId="372"/>
    <cellStyle name="style1504285300752 2" xfId="941"/>
    <cellStyle name="style1504285300861" xfId="373"/>
    <cellStyle name="style1504285300861 2" xfId="942"/>
    <cellStyle name="style1504285301033" xfId="374"/>
    <cellStyle name="style1504285301033 2" xfId="943"/>
    <cellStyle name="style1504285301095" xfId="375"/>
    <cellStyle name="style1504285301095 2" xfId="944"/>
    <cellStyle name="style1504285301142" xfId="376"/>
    <cellStyle name="style1504285301142 2" xfId="945"/>
    <cellStyle name="style1504285301173" xfId="377"/>
    <cellStyle name="style1504285301173 2" xfId="946"/>
    <cellStyle name="style1504285301204" xfId="378"/>
    <cellStyle name="style1504285301204 2" xfId="947"/>
    <cellStyle name="style1504285301251" xfId="379"/>
    <cellStyle name="style1504285301251 2" xfId="948"/>
    <cellStyle name="style1504285301282" xfId="380"/>
    <cellStyle name="style1504285301282 2" xfId="949"/>
    <cellStyle name="style1504285301313" xfId="381"/>
    <cellStyle name="style1504285301313 2" xfId="950"/>
    <cellStyle name="style1504285301345" xfId="382"/>
    <cellStyle name="style1504285301345 2" xfId="951"/>
    <cellStyle name="style1504285301376" xfId="383"/>
    <cellStyle name="style1504285301376 2" xfId="952"/>
    <cellStyle name="style1504285301407" xfId="384"/>
    <cellStyle name="style1504285301407 2" xfId="953"/>
    <cellStyle name="style1504285301438" xfId="385"/>
    <cellStyle name="style1504285301438 2" xfId="954"/>
    <cellStyle name="style1504285301469" xfId="386"/>
    <cellStyle name="style1504285301469 2" xfId="955"/>
    <cellStyle name="style1504285301501" xfId="387"/>
    <cellStyle name="style1504285301501 2" xfId="956"/>
    <cellStyle name="style1504285301532" xfId="388"/>
    <cellStyle name="style1504285301532 2" xfId="957"/>
    <cellStyle name="style1504285301563" xfId="389"/>
    <cellStyle name="style1504285301563 2" xfId="958"/>
    <cellStyle name="style1504285301594" xfId="390"/>
    <cellStyle name="style1504285301594 2" xfId="959"/>
    <cellStyle name="style1504285301625" xfId="391"/>
    <cellStyle name="style1504285301625 2" xfId="960"/>
    <cellStyle name="Table_Name" xfId="301"/>
    <cellStyle name="Test" xfId="34"/>
    <cellStyle name="Title 2" xfId="246"/>
    <cellStyle name="Title 2 2" xfId="297"/>
    <cellStyle name="Title 3" xfId="247"/>
    <cellStyle name="Total 2" xfId="248"/>
    <cellStyle name="Total 2 2" xfId="298"/>
    <cellStyle name="Total 3" xfId="249"/>
    <cellStyle name="Total 3 2" xfId="659"/>
    <cellStyle name="Warning Text 2" xfId="250"/>
    <cellStyle name="Warning Text 2 2" xfId="299"/>
    <cellStyle name="Warning Text 3" xfId="251"/>
  </cellStyles>
  <dxfs count="0"/>
  <tableStyles count="0" defaultTableStyle="TableStyleMedium2" defaultPivotStyle="PivotStyleLight16"/>
  <colors>
    <mruColors>
      <color rgb="FF002E6A"/>
      <color rgb="FF002EFE"/>
      <color rgb="FFC0C0C0"/>
      <color rgb="FF002B6A"/>
      <color rgb="FF4D99FE"/>
      <color rgb="FF002D6A"/>
      <color rgb="FF002D69"/>
      <color rgb="FFFFFFFF"/>
      <color rgb="FF000204"/>
      <color rgb="FF858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3.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4.xml"/><Relationship Id="rId77"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5.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65948435145973E-2"/>
          <c:y val="0.14076601014685497"/>
          <c:w val="0.83621365018903326"/>
          <c:h val="0.7058701174417541"/>
        </c:manualLayout>
      </c:layout>
      <c:lineChart>
        <c:grouping val="standard"/>
        <c:varyColors val="0"/>
        <c:ser>
          <c:idx val="0"/>
          <c:order val="0"/>
          <c:tx>
            <c:strRef>
              <c:f>'[4]GVA per head'!$A$15</c:f>
              <c:strCache>
                <c:ptCount val="1"/>
                <c:pt idx="0">
                  <c:v>UK GVA (left axis)</c:v>
                </c:pt>
              </c:strCache>
            </c:strRef>
          </c:tx>
          <c:spPr>
            <a:ln>
              <a:solidFill>
                <a:schemeClr val="tx2"/>
              </a:solidFill>
            </a:ln>
          </c:spPr>
          <c:marker>
            <c:symbol val="none"/>
          </c:marker>
          <c:cat>
            <c:numRef>
              <c:f>'[4]GVA per head'!$B$14:$T$14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'[4]GVA per head'!$B$15:$T$15</c:f>
              <c:numCache>
                <c:formatCode>General</c:formatCode>
                <c:ptCount val="19"/>
                <c:pt idx="0">
                  <c:v>21.986395130006127</c:v>
                </c:pt>
                <c:pt idx="1">
                  <c:v>22.671272057319502</c:v>
                </c:pt>
                <c:pt idx="2">
                  <c:v>23.158926622860861</c:v>
                </c:pt>
                <c:pt idx="3">
                  <c:v>23.570960034701532</c:v>
                </c:pt>
                <c:pt idx="4">
                  <c:v>24.258903021768724</c:v>
                </c:pt>
                <c:pt idx="5">
                  <c:v>24.64608888780058</c:v>
                </c:pt>
                <c:pt idx="6">
                  <c:v>25.275884724410574</c:v>
                </c:pt>
                <c:pt idx="7">
                  <c:v>25.723811407839211</c:v>
                </c:pt>
                <c:pt idx="8">
                  <c:v>26.155189066371271</c:v>
                </c:pt>
                <c:pt idx="9">
                  <c:v>25.910567216765745</c:v>
                </c:pt>
                <c:pt idx="10">
                  <c:v>24.611388353120148</c:v>
                </c:pt>
                <c:pt idx="11">
                  <c:v>24.865703106158218</c:v>
                </c:pt>
                <c:pt idx="12">
                  <c:v>25.018114440600552</c:v>
                </c:pt>
                <c:pt idx="13">
                  <c:v>25.162706932246948</c:v>
                </c:pt>
                <c:pt idx="14">
                  <c:v>25.366842057332416</c:v>
                </c:pt>
                <c:pt idx="15">
                  <c:v>26.018336030269758</c:v>
                </c:pt>
                <c:pt idx="16">
                  <c:v>26.470927660704341</c:v>
                </c:pt>
                <c:pt idx="17">
                  <c:v>26.749383919285712</c:v>
                </c:pt>
                <c:pt idx="18">
                  <c:v>27.095938749697549</c:v>
                </c:pt>
              </c:numCache>
            </c:numRef>
          </c:val>
          <c:smooth val="0"/>
          <c:extLst>
            <c:ext xmlns:c16="http://schemas.microsoft.com/office/drawing/2014/chart" uri="{C3380CC4-5D6E-409C-BE32-E72D297353CC}">
              <c16:uniqueId val="{00000000-3937-49DD-AC25-6110DBA849AA}"/>
            </c:ext>
          </c:extLst>
        </c:ser>
        <c:ser>
          <c:idx val="1"/>
          <c:order val="1"/>
          <c:tx>
            <c:strRef>
              <c:f>'[4]GVA per head'!$A$16</c:f>
              <c:strCache>
                <c:ptCount val="1"/>
                <c:pt idx="0">
                  <c:v>Wales GVA (left axis)</c:v>
                </c:pt>
              </c:strCache>
            </c:strRef>
          </c:tx>
          <c:spPr>
            <a:ln>
              <a:solidFill>
                <a:schemeClr val="tx2">
                  <a:lumMod val="60000"/>
                  <a:lumOff val="40000"/>
                </a:schemeClr>
              </a:solidFill>
            </a:ln>
          </c:spPr>
          <c:marker>
            <c:symbol val="none"/>
          </c:marker>
          <c:cat>
            <c:numRef>
              <c:f>'[4]GVA per head'!$B$14:$T$14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'[4]GVA per head'!$B$16:$T$16</c:f>
              <c:numCache>
                <c:formatCode>General</c:formatCode>
                <c:ptCount val="19"/>
                <c:pt idx="0">
                  <c:v>15.778465068766835</c:v>
                </c:pt>
                <c:pt idx="1">
                  <c:v>16.421787008018935</c:v>
                </c:pt>
                <c:pt idx="2">
                  <c:v>16.613108508187668</c:v>
                </c:pt>
                <c:pt idx="3">
                  <c:v>17.018854032808779</c:v>
                </c:pt>
                <c:pt idx="4">
                  <c:v>17.657905566934367</c:v>
                </c:pt>
                <c:pt idx="5">
                  <c:v>18.071144395355144</c:v>
                </c:pt>
                <c:pt idx="6">
                  <c:v>18.398556701239244</c:v>
                </c:pt>
                <c:pt idx="7">
                  <c:v>18.75158256041864</c:v>
                </c:pt>
                <c:pt idx="8">
                  <c:v>18.80152306873002</c:v>
                </c:pt>
                <c:pt idx="9">
                  <c:v>18.146534530433758</c:v>
                </c:pt>
                <c:pt idx="10">
                  <c:v>17.535124875282673</c:v>
                </c:pt>
                <c:pt idx="11">
                  <c:v>17.675577898937398</c:v>
                </c:pt>
                <c:pt idx="12">
                  <c:v>18.289303528542398</c:v>
                </c:pt>
                <c:pt idx="13">
                  <c:v>18.395825465092333</c:v>
                </c:pt>
                <c:pt idx="14">
                  <c:v>18.58998732161697</c:v>
                </c:pt>
                <c:pt idx="15">
                  <c:v>18.717440547264005</c:v>
                </c:pt>
                <c:pt idx="16">
                  <c:v>19.110473216942026</c:v>
                </c:pt>
                <c:pt idx="17">
                  <c:v>19.368164078184478</c:v>
                </c:pt>
                <c:pt idx="18">
                  <c:v>19.568886762778924</c:v>
                </c:pt>
              </c:numCache>
            </c:numRef>
          </c:val>
          <c:smooth val="0"/>
          <c:extLst>
            <c:ext xmlns:c16="http://schemas.microsoft.com/office/drawing/2014/chart" uri="{C3380CC4-5D6E-409C-BE32-E72D297353CC}">
              <c16:uniqueId val="{00000001-3937-49DD-AC25-6110DBA849AA}"/>
            </c:ext>
          </c:extLst>
        </c:ser>
        <c:dLbls>
          <c:showLegendKey val="0"/>
          <c:showVal val="0"/>
          <c:showCatName val="0"/>
          <c:showSerName val="0"/>
          <c:showPercent val="0"/>
          <c:showBubbleSize val="0"/>
        </c:dLbls>
        <c:marker val="1"/>
        <c:smooth val="0"/>
        <c:axId val="431091072"/>
        <c:axId val="431432832"/>
      </c:lineChart>
      <c:lineChart>
        <c:grouping val="standard"/>
        <c:varyColors val="0"/>
        <c:ser>
          <c:idx val="2"/>
          <c:order val="2"/>
          <c:tx>
            <c:strRef>
              <c:f>'[4]GVA per head'!$A$17</c:f>
              <c:strCache>
                <c:ptCount val="1"/>
                <c:pt idx="0">
                  <c:v>Wales % of UK (right axis)</c:v>
                </c:pt>
              </c:strCache>
            </c:strRef>
          </c:tx>
          <c:spPr>
            <a:ln>
              <a:solidFill>
                <a:schemeClr val="accent1">
                  <a:lumMod val="60000"/>
                  <a:lumOff val="40000"/>
                </a:schemeClr>
              </a:solidFill>
              <a:prstDash val="sysDash"/>
            </a:ln>
          </c:spPr>
          <c:marker>
            <c:symbol val="none"/>
          </c:marker>
          <c:cat>
            <c:numRef>
              <c:f>'[4]GVA per head'!$B$14:$T$14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'[4]GVA per head'!$B$17:$T$17</c:f>
              <c:numCache>
                <c:formatCode>General</c:formatCode>
                <c:ptCount val="19"/>
                <c:pt idx="0">
                  <c:v>71.7646752706315</c:v>
                </c:pt>
                <c:pt idx="1">
                  <c:v>72.434343192124075</c:v>
                </c:pt>
                <c:pt idx="2">
                  <c:v>71.735226674056548</c:v>
                </c:pt>
                <c:pt idx="3">
                  <c:v>72.202634121619823</c:v>
                </c:pt>
                <c:pt idx="4">
                  <c:v>72.78938190687785</c:v>
                </c:pt>
                <c:pt idx="5">
                  <c:v>73.322564393980059</c:v>
                </c:pt>
                <c:pt idx="6">
                  <c:v>72.790950353838866</c:v>
                </c:pt>
                <c:pt idx="7">
                  <c:v>72.895817276533847</c:v>
                </c:pt>
                <c:pt idx="8">
                  <c:v>71.884485411362817</c:v>
                </c:pt>
                <c:pt idx="9">
                  <c:v>70.03526545220447</c:v>
                </c:pt>
                <c:pt idx="10">
                  <c:v>71.248011789061181</c:v>
                </c:pt>
                <c:pt idx="11">
                  <c:v>71.084166908434938</c:v>
                </c:pt>
                <c:pt idx="12">
                  <c:v>73.104244414445844</c:v>
                </c:pt>
                <c:pt idx="13">
                  <c:v>73.107497991471632</c:v>
                </c:pt>
                <c:pt idx="14">
                  <c:v>73.28459443079727</c:v>
                </c:pt>
                <c:pt idx="15">
                  <c:v>71.939421973365697</c:v>
                </c:pt>
                <c:pt idx="16">
                  <c:v>72.194195314549589</c:v>
                </c:pt>
                <c:pt idx="17">
                  <c:v>72.406019281141127</c:v>
                </c:pt>
                <c:pt idx="18">
                  <c:v>72.220737371564056</c:v>
                </c:pt>
              </c:numCache>
            </c:numRef>
          </c:val>
          <c:smooth val="0"/>
          <c:extLst>
            <c:ext xmlns:c16="http://schemas.microsoft.com/office/drawing/2014/chart" uri="{C3380CC4-5D6E-409C-BE32-E72D297353CC}">
              <c16:uniqueId val="{00000002-3937-49DD-AC25-6110DBA849AA}"/>
            </c:ext>
          </c:extLst>
        </c:ser>
        <c:dLbls>
          <c:showLegendKey val="0"/>
          <c:showVal val="0"/>
          <c:showCatName val="0"/>
          <c:showSerName val="0"/>
          <c:showPercent val="0"/>
          <c:showBubbleSize val="0"/>
        </c:dLbls>
        <c:marker val="1"/>
        <c:smooth val="0"/>
        <c:axId val="431441024"/>
        <c:axId val="431434752"/>
      </c:lineChart>
      <c:catAx>
        <c:axId val="431091072"/>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31432832"/>
        <c:crosses val="autoZero"/>
        <c:auto val="1"/>
        <c:lblAlgn val="ctr"/>
        <c:lblOffset val="100"/>
        <c:noMultiLvlLbl val="0"/>
      </c:catAx>
      <c:valAx>
        <c:axId val="431432832"/>
        <c:scaling>
          <c:orientation val="minMax"/>
        </c:scaling>
        <c:delete val="0"/>
        <c:axPos val="l"/>
        <c:majorGridlines>
          <c:spPr>
            <a:ln>
              <a:solidFill>
                <a:srgbClr val="858A9E"/>
              </a:solidFill>
            </a:ln>
          </c:spPr>
        </c:majorGridlines>
        <c:title>
          <c:tx>
            <c:rich>
              <a:bodyPr rot="0" vert="horz"/>
              <a:lstStyle/>
              <a:p>
                <a:pPr algn="l">
                  <a:defRPr/>
                </a:pPr>
                <a:r>
                  <a:rPr lang="en-US"/>
                  <a:t>Real terms GVA per head (£000)</a:t>
                </a:r>
              </a:p>
            </c:rich>
          </c:tx>
          <c:layout>
            <c:manualLayout>
              <c:xMode val="edge"/>
              <c:yMode val="edge"/>
              <c:x val="4.4465441819772538E-3"/>
              <c:y val="1.1749330790873001E-2"/>
            </c:manualLayout>
          </c:layout>
          <c:overlay val="0"/>
        </c:title>
        <c:numFmt formatCode="#,##0" sourceLinked="0"/>
        <c:majorTickMark val="out"/>
        <c:minorTickMark val="none"/>
        <c:tickLblPos val="nextTo"/>
        <c:crossAx val="431091072"/>
        <c:crosses val="autoZero"/>
        <c:crossBetween val="between"/>
      </c:valAx>
      <c:valAx>
        <c:axId val="431434752"/>
        <c:scaling>
          <c:orientation val="minMax"/>
          <c:max val="100"/>
          <c:min val="0"/>
        </c:scaling>
        <c:delete val="0"/>
        <c:axPos val="r"/>
        <c:title>
          <c:tx>
            <c:rich>
              <a:bodyPr rot="0" vert="horz"/>
              <a:lstStyle/>
              <a:p>
                <a:pPr algn="r">
                  <a:defRPr/>
                </a:pPr>
                <a:r>
                  <a:rPr lang="en-US"/>
                  <a:t>Percentage</a:t>
                </a:r>
              </a:p>
            </c:rich>
          </c:tx>
          <c:layout>
            <c:manualLayout>
              <c:xMode val="edge"/>
              <c:yMode val="edge"/>
              <c:x val="0.88128976377952761"/>
              <c:y val="3.7596334316013877E-2"/>
            </c:manualLayout>
          </c:layout>
          <c:overlay val="0"/>
        </c:title>
        <c:numFmt formatCode="0" sourceLinked="0"/>
        <c:majorTickMark val="none"/>
        <c:minorTickMark val="none"/>
        <c:tickLblPos val="nextTo"/>
        <c:crossAx val="431441024"/>
        <c:crosses val="max"/>
        <c:crossBetween val="between"/>
        <c:majorUnit val="20"/>
      </c:valAx>
      <c:catAx>
        <c:axId val="431441024"/>
        <c:scaling>
          <c:orientation val="minMax"/>
        </c:scaling>
        <c:delete val="1"/>
        <c:axPos val="b"/>
        <c:numFmt formatCode="General" sourceLinked="1"/>
        <c:majorTickMark val="out"/>
        <c:minorTickMark val="none"/>
        <c:tickLblPos val="nextTo"/>
        <c:crossAx val="431434752"/>
        <c:crosses val="autoZero"/>
        <c:auto val="1"/>
        <c:lblAlgn val="ctr"/>
        <c:lblOffset val="100"/>
        <c:noMultiLvlLbl val="0"/>
      </c:catAx>
      <c:spPr>
        <a:solidFill>
          <a:sysClr val="window" lastClr="FFFFFF"/>
        </a:solidFill>
      </c:spPr>
    </c:plotArea>
    <c:legend>
      <c:legendPos val="r"/>
      <c:legendEntry>
        <c:idx val="2"/>
        <c:delete val="1"/>
      </c:legendEntry>
      <c:layout>
        <c:manualLayout>
          <c:xMode val="edge"/>
          <c:yMode val="edge"/>
          <c:x val="9.6568028274444037E-2"/>
          <c:y val="0.61467508250476732"/>
          <c:w val="0.28103919510061243"/>
          <c:h val="0.10144546945036696"/>
        </c:manualLayout>
      </c:layout>
      <c:overlay val="1"/>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66057154414368"/>
          <c:y val="5.0925925925925923E-2"/>
          <c:w val="0.66834645669291337"/>
          <c:h val="0.83929753572470112"/>
        </c:manualLayout>
      </c:layout>
      <c:barChart>
        <c:barDir val="col"/>
        <c:grouping val="clustered"/>
        <c:varyColors val="0"/>
        <c:ser>
          <c:idx val="0"/>
          <c:order val="0"/>
          <c:tx>
            <c:strRef>
              <c:f>[4]Exams!$A$10</c:f>
              <c:strCache>
                <c:ptCount val="1"/>
                <c:pt idx="0">
                  <c:v>Eligible for FSM </c:v>
                </c:pt>
              </c:strCache>
            </c:strRef>
          </c:tx>
          <c:spPr>
            <a:solidFill>
              <a:schemeClr val="accent1">
                <a:lumMod val="50000"/>
              </a:schemeClr>
            </a:solidFill>
          </c:spPr>
          <c:invertIfNegative val="0"/>
          <c:dLbls>
            <c:numFmt formatCode="#,##0.0" sourceLinked="0"/>
            <c:spPr>
              <a:noFill/>
              <a:ln>
                <a:noFill/>
              </a:ln>
              <a:effectLst/>
            </c:spPr>
            <c:txPr>
              <a:bodyPr/>
              <a:lstStyle/>
              <a:p>
                <a:pPr>
                  <a:defRPr b="1">
                    <a:solidFill>
                      <a:schemeClr val="accent4"/>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[4]Exams!$B$9:$C$9</c:f>
              <c:strCache>
                <c:ptCount val="2"/>
                <c:pt idx="0">
                  <c:v>2016/17 </c:v>
                </c:pt>
                <c:pt idx="1">
                  <c:v>2017/18 </c:v>
                </c:pt>
              </c:strCache>
            </c:strRef>
          </c:cat>
          <c:val>
            <c:numRef>
              <c:f>[4]Exams!$B$10:$C$10</c:f>
              <c:numCache>
                <c:formatCode>General</c:formatCode>
                <c:ptCount val="2"/>
                <c:pt idx="0">
                  <c:v>291.65704699999998</c:v>
                </c:pt>
                <c:pt idx="1">
                  <c:v>291.13241599999998</c:v>
                </c:pt>
              </c:numCache>
            </c:numRef>
          </c:val>
          <c:extLst>
            <c:ext xmlns:c16="http://schemas.microsoft.com/office/drawing/2014/chart" uri="{C3380CC4-5D6E-409C-BE32-E72D297353CC}">
              <c16:uniqueId val="{00000000-BA60-41E1-AB60-D1373BFFE3B7}"/>
            </c:ext>
          </c:extLst>
        </c:ser>
        <c:ser>
          <c:idx val="1"/>
          <c:order val="1"/>
          <c:tx>
            <c:strRef>
              <c:f>[4]Exams!$A$11</c:f>
              <c:strCache>
                <c:ptCount val="1"/>
                <c:pt idx="0">
                  <c:v>Not eligible for FSM </c:v>
                </c:pt>
              </c:strCache>
            </c:strRef>
          </c:tx>
          <c:spPr>
            <a:solidFill>
              <a:schemeClr val="accent1">
                <a:lumMod val="60000"/>
                <a:lumOff val="40000"/>
              </a:schemeClr>
            </a:solidFill>
            <a:ln w="3175">
              <a:solidFill>
                <a:schemeClr val="accent1">
                  <a:lumMod val="50000"/>
                </a:schemeClr>
              </a:solidFill>
            </a:ln>
          </c:spPr>
          <c:invertIfNegative val="0"/>
          <c:dLbls>
            <c:numFmt formatCode="#,##0.0" sourceLinked="0"/>
            <c:spPr>
              <a:noFill/>
              <a:ln>
                <a:noFill/>
              </a:ln>
              <a:effectLst/>
            </c:spPr>
            <c:txPr>
              <a:bodyPr/>
              <a:lstStyle/>
              <a:p>
                <a:pPr>
                  <a:defRPr b="1">
                    <a:solidFill>
                      <a:schemeClr val="accent4"/>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[4]Exams!$B$9:$C$9</c:f>
              <c:strCache>
                <c:ptCount val="2"/>
                <c:pt idx="0">
                  <c:v>2016/17 </c:v>
                </c:pt>
                <c:pt idx="1">
                  <c:v>2017/18 </c:v>
                </c:pt>
              </c:strCache>
            </c:strRef>
          </c:cat>
          <c:val>
            <c:numRef>
              <c:f>[4]Exams!$B$11:$C$11</c:f>
              <c:numCache>
                <c:formatCode>General</c:formatCode>
                <c:ptCount val="2"/>
                <c:pt idx="0">
                  <c:v>369.68041399999998</c:v>
                </c:pt>
                <c:pt idx="1">
                  <c:v>370.20725399999998</c:v>
                </c:pt>
              </c:numCache>
            </c:numRef>
          </c:val>
          <c:extLst>
            <c:ext xmlns:c16="http://schemas.microsoft.com/office/drawing/2014/chart" uri="{C3380CC4-5D6E-409C-BE32-E72D297353CC}">
              <c16:uniqueId val="{00000001-BA60-41E1-AB60-D1373BFFE3B7}"/>
            </c:ext>
          </c:extLst>
        </c:ser>
        <c:dLbls>
          <c:showLegendKey val="0"/>
          <c:showVal val="0"/>
          <c:showCatName val="0"/>
          <c:showSerName val="0"/>
          <c:showPercent val="0"/>
          <c:showBubbleSize val="0"/>
        </c:dLbls>
        <c:gapWidth val="150"/>
        <c:axId val="433417216"/>
        <c:axId val="433451776"/>
      </c:barChart>
      <c:catAx>
        <c:axId val="433417216"/>
        <c:scaling>
          <c:orientation val="minMax"/>
        </c:scaling>
        <c:delete val="0"/>
        <c:axPos val="b"/>
        <c:numFmt formatCode="General" sourceLinked="0"/>
        <c:majorTickMark val="out"/>
        <c:minorTickMark val="none"/>
        <c:tickLblPos val="nextTo"/>
        <c:crossAx val="433451776"/>
        <c:crosses val="autoZero"/>
        <c:auto val="1"/>
        <c:lblAlgn val="ctr"/>
        <c:lblOffset val="100"/>
        <c:noMultiLvlLbl val="0"/>
      </c:catAx>
      <c:valAx>
        <c:axId val="433451776"/>
        <c:scaling>
          <c:orientation val="minMax"/>
        </c:scaling>
        <c:delete val="0"/>
        <c:axPos val="l"/>
        <c:majorGridlines>
          <c:spPr>
            <a:ln>
              <a:solidFill>
                <a:srgbClr val="858A9E"/>
              </a:solidFill>
            </a:ln>
          </c:spPr>
        </c:majorGridlines>
        <c:title>
          <c:tx>
            <c:rich>
              <a:bodyPr rot="-5400000" vert="horz"/>
              <a:lstStyle/>
              <a:p>
                <a:pPr>
                  <a:defRPr/>
                </a:pPr>
                <a:r>
                  <a:rPr lang="en-US"/>
                  <a:t>Capped nine points score</a:t>
                </a:r>
              </a:p>
            </c:rich>
          </c:tx>
          <c:layout>
            <c:manualLayout>
              <c:xMode val="edge"/>
              <c:yMode val="edge"/>
              <c:x val="1.7573994143901889E-2"/>
              <c:y val="0.25632591765299678"/>
            </c:manualLayout>
          </c:layout>
          <c:overlay val="0"/>
        </c:title>
        <c:numFmt formatCode="General" sourceLinked="1"/>
        <c:majorTickMark val="out"/>
        <c:minorTickMark val="none"/>
        <c:tickLblPos val="nextTo"/>
        <c:crossAx val="433417216"/>
        <c:crosses val="autoZero"/>
        <c:crossBetween val="between"/>
      </c:valAx>
      <c:spPr>
        <a:solidFill>
          <a:srgbClr val="FFFFFF"/>
        </a:solidFill>
        <a:ln>
          <a:solidFill>
            <a:sysClr val="windowText" lastClr="000000"/>
          </a:solidFill>
        </a:ln>
      </c:spPr>
    </c:plotArea>
    <c:legend>
      <c:legendPos val="r"/>
      <c:layout>
        <c:manualLayout>
          <c:xMode val="edge"/>
          <c:yMode val="edge"/>
          <c:x val="0.82045148034254034"/>
          <c:y val="0.27680584467370423"/>
          <c:w val="0.16288188976377951"/>
          <c:h val="0.24113320246949446"/>
        </c:manualLayout>
      </c:layout>
      <c:overlay val="0"/>
    </c:legend>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84366853133255"/>
          <c:y val="5.1400554097404488E-2"/>
          <c:w val="0.81960090847229949"/>
          <c:h val="0.73611676589206831"/>
        </c:manualLayout>
      </c:layout>
      <c:lineChart>
        <c:grouping val="standard"/>
        <c:varyColors val="0"/>
        <c:ser>
          <c:idx val="1"/>
          <c:order val="0"/>
          <c:spPr>
            <a:ln>
              <a:solidFill>
                <a:schemeClr val="tx2">
                  <a:lumMod val="60000"/>
                  <a:lumOff val="40000"/>
                </a:schemeClr>
              </a:solidFill>
            </a:ln>
          </c:spPr>
          <c:marker>
            <c:symbol val="none"/>
          </c:marker>
          <c:cat>
            <c:numRef>
              <c:f>[4]Emissions!$C$3:$X$3</c:f>
              <c:numCache>
                <c:formatCode>General</c:formatCode>
                <c:ptCount val="22"/>
                <c:pt idx="0">
                  <c:v>1990</c:v>
                </c:pt>
                <c:pt idx="1">
                  <c:v>1995</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numCache>
            </c:numRef>
          </c:cat>
          <c:val>
            <c:numRef>
              <c:f>[4]Emissions!$C$6:$X$6</c:f>
              <c:numCache>
                <c:formatCode>General</c:formatCode>
                <c:ptCount val="22"/>
                <c:pt idx="0">
                  <c:v>13502.606478880189</c:v>
                </c:pt>
                <c:pt idx="1">
                  <c:v>14268.18029971422</c:v>
                </c:pt>
                <c:pt idx="2">
                  <c:v>14753.712731241114</c:v>
                </c:pt>
                <c:pt idx="3">
                  <c:v>16637.733805099888</c:v>
                </c:pt>
                <c:pt idx="4">
                  <c:v>16529.081220926564</c:v>
                </c:pt>
                <c:pt idx="5">
                  <c:v>13205.107375642227</c:v>
                </c:pt>
                <c:pt idx="6">
                  <c:v>9197.1963482517222</c:v>
                </c:pt>
                <c:pt idx="7">
                  <c:v>10387.697626721554</c:v>
                </c:pt>
                <c:pt idx="8">
                  <c:v>11151.346404685108</c:v>
                </c:pt>
                <c:pt idx="9">
                  <c:v>10053.383868550738</c:v>
                </c:pt>
                <c:pt idx="10">
                  <c:v>10426.613272957207</c:v>
                </c:pt>
                <c:pt idx="11">
                  <c:v>10522.946897252732</c:v>
                </c:pt>
                <c:pt idx="12">
                  <c:v>9923.8182573861905</c:v>
                </c:pt>
                <c:pt idx="13">
                  <c:v>8302.1002322776276</c:v>
                </c:pt>
                <c:pt idx="14">
                  <c:v>10066.186356537948</c:v>
                </c:pt>
                <c:pt idx="15">
                  <c:v>9014.3411686948639</c:v>
                </c:pt>
                <c:pt idx="16">
                  <c:v>7915.945981375975</c:v>
                </c:pt>
                <c:pt idx="17">
                  <c:v>9695.6914229211725</c:v>
                </c:pt>
                <c:pt idx="18">
                  <c:v>9533.1003483196437</c:v>
                </c:pt>
                <c:pt idx="19">
                  <c:v>9248.2049248337353</c:v>
                </c:pt>
                <c:pt idx="20">
                  <c:v>8874.1523797996542</c:v>
                </c:pt>
                <c:pt idx="21">
                  <c:v>8750.3630887499403</c:v>
                </c:pt>
              </c:numCache>
            </c:numRef>
          </c:val>
          <c:smooth val="0"/>
          <c:extLst>
            <c:ext xmlns:c16="http://schemas.microsoft.com/office/drawing/2014/chart" uri="{C3380CC4-5D6E-409C-BE32-E72D297353CC}">
              <c16:uniqueId val="{00000000-ECBC-4E36-AD30-79526AD33299}"/>
            </c:ext>
          </c:extLst>
        </c:ser>
        <c:dLbls>
          <c:showLegendKey val="0"/>
          <c:showVal val="0"/>
          <c:showCatName val="0"/>
          <c:showSerName val="0"/>
          <c:showPercent val="0"/>
          <c:showBubbleSize val="0"/>
        </c:dLbls>
        <c:smooth val="0"/>
        <c:axId val="433621248"/>
        <c:axId val="433635328"/>
      </c:lineChart>
      <c:catAx>
        <c:axId val="43362124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33635328"/>
        <c:crosses val="autoZero"/>
        <c:auto val="1"/>
        <c:lblAlgn val="ctr"/>
        <c:lblOffset val="100"/>
        <c:noMultiLvlLbl val="0"/>
      </c:catAx>
      <c:valAx>
        <c:axId val="433635328"/>
        <c:scaling>
          <c:orientation val="minMax"/>
          <c:max val="20000"/>
          <c:min val="0"/>
        </c:scaling>
        <c:delete val="0"/>
        <c:axPos val="l"/>
        <c:majorGridlines>
          <c:spPr>
            <a:ln>
              <a:solidFill>
                <a:sysClr val="windowText" lastClr="000000"/>
              </a:solidFill>
            </a:ln>
          </c:spPr>
        </c:majorGridlines>
        <c:title>
          <c:tx>
            <c:rich>
              <a:bodyPr rot="-5400000" vert="horz"/>
              <a:lstStyle/>
              <a:p>
                <a:pPr>
                  <a:defRPr/>
                </a:pPr>
                <a:r>
                  <a:rPr lang="en-US"/>
                  <a:t>Kilotonnes</a:t>
                </a:r>
              </a:p>
            </c:rich>
          </c:tx>
          <c:layout>
            <c:manualLayout>
              <c:xMode val="edge"/>
              <c:yMode val="edge"/>
              <c:x val="2.3154652042862271E-2"/>
              <c:y val="0.38821138211382111"/>
            </c:manualLayout>
          </c:layout>
          <c:overlay val="0"/>
        </c:title>
        <c:numFmt formatCode="#,##0" sourceLinked="0"/>
        <c:majorTickMark val="out"/>
        <c:minorTickMark val="none"/>
        <c:tickLblPos val="nextTo"/>
        <c:crossAx val="433621248"/>
        <c:crosses val="autoZero"/>
        <c:crossBetween val="between"/>
        <c:majorUnit val="5000"/>
      </c:valAx>
      <c:spPr>
        <a:solidFill>
          <a:sysClr val="window" lastClr="FFFFFF"/>
        </a:solidFill>
        <a:ln>
          <a:solidFill>
            <a:sysClr val="windowText" lastClr="000000"/>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805555555555555"/>
          <c:y val="0.2013888888888889"/>
          <c:w val="0.46388888888888891"/>
          <c:h val="0.77314814814814814"/>
        </c:manualLayout>
      </c:layout>
      <c:pieChart>
        <c:varyColors val="1"/>
        <c:ser>
          <c:idx val="0"/>
          <c:order val="0"/>
          <c:dPt>
            <c:idx val="0"/>
            <c:bubble3D val="0"/>
            <c:spPr>
              <a:solidFill>
                <a:schemeClr val="tx1"/>
              </a:solidFill>
              <a:ln>
                <a:solidFill>
                  <a:schemeClr val="accent1">
                    <a:lumMod val="75000"/>
                  </a:schemeClr>
                </a:solidFill>
              </a:ln>
            </c:spPr>
            <c:extLst>
              <c:ext xmlns:c16="http://schemas.microsoft.com/office/drawing/2014/chart" uri="{C3380CC4-5D6E-409C-BE32-E72D297353CC}">
                <c16:uniqueId val="{00000001-FF7C-45AC-8915-7B07FFF9EBCD}"/>
              </c:ext>
            </c:extLst>
          </c:dPt>
          <c:dPt>
            <c:idx val="1"/>
            <c:bubble3D val="0"/>
            <c:spPr>
              <a:solidFill>
                <a:schemeClr val="accent5"/>
              </a:solidFill>
              <a:ln>
                <a:solidFill>
                  <a:schemeClr val="accent1">
                    <a:lumMod val="75000"/>
                  </a:schemeClr>
                </a:solidFill>
              </a:ln>
            </c:spPr>
            <c:extLst>
              <c:ext xmlns:c16="http://schemas.microsoft.com/office/drawing/2014/chart" uri="{C3380CC4-5D6E-409C-BE32-E72D297353CC}">
                <c16:uniqueId val="{00000003-FF7C-45AC-8915-7B07FFF9EBCD}"/>
              </c:ext>
            </c:extLst>
          </c:dPt>
          <c:dPt>
            <c:idx val="2"/>
            <c:bubble3D val="0"/>
            <c:spPr>
              <a:solidFill>
                <a:schemeClr val="accent1">
                  <a:lumMod val="60000"/>
                  <a:lumOff val="40000"/>
                </a:schemeClr>
              </a:solidFill>
              <a:ln>
                <a:solidFill>
                  <a:schemeClr val="accent1">
                    <a:lumMod val="75000"/>
                  </a:schemeClr>
                </a:solidFill>
              </a:ln>
            </c:spPr>
            <c:extLst>
              <c:ext xmlns:c16="http://schemas.microsoft.com/office/drawing/2014/chart" uri="{C3380CC4-5D6E-409C-BE32-E72D297353CC}">
                <c16:uniqueId val="{00000005-FF7C-45AC-8915-7B07FFF9EBCD}"/>
              </c:ext>
            </c:extLst>
          </c:dPt>
          <c:dPt>
            <c:idx val="3"/>
            <c:bubble3D val="0"/>
            <c:spPr>
              <a:solidFill>
                <a:schemeClr val="accent2"/>
              </a:solidFill>
              <a:ln>
                <a:solidFill>
                  <a:schemeClr val="accent1">
                    <a:lumMod val="75000"/>
                  </a:schemeClr>
                </a:solidFill>
              </a:ln>
            </c:spPr>
            <c:extLst>
              <c:ext xmlns:c16="http://schemas.microsoft.com/office/drawing/2014/chart" uri="{C3380CC4-5D6E-409C-BE32-E72D297353CC}">
                <c16:uniqueId val="{00000007-FF7C-45AC-8915-7B07FFF9EBCD}"/>
              </c:ext>
            </c:extLst>
          </c:dPt>
          <c:dPt>
            <c:idx val="4"/>
            <c:bubble3D val="0"/>
            <c:spPr>
              <a:solidFill>
                <a:schemeClr val="accent4"/>
              </a:solidFill>
              <a:ln>
                <a:solidFill>
                  <a:schemeClr val="accent1">
                    <a:lumMod val="50000"/>
                  </a:schemeClr>
                </a:solidFill>
              </a:ln>
            </c:spPr>
            <c:extLst>
              <c:ext xmlns:c16="http://schemas.microsoft.com/office/drawing/2014/chart" uri="{C3380CC4-5D6E-409C-BE32-E72D297353CC}">
                <c16:uniqueId val="{00000009-FF7C-45AC-8915-7B07FFF9EBCD}"/>
              </c:ext>
            </c:extLst>
          </c:dPt>
          <c:dPt>
            <c:idx val="5"/>
            <c:bubble3D val="0"/>
            <c:spPr>
              <a:solidFill>
                <a:schemeClr val="tx2">
                  <a:lumMod val="50000"/>
                </a:schemeClr>
              </a:solidFill>
              <a:ln>
                <a:solidFill>
                  <a:schemeClr val="tx2">
                    <a:lumMod val="50000"/>
                  </a:schemeClr>
                </a:solidFill>
              </a:ln>
            </c:spPr>
            <c:extLst>
              <c:ext xmlns:c16="http://schemas.microsoft.com/office/drawing/2014/chart" uri="{C3380CC4-5D6E-409C-BE32-E72D297353CC}">
                <c16:uniqueId val="{0000000B-FF7C-45AC-8915-7B07FFF9EBCD}"/>
              </c:ext>
            </c:extLst>
          </c:dPt>
          <c:dLbls>
            <c:dLbl>
              <c:idx val="0"/>
              <c:layout>
                <c:manualLayout>
                  <c:x val="0.11124300087489064"/>
                  <c:y val="-0.27563087947339909"/>
                </c:manualLayout>
              </c:layout>
              <c:tx>
                <c:rich>
                  <a:bodyPr/>
                  <a:lstStyle/>
                  <a:p>
                    <a:r>
                      <a:rPr lang="en-US"/>
                      <a:t>Car</a:t>
                    </a:r>
                  </a:p>
                  <a:p>
                    <a:r>
                      <a:rPr lang="en-US"/>
                      <a:t>81%</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7C-45AC-8915-7B07FFF9EBCD}"/>
                </c:ext>
              </c:extLst>
            </c:dLbl>
            <c:dLbl>
              <c:idx val="1"/>
              <c:layout>
                <c:manualLayout>
                  <c:x val="1.0262029746281714E-2"/>
                  <c:y val="3.1628046494188225E-2"/>
                </c:manualLayout>
              </c:layout>
              <c:tx>
                <c:rich>
                  <a:bodyPr/>
                  <a:lstStyle/>
                  <a:p>
                    <a:r>
                      <a:rPr lang="en-US"/>
                      <a:t>Walk </a:t>
                    </a:r>
                  </a:p>
                  <a:p>
                    <a:r>
                      <a:rPr lang="en-US"/>
                      <a:t>8%</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7C-45AC-8915-7B07FFF9EBCD}"/>
                </c:ext>
              </c:extLst>
            </c:dLbl>
            <c:dLbl>
              <c:idx val="2"/>
              <c:layout>
                <c:manualLayout>
                  <c:x val="4.4718722659667538E-2"/>
                  <c:y val="2.132933383327084E-2"/>
                </c:manualLayout>
              </c:layout>
              <c:tx>
                <c:rich>
                  <a:bodyPr/>
                  <a:lstStyle/>
                  <a:p>
                    <a:r>
                      <a:rPr lang="en-US"/>
                      <a:t>Bus/coach</a:t>
                    </a:r>
                  </a:p>
                  <a:p>
                    <a:r>
                      <a:rPr lang="en-US"/>
                      <a:t>4%</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7C-45AC-8915-7B07FFF9EBCD}"/>
                </c:ext>
              </c:extLst>
            </c:dLbl>
            <c:dLbl>
              <c:idx val="3"/>
              <c:layout>
                <c:manualLayout>
                  <c:x val="-5.3886701662292213E-3"/>
                  <c:y val="-5.7498812648418947E-2"/>
                </c:manualLayout>
              </c:layout>
              <c:tx>
                <c:rich>
                  <a:bodyPr/>
                  <a:lstStyle/>
                  <a:p>
                    <a:r>
                      <a:rPr lang="en-US"/>
                      <a:t>Rail</a:t>
                    </a:r>
                  </a:p>
                  <a:p>
                    <a:r>
                      <a:rPr lang="en-US"/>
                      <a:t>4%</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7C-45AC-8915-7B07FFF9EBCD}"/>
                </c:ext>
              </c:extLst>
            </c:dLbl>
            <c:dLbl>
              <c:idx val="4"/>
              <c:layout>
                <c:manualLayout>
                  <c:x val="8.6816710411198594E-2"/>
                  <c:y val="-6.1728273549139699E-2"/>
                </c:manualLayout>
              </c:layout>
              <c:tx>
                <c:rich>
                  <a:bodyPr/>
                  <a:lstStyle/>
                  <a:p>
                    <a:r>
                      <a:rPr lang="en-US"/>
                      <a:t>Bicycle</a:t>
                    </a:r>
                    <a:r>
                      <a:rPr lang="en-US" baseline="0"/>
                      <a:t> </a:t>
                    </a:r>
                  </a:p>
                  <a:p>
                    <a:r>
                      <a:rPr lang="en-US"/>
                      <a:t>2%</a:t>
                    </a:r>
                  </a:p>
                </c:rich>
              </c:tx>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7C-45AC-8915-7B07FFF9EBCD}"/>
                </c:ext>
              </c:extLst>
            </c:dLbl>
            <c:dLbl>
              <c:idx val="5"/>
              <c:layout>
                <c:manualLayout>
                  <c:x val="0.10147856517935258"/>
                  <c:y val="-5.2363662875473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F7C-45AC-8915-7B07FFF9EBCD}"/>
                </c:ext>
              </c:extLst>
            </c:dLbl>
            <c:numFmt formatCode="#,##0.00" sourceLinked="0"/>
            <c:spPr>
              <a:noFill/>
              <a:ln>
                <a:noFill/>
              </a:ln>
              <a:effectLst/>
            </c:spPr>
            <c:showLegendKey val="0"/>
            <c:showVal val="1"/>
            <c:showCatName val="1"/>
            <c:showSerName val="0"/>
            <c:showPercent val="0"/>
            <c:showBubbleSize val="0"/>
            <c:showLeaderLines val="1"/>
            <c:leaderLines>
              <c:spPr>
                <a:ln>
                  <a:solidFill>
                    <a:sysClr val="windowText" lastClr="000000"/>
                  </a:solidFill>
                </a:ln>
              </c:spPr>
            </c:leaderLines>
            <c:extLst>
              <c:ext xmlns:c15="http://schemas.microsoft.com/office/drawing/2012/chart" uri="{CE6537A1-D6FC-4f65-9D91-7224C49458BB}"/>
            </c:extLst>
          </c:dLbls>
          <c:cat>
            <c:strRef>
              <c:f>[4]Travel!$A$6:$A$11</c:f>
              <c:strCache>
                <c:ptCount val="6"/>
                <c:pt idx="0">
                  <c:v>Car</c:v>
                </c:pt>
                <c:pt idx="1">
                  <c:v>Walk</c:v>
                </c:pt>
                <c:pt idx="2">
                  <c:v>Bus/coach</c:v>
                </c:pt>
                <c:pt idx="3">
                  <c:v>Rail</c:v>
                </c:pt>
                <c:pt idx="4">
                  <c:v>Bicycle</c:v>
                </c:pt>
              </c:strCache>
            </c:strRef>
          </c:cat>
          <c:val>
            <c:numRef>
              <c:f>[4]Travel!$B$6:$B$11</c:f>
              <c:numCache>
                <c:formatCode>General</c:formatCode>
                <c:ptCount val="6"/>
                <c:pt idx="0">
                  <c:v>0.81</c:v>
                </c:pt>
                <c:pt idx="1">
                  <c:v>0.08</c:v>
                </c:pt>
                <c:pt idx="2">
                  <c:v>0.04</c:v>
                </c:pt>
                <c:pt idx="3">
                  <c:v>0.04</c:v>
                </c:pt>
                <c:pt idx="4">
                  <c:v>0.02</c:v>
                </c:pt>
              </c:numCache>
            </c:numRef>
          </c:val>
          <c:extLst>
            <c:ext xmlns:c16="http://schemas.microsoft.com/office/drawing/2014/chart" uri="{C3380CC4-5D6E-409C-BE32-E72D297353CC}">
              <c16:uniqueId val="{0000000C-FF7C-45AC-8915-7B07FFF9EBC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99813735322047"/>
          <c:y val="0.13857650759674564"/>
          <c:w val="0.61297199957628612"/>
          <c:h val="0.81003102011765993"/>
        </c:manualLayout>
      </c:layout>
      <c:pieChart>
        <c:varyColors val="1"/>
        <c:ser>
          <c:idx val="0"/>
          <c:order val="0"/>
          <c:spPr>
            <a:solidFill>
              <a:schemeClr val="accent1">
                <a:lumMod val="50000"/>
              </a:schemeClr>
            </a:solidFill>
            <a:ln>
              <a:solidFill>
                <a:schemeClr val="accent1">
                  <a:lumMod val="75000"/>
                </a:schemeClr>
              </a:solidFill>
            </a:ln>
          </c:spPr>
          <c:dPt>
            <c:idx val="1"/>
            <c:bubble3D val="0"/>
            <c:spPr>
              <a:solidFill>
                <a:schemeClr val="tx1"/>
              </a:solidFill>
              <a:ln>
                <a:solidFill>
                  <a:schemeClr val="accent1">
                    <a:lumMod val="50000"/>
                  </a:schemeClr>
                </a:solidFill>
              </a:ln>
            </c:spPr>
            <c:extLst>
              <c:ext xmlns:c16="http://schemas.microsoft.com/office/drawing/2014/chart" uri="{C3380CC4-5D6E-409C-BE32-E72D297353CC}">
                <c16:uniqueId val="{00000001-F225-4FBC-AE8D-C6CB6AF077E4}"/>
              </c:ext>
            </c:extLst>
          </c:dPt>
          <c:dPt>
            <c:idx val="2"/>
            <c:bubble3D val="0"/>
            <c:spPr>
              <a:solidFill>
                <a:schemeClr val="accent5"/>
              </a:solidFill>
              <a:ln>
                <a:solidFill>
                  <a:schemeClr val="accent1">
                    <a:lumMod val="75000"/>
                  </a:schemeClr>
                </a:solidFill>
              </a:ln>
            </c:spPr>
            <c:extLst>
              <c:ext xmlns:c16="http://schemas.microsoft.com/office/drawing/2014/chart" uri="{C3380CC4-5D6E-409C-BE32-E72D297353CC}">
                <c16:uniqueId val="{00000003-F225-4FBC-AE8D-C6CB6AF077E4}"/>
              </c:ext>
            </c:extLst>
          </c:dPt>
          <c:dPt>
            <c:idx val="3"/>
            <c:bubble3D val="0"/>
            <c:spPr>
              <a:solidFill>
                <a:schemeClr val="accent6">
                  <a:lumMod val="75000"/>
                </a:schemeClr>
              </a:solidFill>
              <a:ln>
                <a:solidFill>
                  <a:schemeClr val="accent1">
                    <a:lumMod val="75000"/>
                  </a:schemeClr>
                </a:solidFill>
              </a:ln>
            </c:spPr>
            <c:extLst>
              <c:ext xmlns:c16="http://schemas.microsoft.com/office/drawing/2014/chart" uri="{C3380CC4-5D6E-409C-BE32-E72D297353CC}">
                <c16:uniqueId val="{00000005-F225-4FBC-AE8D-C6CB6AF077E4}"/>
              </c:ext>
            </c:extLst>
          </c:dPt>
          <c:dLbls>
            <c:dLbl>
              <c:idx val="0"/>
              <c:delete val="1"/>
              <c:extLst>
                <c:ext xmlns:c15="http://schemas.microsoft.com/office/drawing/2012/chart" uri="{CE6537A1-D6FC-4f65-9D91-7224C49458BB}"/>
                <c:ext xmlns:c16="http://schemas.microsoft.com/office/drawing/2014/chart" uri="{C3380CC4-5D6E-409C-BE32-E72D297353CC}">
                  <c16:uniqueId val="{00000006-F225-4FBC-AE8D-C6CB6AF077E4}"/>
                </c:ext>
              </c:extLst>
            </c:dLbl>
            <c:dLbl>
              <c:idx val="1"/>
              <c:layout>
                <c:manualLayout>
                  <c:x val="-9.5543057193729942E-3"/>
                  <c:y val="5.9070880851076219E-3"/>
                </c:manualLayout>
              </c:layout>
              <c:tx>
                <c:rich>
                  <a:bodyPr/>
                  <a:lstStyle/>
                  <a:p>
                    <a:r>
                      <a:rPr lang="en-US"/>
                      <a:t>Sufficient</a:t>
                    </a:r>
                  </a:p>
                  <a:p>
                    <a:r>
                      <a:rPr lang="en-US"/>
                      <a:t>5%</a:t>
                    </a:r>
                  </a:p>
                </c:rich>
              </c:tx>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25-4FBC-AE8D-C6CB6AF077E4}"/>
                </c:ext>
              </c:extLst>
            </c:dLbl>
            <c:dLbl>
              <c:idx val="2"/>
              <c:layout>
                <c:manualLayout>
                  <c:x val="-2.7201310395768282E-2"/>
                  <c:y val="1.2795779042940434E-3"/>
                </c:manualLayout>
              </c:layout>
              <c:tx>
                <c:rich>
                  <a:bodyPr/>
                  <a:lstStyle/>
                  <a:p>
                    <a:r>
                      <a:rPr lang="en-US"/>
                      <a:t>Good</a:t>
                    </a:r>
                  </a:p>
                  <a:p>
                    <a:r>
                      <a:rPr lang="en-US"/>
                      <a:t>20%</a:t>
                    </a:r>
                  </a:p>
                </c:rich>
              </c:tx>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25-4FBC-AE8D-C6CB6AF077E4}"/>
                </c:ext>
              </c:extLst>
            </c:dLbl>
            <c:dLbl>
              <c:idx val="3"/>
              <c:layout>
                <c:manualLayout>
                  <c:x val="-9.0157699037620304E-2"/>
                  <c:y val="-0.43474591717701955"/>
                </c:manualLayout>
              </c:layout>
              <c:tx>
                <c:rich>
                  <a:bodyPr/>
                  <a:lstStyle/>
                  <a:p>
                    <a:r>
                      <a:rPr lang="en-US"/>
                      <a:t>Excellent</a:t>
                    </a:r>
                  </a:p>
                  <a:p>
                    <a:r>
                      <a:rPr lang="en-US"/>
                      <a:t>75%</a:t>
                    </a:r>
                  </a:p>
                </c:rich>
              </c:tx>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25-4FBC-AE8D-C6CB6AF077E4}"/>
                </c:ext>
              </c:extLst>
            </c:dLbl>
            <c:spPr>
              <a:noFill/>
              <a:ln>
                <a:noFill/>
              </a:ln>
              <a:effectLst/>
            </c:spPr>
            <c:showLegendKey val="0"/>
            <c:showVal val="0"/>
            <c:showCatName val="1"/>
            <c:showSerName val="0"/>
            <c:showPercent val="0"/>
            <c:showBubbleSize val="0"/>
            <c:showLeaderLines val="1"/>
            <c:extLst>
              <c:ext xmlns:c15="http://schemas.microsoft.com/office/drawing/2012/chart" uri="{CE6537A1-D6FC-4f65-9D91-7224C49458BB}"/>
            </c:extLst>
          </c:dLbls>
          <c:cat>
            <c:strRef>
              <c:f>'Chart 2.01'!$A$23:$A$26</c:f>
              <c:strCache>
                <c:ptCount val="4"/>
                <c:pt idx="0">
                  <c:v>Poor</c:v>
                </c:pt>
                <c:pt idx="1">
                  <c:v>Sufficient</c:v>
                </c:pt>
                <c:pt idx="2">
                  <c:v>Good</c:v>
                </c:pt>
                <c:pt idx="3">
                  <c:v>Excellent</c:v>
                </c:pt>
              </c:strCache>
            </c:strRef>
          </c:cat>
          <c:val>
            <c:numRef>
              <c:f>'Chart 2.01'!$C$23:$C$26</c:f>
              <c:numCache>
                <c:formatCode>General</c:formatCode>
                <c:ptCount val="4"/>
                <c:pt idx="0">
                  <c:v>0</c:v>
                </c:pt>
                <c:pt idx="1">
                  <c:v>5</c:v>
                </c:pt>
                <c:pt idx="2">
                  <c:v>21</c:v>
                </c:pt>
                <c:pt idx="3">
                  <c:v>78</c:v>
                </c:pt>
              </c:numCache>
            </c:numRef>
          </c:val>
          <c:extLst>
            <c:ext xmlns:c16="http://schemas.microsoft.com/office/drawing/2014/chart" uri="{C3380CC4-5D6E-409C-BE32-E72D297353CC}">
              <c16:uniqueId val="{00000007-F225-4FBC-AE8D-C6CB6AF077E4}"/>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txPr>
              <a:bodyPr/>
              <a:lstStyle/>
              <a:p>
                <a:pPr>
                  <a:defRPr b="1">
                    <a:solidFill>
                      <a:schemeClr val="accent4"/>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2.02'!$A$22:$A$24</c:f>
              <c:strCache>
                <c:ptCount val="3"/>
                <c:pt idx="0">
                  <c:v>Got better</c:v>
                </c:pt>
                <c:pt idx="1">
                  <c:v>Stayed the same</c:v>
                </c:pt>
                <c:pt idx="2">
                  <c:v>Got worse</c:v>
                </c:pt>
              </c:strCache>
            </c:strRef>
          </c:cat>
          <c:val>
            <c:numRef>
              <c:f>'Chart 2.02'!$B$22:$B$24</c:f>
              <c:numCache>
                <c:formatCode>0</c:formatCode>
                <c:ptCount val="3"/>
                <c:pt idx="0">
                  <c:v>20.302999999999997</c:v>
                </c:pt>
                <c:pt idx="1">
                  <c:v>65.077000000000012</c:v>
                </c:pt>
                <c:pt idx="2">
                  <c:v>14.62</c:v>
                </c:pt>
              </c:numCache>
            </c:numRef>
          </c:val>
          <c:extLst>
            <c:ext xmlns:c16="http://schemas.microsoft.com/office/drawing/2014/chart" uri="{C3380CC4-5D6E-409C-BE32-E72D297353CC}">
              <c16:uniqueId val="{00000000-47D1-4DE8-BE81-75489E99AE44}"/>
            </c:ext>
          </c:extLst>
        </c:ser>
        <c:dLbls>
          <c:showLegendKey val="0"/>
          <c:showVal val="0"/>
          <c:showCatName val="0"/>
          <c:showSerName val="0"/>
          <c:showPercent val="0"/>
          <c:showBubbleSize val="0"/>
        </c:dLbls>
        <c:gapWidth val="150"/>
        <c:axId val="435303168"/>
        <c:axId val="435304704"/>
      </c:barChart>
      <c:catAx>
        <c:axId val="435303168"/>
        <c:scaling>
          <c:orientation val="minMax"/>
        </c:scaling>
        <c:delete val="0"/>
        <c:axPos val="b"/>
        <c:numFmt formatCode="General" sourceLinked="0"/>
        <c:majorTickMark val="out"/>
        <c:minorTickMark val="none"/>
        <c:tickLblPos val="nextTo"/>
        <c:crossAx val="435304704"/>
        <c:crosses val="autoZero"/>
        <c:auto val="1"/>
        <c:lblAlgn val="ctr"/>
        <c:lblOffset val="100"/>
        <c:noMultiLvlLbl val="0"/>
      </c:catAx>
      <c:valAx>
        <c:axId val="435304704"/>
        <c:scaling>
          <c:orientation val="minMax"/>
        </c:scaling>
        <c:delete val="0"/>
        <c:axPos val="l"/>
        <c:majorGridlines/>
        <c:title>
          <c:tx>
            <c:rich>
              <a:bodyPr rot="-5400000" vert="horz"/>
              <a:lstStyle/>
              <a:p>
                <a:pPr>
                  <a:defRPr/>
                </a:pPr>
                <a:r>
                  <a:rPr lang="en-US"/>
                  <a:t>Per cent</a:t>
                </a:r>
              </a:p>
            </c:rich>
          </c:tx>
          <c:layout>
            <c:manualLayout>
              <c:xMode val="edge"/>
              <c:yMode val="edge"/>
              <c:x val="1.6666666666666666E-2"/>
              <c:y val="0.37048191892680082"/>
            </c:manualLayout>
          </c:layout>
          <c:overlay val="0"/>
        </c:title>
        <c:numFmt formatCode="0" sourceLinked="1"/>
        <c:majorTickMark val="out"/>
        <c:minorTickMark val="none"/>
        <c:tickLblPos val="nextTo"/>
        <c:crossAx val="435303168"/>
        <c:crosses val="autoZero"/>
        <c:crossBetween val="between"/>
      </c:valAx>
      <c:spPr>
        <a:solidFill>
          <a:srgbClr val="FFFFFF"/>
        </a:solidFill>
        <a:ln>
          <a:solidFill>
            <a:sysClr val="windowText" lastClr="000000"/>
          </a:solidFill>
        </a:ln>
      </c:spPr>
    </c:plotArea>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51640419947507"/>
          <c:y val="5.1400554097404488E-2"/>
          <c:w val="0.67440491297811078"/>
          <c:h val="0.7720873432487606"/>
        </c:manualLayout>
      </c:layout>
      <c:lineChart>
        <c:grouping val="standard"/>
        <c:varyColors val="0"/>
        <c:ser>
          <c:idx val="1"/>
          <c:order val="0"/>
          <c:tx>
            <c:strRef>
              <c:f>'[5]Siart 2.03'!$A$24</c:f>
              <c:strCache>
                <c:ptCount val="1"/>
                <c:pt idx="0">
                  <c:v>PM10 </c:v>
                </c:pt>
              </c:strCache>
            </c:strRef>
          </c:tx>
          <c:spPr>
            <a:ln>
              <a:solidFill>
                <a:schemeClr val="tx1"/>
              </a:solidFill>
            </a:ln>
          </c:spPr>
          <c:marker>
            <c:symbol val="none"/>
          </c:marker>
          <c:cat>
            <c:numRef>
              <c:f>'[5]Siart 2.03'!$B$22:$L$22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'[5]Siart 2.03'!$B$24:$L$24</c:f>
              <c:numCache>
                <c:formatCode>General</c:formatCode>
                <c:ptCount val="11"/>
                <c:pt idx="0">
                  <c:v>15.5634874513732</c:v>
                </c:pt>
                <c:pt idx="1">
                  <c:v>13.7991359641457</c:v>
                </c:pt>
                <c:pt idx="2">
                  <c:v>13.5481038731492</c:v>
                </c:pt>
                <c:pt idx="3">
                  <c:v>13.114160265488399</c:v>
                </c:pt>
                <c:pt idx="4">
                  <c:v>14.030347180486499</c:v>
                </c:pt>
                <c:pt idx="5">
                  <c:v>12.3070031249586</c:v>
                </c:pt>
                <c:pt idx="6">
                  <c:v>13.6363331392749</c:v>
                </c:pt>
                <c:pt idx="7">
                  <c:v>13.3409194942897</c:v>
                </c:pt>
                <c:pt idx="8">
                  <c:v>12.3681097038946</c:v>
                </c:pt>
                <c:pt idx="9">
                  <c:v>11.746704613927101</c:v>
                </c:pt>
                <c:pt idx="10">
                  <c:v>10.4623496871172</c:v>
                </c:pt>
              </c:numCache>
            </c:numRef>
          </c:val>
          <c:smooth val="0"/>
          <c:extLst>
            <c:ext xmlns:c16="http://schemas.microsoft.com/office/drawing/2014/chart" uri="{C3380CC4-5D6E-409C-BE32-E72D297353CC}">
              <c16:uniqueId val="{00000000-A0F1-4DC6-B224-C6343BC172A5}"/>
            </c:ext>
          </c:extLst>
        </c:ser>
        <c:ser>
          <c:idx val="0"/>
          <c:order val="1"/>
          <c:tx>
            <c:strRef>
              <c:f>'[5]Siart 2.03'!$A$23</c:f>
              <c:strCache>
                <c:ptCount val="1"/>
                <c:pt idx="0">
                  <c:v>NO2 </c:v>
                </c:pt>
              </c:strCache>
            </c:strRef>
          </c:tx>
          <c:spPr>
            <a:ln>
              <a:solidFill>
                <a:schemeClr val="accent6">
                  <a:lumMod val="75000"/>
                </a:schemeClr>
              </a:solidFill>
            </a:ln>
          </c:spPr>
          <c:marker>
            <c:symbol val="none"/>
          </c:marker>
          <c:cat>
            <c:numRef>
              <c:f>'[5]Siart 2.03'!$B$22:$L$22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'[5]Siart 2.03'!$B$23:$L$23</c:f>
              <c:numCache>
                <c:formatCode>General</c:formatCode>
                <c:ptCount val="11"/>
                <c:pt idx="0">
                  <c:v>13.6060037576977</c:v>
                </c:pt>
                <c:pt idx="1">
                  <c:v>13.148623332909301</c:v>
                </c:pt>
                <c:pt idx="2">
                  <c:v>13.312987584307701</c:v>
                </c:pt>
                <c:pt idx="3">
                  <c:v>14.109666892772999</c:v>
                </c:pt>
                <c:pt idx="4">
                  <c:v>12.828657441778899</c:v>
                </c:pt>
                <c:pt idx="5">
                  <c:v>12.7624146214393</c:v>
                </c:pt>
                <c:pt idx="6">
                  <c:v>12.1536607792591</c:v>
                </c:pt>
                <c:pt idx="7">
                  <c:v>11.218748467591601</c:v>
                </c:pt>
                <c:pt idx="8">
                  <c:v>9.8259154215823408</c:v>
                </c:pt>
                <c:pt idx="9">
                  <c:v>11.3562493198939</c:v>
                </c:pt>
                <c:pt idx="10">
                  <c:v>9.2677371676948201</c:v>
                </c:pt>
              </c:numCache>
            </c:numRef>
          </c:val>
          <c:smooth val="0"/>
          <c:extLst>
            <c:ext xmlns:c16="http://schemas.microsoft.com/office/drawing/2014/chart" uri="{C3380CC4-5D6E-409C-BE32-E72D297353CC}">
              <c16:uniqueId val="{00000001-A0F1-4DC6-B224-C6343BC172A5}"/>
            </c:ext>
          </c:extLst>
        </c:ser>
        <c:ser>
          <c:idx val="2"/>
          <c:order val="2"/>
          <c:tx>
            <c:strRef>
              <c:f>'[5]Siart 2.03'!$A$25</c:f>
              <c:strCache>
                <c:ptCount val="1"/>
                <c:pt idx="0">
                  <c:v>PM2.5</c:v>
                </c:pt>
              </c:strCache>
            </c:strRef>
          </c:tx>
          <c:spPr>
            <a:ln>
              <a:solidFill>
                <a:schemeClr val="accent3"/>
              </a:solidFill>
            </a:ln>
          </c:spPr>
          <c:marker>
            <c:symbol val="none"/>
          </c:marker>
          <c:cat>
            <c:numRef>
              <c:f>'[5]Siart 2.03'!$B$22:$L$22</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'[5]Siart 2.03'!$B$25:$L$25</c:f>
              <c:numCache>
                <c:formatCode>General</c:formatCode>
                <c:ptCount val="11"/>
                <c:pt idx="0">
                  <c:v>8.4976769370296701</c:v>
                </c:pt>
                <c:pt idx="1">
                  <c:v>8.8420344523633894</c:v>
                </c:pt>
                <c:pt idx="2">
                  <c:v>8.9712920026296104</c:v>
                </c:pt>
                <c:pt idx="3">
                  <c:v>9.1270277038216001</c:v>
                </c:pt>
                <c:pt idx="4">
                  <c:v>9.4456120687736007</c:v>
                </c:pt>
                <c:pt idx="5">
                  <c:v>8.7848782915896209</c:v>
                </c:pt>
                <c:pt idx="6">
                  <c:v>9.8094530283766996</c:v>
                </c:pt>
                <c:pt idx="7">
                  <c:v>9.5010742951497296</c:v>
                </c:pt>
                <c:pt idx="8">
                  <c:v>8.2865894460115097</c:v>
                </c:pt>
                <c:pt idx="9">
                  <c:v>7.5029982222011</c:v>
                </c:pt>
                <c:pt idx="10">
                  <c:v>7.0147761669978097</c:v>
                </c:pt>
              </c:numCache>
            </c:numRef>
          </c:val>
          <c:smooth val="0"/>
          <c:extLst>
            <c:ext xmlns:c16="http://schemas.microsoft.com/office/drawing/2014/chart" uri="{C3380CC4-5D6E-409C-BE32-E72D297353CC}">
              <c16:uniqueId val="{00000002-A0F1-4DC6-B224-C6343BC172A5}"/>
            </c:ext>
          </c:extLst>
        </c:ser>
        <c:dLbls>
          <c:showLegendKey val="0"/>
          <c:showVal val="0"/>
          <c:showCatName val="0"/>
          <c:showSerName val="0"/>
          <c:showPercent val="0"/>
          <c:showBubbleSize val="0"/>
        </c:dLbls>
        <c:smooth val="0"/>
        <c:axId val="435958912"/>
        <c:axId val="435960448"/>
      </c:lineChart>
      <c:catAx>
        <c:axId val="435958912"/>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35960448"/>
        <c:crosses val="autoZero"/>
        <c:auto val="1"/>
        <c:lblAlgn val="ctr"/>
        <c:lblOffset val="100"/>
        <c:noMultiLvlLbl val="0"/>
      </c:catAx>
      <c:valAx>
        <c:axId val="435960448"/>
        <c:scaling>
          <c:orientation val="minMax"/>
        </c:scaling>
        <c:delete val="0"/>
        <c:axPos val="l"/>
        <c:majorGridlines>
          <c:spPr>
            <a:ln>
              <a:solidFill>
                <a:srgbClr val="000204"/>
              </a:solidFill>
            </a:ln>
          </c:spPr>
        </c:majorGridlines>
        <c:title>
          <c:tx>
            <c:rich>
              <a:bodyPr rot="-5400000" vert="horz"/>
              <a:lstStyle/>
              <a:p>
                <a:pPr>
                  <a:defRPr/>
                </a:pPr>
                <a:r>
                  <a:rPr lang="en-GB"/>
                  <a:t>Pollutant exposure µg/m3 </a:t>
                </a:r>
                <a:endParaRPr lang="en-US"/>
              </a:p>
            </c:rich>
          </c:tx>
          <c:layout>
            <c:manualLayout>
              <c:xMode val="edge"/>
              <c:yMode val="edge"/>
              <c:x val="3.0555555555555555E-2"/>
              <c:y val="0.15207385535141441"/>
            </c:manualLayout>
          </c:layout>
          <c:overlay val="0"/>
        </c:title>
        <c:numFmt formatCode="#,##0" sourceLinked="0"/>
        <c:majorTickMark val="out"/>
        <c:minorTickMark val="none"/>
        <c:tickLblPos val="nextTo"/>
        <c:crossAx val="435958912"/>
        <c:crosses val="autoZero"/>
        <c:crossBetween val="between"/>
        <c:majorUnit val="4"/>
      </c:valAx>
      <c:spPr>
        <a:solidFill>
          <a:sysClr val="window" lastClr="FFFFFF"/>
        </a:solidFill>
      </c:spPr>
    </c:plotArea>
    <c:legend>
      <c:legendPos val="r"/>
      <c:layout>
        <c:manualLayout>
          <c:xMode val="edge"/>
          <c:yMode val="edge"/>
          <c:x val="0.83418495018219807"/>
          <c:y val="0.37423228346456694"/>
          <c:w val="0.16361111111111112"/>
          <c:h val="0.19995224555263924"/>
        </c:manualLayout>
      </c:layout>
      <c:overlay val="0"/>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Percentage of Waste Reused/Recycled/Composted (Statutory Target) (1)</c:v>
          </c:tx>
          <c:spPr>
            <a:solidFill>
              <a:schemeClr val="tx2"/>
            </a:solidFill>
          </c:spPr>
          <c:invertIfNegative val="0"/>
          <c:dLbls>
            <c:numFmt formatCode="#,##0.0" sourceLinked="0"/>
            <c:spPr>
              <a:noFill/>
              <a:ln>
                <a:noFill/>
              </a:ln>
              <a:effectLst/>
            </c:spPr>
            <c:txPr>
              <a:bodyPr/>
              <a:lstStyle/>
              <a:p>
                <a:pPr>
                  <a:defRPr b="1">
                    <a:solidFill>
                      <a:schemeClr val="accent4"/>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2.04'!$B$23:$G$23</c:f>
              <c:strCache>
                <c:ptCount val="6"/>
                <c:pt idx="0">
                  <c:v>2012-13 </c:v>
                </c:pt>
                <c:pt idx="1">
                  <c:v>2013-14 </c:v>
                </c:pt>
                <c:pt idx="2">
                  <c:v>2014-15 </c:v>
                </c:pt>
                <c:pt idx="3">
                  <c:v>2015-16 </c:v>
                </c:pt>
                <c:pt idx="4">
                  <c:v>2016-17 </c:v>
                </c:pt>
                <c:pt idx="5">
                  <c:v>2017-18 </c:v>
                </c:pt>
              </c:strCache>
            </c:strRef>
          </c:cat>
          <c:val>
            <c:numLit>
              <c:formatCode>General</c:formatCode>
              <c:ptCount val="6"/>
              <c:pt idx="0">
                <c:v>52.260055000000001</c:v>
              </c:pt>
              <c:pt idx="1">
                <c:v>54.333108000000003</c:v>
              </c:pt>
              <c:pt idx="2">
                <c:v>56.246175000000001</c:v>
              </c:pt>
              <c:pt idx="3">
                <c:v>60.185420999999998</c:v>
              </c:pt>
              <c:pt idx="4">
                <c:v>63.810414000000002</c:v>
              </c:pt>
              <c:pt idx="5">
                <c:v>62.665179999999999</c:v>
              </c:pt>
            </c:numLit>
          </c:val>
          <c:extLst>
            <c:ext xmlns:c16="http://schemas.microsoft.com/office/drawing/2014/chart" uri="{C3380CC4-5D6E-409C-BE32-E72D297353CC}">
              <c16:uniqueId val="{00000000-EB88-4F9D-93FD-BD971C44A340}"/>
            </c:ext>
          </c:extLst>
        </c:ser>
        <c:dLbls>
          <c:showLegendKey val="0"/>
          <c:showVal val="0"/>
          <c:showCatName val="0"/>
          <c:showSerName val="0"/>
          <c:showPercent val="0"/>
          <c:showBubbleSize val="0"/>
        </c:dLbls>
        <c:gapWidth val="100"/>
        <c:axId val="442200064"/>
        <c:axId val="442201600"/>
      </c:barChart>
      <c:catAx>
        <c:axId val="442200064"/>
        <c:scaling>
          <c:orientation val="minMax"/>
        </c:scaling>
        <c:delete val="0"/>
        <c:axPos val="b"/>
        <c:numFmt formatCode="General" sourceLinked="0"/>
        <c:majorTickMark val="out"/>
        <c:minorTickMark val="none"/>
        <c:tickLblPos val="nextTo"/>
        <c:crossAx val="442201600"/>
        <c:crosses val="autoZero"/>
        <c:auto val="1"/>
        <c:lblAlgn val="ctr"/>
        <c:lblOffset val="100"/>
        <c:noMultiLvlLbl val="0"/>
      </c:catAx>
      <c:valAx>
        <c:axId val="442201600"/>
        <c:scaling>
          <c:orientation val="minMax"/>
        </c:scaling>
        <c:delete val="0"/>
        <c:axPos val="l"/>
        <c:majorGridlines>
          <c:spPr>
            <a:ln>
              <a:solidFill>
                <a:srgbClr val="000204"/>
              </a:solidFill>
            </a:ln>
          </c:spPr>
        </c:majorGridlines>
        <c:title>
          <c:tx>
            <c:rich>
              <a:bodyPr rot="-5400000" vert="horz"/>
              <a:lstStyle/>
              <a:p>
                <a:pPr>
                  <a:defRPr/>
                </a:pPr>
                <a:r>
                  <a:rPr lang="en-US"/>
                  <a:t>Percentage</a:t>
                </a:r>
              </a:p>
            </c:rich>
          </c:tx>
          <c:layout>
            <c:manualLayout>
              <c:xMode val="edge"/>
              <c:yMode val="edge"/>
              <c:x val="8.3333333333333332E-3"/>
              <c:y val="0.27224117818606008"/>
            </c:manualLayout>
          </c:layout>
          <c:overlay val="0"/>
        </c:title>
        <c:numFmt formatCode="General" sourceLinked="1"/>
        <c:majorTickMark val="out"/>
        <c:minorTickMark val="none"/>
        <c:tickLblPos val="nextTo"/>
        <c:crossAx val="442200064"/>
        <c:crosses val="autoZero"/>
        <c:crossBetween val="between"/>
      </c:valAx>
      <c:spPr>
        <a:solidFill>
          <a:sysClr val="window" lastClr="FFFFFF"/>
        </a:solidFill>
        <a:ln>
          <a:solidFill>
            <a:sysClr val="windowText" lastClr="000000"/>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96890773268726"/>
          <c:y val="7.3427821522309714E-2"/>
          <c:w val="0.81918500572043884"/>
          <c:h val="0.7716473461650627"/>
        </c:manualLayout>
      </c:layout>
      <c:lineChart>
        <c:grouping val="standard"/>
        <c:varyColors val="0"/>
        <c:ser>
          <c:idx val="1"/>
          <c:order val="0"/>
          <c:tx>
            <c:strRef>
              <c:f>'Chart 2.05'!$B$24</c:f>
              <c:strCache>
                <c:ptCount val="1"/>
                <c:pt idx="0">
                  <c:v>Total (Kilotonnes) </c:v>
                </c:pt>
              </c:strCache>
            </c:strRef>
          </c:tx>
          <c:spPr>
            <a:ln>
              <a:solidFill>
                <a:schemeClr val="tx2"/>
              </a:solidFill>
            </a:ln>
          </c:spPr>
          <c:marker>
            <c:symbol val="none"/>
          </c:marker>
          <c:cat>
            <c:strRef>
              <c:f>'Chart 2.05'!$A$25:$A$47</c:f>
              <c:strCache>
                <c:ptCount val="23"/>
                <c:pt idx="0">
                  <c:v>Base </c:v>
                </c:pt>
                <c:pt idx="1">
                  <c:v>1990</c:v>
                </c:pt>
                <c:pt idx="2">
                  <c:v>1995</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'Chart 2.05'!$B$25:$B$47</c:f>
              <c:numCache>
                <c:formatCode>#,##0</c:formatCode>
                <c:ptCount val="23"/>
                <c:pt idx="0">
                  <c:v>55729.784209249221</c:v>
                </c:pt>
                <c:pt idx="1">
                  <c:v>55857.086317858462</c:v>
                </c:pt>
                <c:pt idx="2">
                  <c:v>51989.060064080171</c:v>
                </c:pt>
                <c:pt idx="3">
                  <c:v>53517.726055372405</c:v>
                </c:pt>
                <c:pt idx="4">
                  <c:v>55592.204397815018</c:v>
                </c:pt>
                <c:pt idx="5">
                  <c:v>57554.341772495536</c:v>
                </c:pt>
                <c:pt idx="6">
                  <c:v>54279.679454795631</c:v>
                </c:pt>
                <c:pt idx="7">
                  <c:v>47512.794807876679</c:v>
                </c:pt>
                <c:pt idx="8">
                  <c:v>48575.647451567274</c:v>
                </c:pt>
                <c:pt idx="9">
                  <c:v>52424.085041931437</c:v>
                </c:pt>
                <c:pt idx="10">
                  <c:v>50486.604635930162</c:v>
                </c:pt>
                <c:pt idx="11">
                  <c:v>51510.169169777655</c:v>
                </c:pt>
                <c:pt idx="12">
                  <c:v>48822.79115314674</c:v>
                </c:pt>
                <c:pt idx="13">
                  <c:v>50072.2862609191</c:v>
                </c:pt>
                <c:pt idx="14">
                  <c:v>43790.982223964027</c:v>
                </c:pt>
                <c:pt idx="15">
                  <c:v>46940.261970837579</c:v>
                </c:pt>
                <c:pt idx="16">
                  <c:v>43678.752718245516</c:v>
                </c:pt>
                <c:pt idx="17">
                  <c:v>45620.283009677783</c:v>
                </c:pt>
                <c:pt idx="18">
                  <c:v>50594.515451082218</c:v>
                </c:pt>
                <c:pt idx="19">
                  <c:v>46320.260192364374</c:v>
                </c:pt>
                <c:pt idx="20">
                  <c:v>45993.735071197945</c:v>
                </c:pt>
                <c:pt idx="21">
                  <c:v>48121.575238656704</c:v>
                </c:pt>
                <c:pt idx="22">
                  <c:v>41746.912338153874</c:v>
                </c:pt>
              </c:numCache>
            </c:numRef>
          </c:val>
          <c:smooth val="0"/>
          <c:extLst>
            <c:ext xmlns:c16="http://schemas.microsoft.com/office/drawing/2014/chart" uri="{C3380CC4-5D6E-409C-BE32-E72D297353CC}">
              <c16:uniqueId val="{00000000-5E7B-4736-88CC-7BC748330412}"/>
            </c:ext>
          </c:extLst>
        </c:ser>
        <c:dLbls>
          <c:showLegendKey val="0"/>
          <c:showVal val="0"/>
          <c:showCatName val="0"/>
          <c:showSerName val="0"/>
          <c:showPercent val="0"/>
          <c:showBubbleSize val="0"/>
        </c:dLbls>
        <c:smooth val="0"/>
        <c:axId val="442968320"/>
        <c:axId val="442994688"/>
      </c:lineChart>
      <c:catAx>
        <c:axId val="442968320"/>
        <c:scaling>
          <c:orientation val="minMax"/>
        </c:scaling>
        <c:delete val="0"/>
        <c:axPos val="b"/>
        <c:numFmt formatCode="General" sourceLinked="1"/>
        <c:majorTickMark val="out"/>
        <c:minorTickMark val="none"/>
        <c:tickLblPos val="nextTo"/>
        <c:crossAx val="442994688"/>
        <c:crosses val="autoZero"/>
        <c:auto val="1"/>
        <c:lblAlgn val="ctr"/>
        <c:lblOffset val="100"/>
        <c:noMultiLvlLbl val="0"/>
      </c:catAx>
      <c:valAx>
        <c:axId val="442994688"/>
        <c:scaling>
          <c:orientation val="minMax"/>
        </c:scaling>
        <c:delete val="0"/>
        <c:axPos val="l"/>
        <c:majorGridlines/>
        <c:title>
          <c:tx>
            <c:rich>
              <a:bodyPr rot="-5400000" vert="horz"/>
              <a:lstStyle/>
              <a:p>
                <a:pPr>
                  <a:defRPr/>
                </a:pPr>
                <a:r>
                  <a:rPr lang="en-US"/>
                  <a:t>Kilotonnes</a:t>
                </a:r>
              </a:p>
            </c:rich>
          </c:tx>
          <c:layout>
            <c:manualLayout>
              <c:xMode val="edge"/>
              <c:yMode val="edge"/>
              <c:x val="2.2601765688379863E-2"/>
              <c:y val="0.34481847283540423"/>
            </c:manualLayout>
          </c:layout>
          <c:overlay val="0"/>
        </c:title>
        <c:numFmt formatCode="#,##0" sourceLinked="1"/>
        <c:majorTickMark val="out"/>
        <c:minorTickMark val="none"/>
        <c:tickLblPos val="nextTo"/>
        <c:crossAx val="442968320"/>
        <c:crosses val="autoZero"/>
        <c:crossBetween val="between"/>
      </c:valAx>
      <c:spPr>
        <a:solidFill>
          <a:sysClr val="window" lastClr="FFFFFF"/>
        </a:solidFill>
        <a:ln>
          <a:solidFill>
            <a:sysClr val="windowText" lastClr="000000"/>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975748358558"/>
          <c:y val="8.7962962962962965E-2"/>
          <c:w val="0.8034688187341068"/>
          <c:h val="0.80226049868766403"/>
        </c:manualLayout>
      </c:layout>
      <c:barChart>
        <c:barDir val="col"/>
        <c:grouping val="clustered"/>
        <c:varyColors val="0"/>
        <c:ser>
          <c:idx val="1"/>
          <c:order val="0"/>
          <c:spPr>
            <a:solidFill>
              <a:schemeClr val="tx1"/>
            </a:solidFill>
          </c:spPr>
          <c:invertIfNegative val="0"/>
          <c:dLbls>
            <c:spPr>
              <a:noFill/>
              <a:ln>
                <a:noFill/>
              </a:ln>
              <a:effectLst/>
            </c:spPr>
            <c:txPr>
              <a:bodyPr/>
              <a:lstStyle/>
              <a:p>
                <a:pPr>
                  <a:defRPr b="1">
                    <a:solidFill>
                      <a:schemeClr val="accent4"/>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2.06'!$A$25:$A$28</c:f>
              <c:numCache>
                <c:formatCode>General</c:formatCode>
                <c:ptCount val="4"/>
                <c:pt idx="0">
                  <c:v>2012</c:v>
                </c:pt>
                <c:pt idx="1">
                  <c:v>2014</c:v>
                </c:pt>
                <c:pt idx="2">
                  <c:v>2016</c:v>
                </c:pt>
                <c:pt idx="3">
                  <c:v>2017</c:v>
                </c:pt>
              </c:numCache>
            </c:numRef>
          </c:cat>
          <c:val>
            <c:numRef>
              <c:f>'Chart 2.06'!$B$25:$B$28</c:f>
              <c:numCache>
                <c:formatCode>_-* #,##0_-;\-* #,##0_-;_-* "-"??_-;_-@_-</c:formatCode>
                <c:ptCount val="4"/>
                <c:pt idx="0">
                  <c:v>1100.941</c:v>
                </c:pt>
                <c:pt idx="1">
                  <c:v>2280.4327239999998</c:v>
                </c:pt>
                <c:pt idx="2">
                  <c:v>3357.4478859999999</c:v>
                </c:pt>
                <c:pt idx="3">
                  <c:v>3683.3227019999995</c:v>
                </c:pt>
              </c:numCache>
            </c:numRef>
          </c:val>
          <c:extLst>
            <c:ext xmlns:c16="http://schemas.microsoft.com/office/drawing/2014/chart" uri="{C3380CC4-5D6E-409C-BE32-E72D297353CC}">
              <c16:uniqueId val="{00000000-CD46-4EF1-AABC-1CADB759ED68}"/>
            </c:ext>
          </c:extLst>
        </c:ser>
        <c:dLbls>
          <c:showLegendKey val="0"/>
          <c:showVal val="0"/>
          <c:showCatName val="0"/>
          <c:showSerName val="0"/>
          <c:showPercent val="0"/>
          <c:showBubbleSize val="0"/>
        </c:dLbls>
        <c:gapWidth val="100"/>
        <c:axId val="443044224"/>
        <c:axId val="443045760"/>
      </c:barChart>
      <c:catAx>
        <c:axId val="443044224"/>
        <c:scaling>
          <c:orientation val="minMax"/>
        </c:scaling>
        <c:delete val="0"/>
        <c:axPos val="b"/>
        <c:numFmt formatCode="General" sourceLinked="1"/>
        <c:majorTickMark val="out"/>
        <c:minorTickMark val="none"/>
        <c:tickLblPos val="nextTo"/>
        <c:crossAx val="443045760"/>
        <c:crosses val="autoZero"/>
        <c:auto val="1"/>
        <c:lblAlgn val="ctr"/>
        <c:lblOffset val="100"/>
        <c:noMultiLvlLbl val="0"/>
      </c:catAx>
      <c:valAx>
        <c:axId val="443045760"/>
        <c:scaling>
          <c:orientation val="minMax"/>
        </c:scaling>
        <c:delete val="0"/>
        <c:axPos val="l"/>
        <c:majorGridlines/>
        <c:title>
          <c:tx>
            <c:rich>
              <a:bodyPr rot="-5400000" vert="horz"/>
              <a:lstStyle/>
              <a:p>
                <a:pPr>
                  <a:defRPr/>
                </a:pPr>
                <a:r>
                  <a:rPr lang="en-US"/>
                  <a:t>MW)</a:t>
                </a:r>
              </a:p>
            </c:rich>
          </c:tx>
          <c:layout>
            <c:manualLayout>
              <c:xMode val="edge"/>
              <c:yMode val="edge"/>
              <c:x val="5.5555555555555558E-3"/>
              <c:y val="0.14788932633420823"/>
            </c:manualLayout>
          </c:layout>
          <c:overlay val="0"/>
        </c:title>
        <c:numFmt formatCode="#,##0" sourceLinked="0"/>
        <c:majorTickMark val="out"/>
        <c:minorTickMark val="none"/>
        <c:tickLblPos val="nextTo"/>
        <c:crossAx val="443044224"/>
        <c:crosses val="autoZero"/>
        <c:crossBetween val="between"/>
      </c:valAx>
      <c:spPr>
        <a:solidFill>
          <a:srgbClr val="FFFFFF"/>
        </a:solidFill>
        <a:ln>
          <a:solidFill>
            <a:sysClr val="windowText" lastClr="000000"/>
          </a:solidFill>
        </a:ln>
      </c:spPr>
    </c:plotArea>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Age of dwelling</c:v>
          </c:tx>
          <c:spPr>
            <a:solidFill>
              <a:schemeClr val="tx2"/>
            </a:solidFill>
          </c:spPr>
          <c:invertIfNegative val="0"/>
          <c:dLbls>
            <c:spPr>
              <a:noFill/>
              <a:ln>
                <a:noFill/>
              </a:ln>
              <a:effectLst/>
            </c:spPr>
            <c:txPr>
              <a:bodyPr/>
              <a:lstStyle/>
              <a:p>
                <a:pPr>
                  <a:defRPr b="1">
                    <a:solidFill>
                      <a:schemeClr val="accent4"/>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2.07'!$A$24:$A$28</c:f>
              <c:strCache>
                <c:ptCount val="5"/>
                <c:pt idx="0">
                  <c:v>Pre 1919 </c:v>
                </c:pt>
                <c:pt idx="1">
                  <c:v>1919 to 1944 </c:v>
                </c:pt>
                <c:pt idx="2">
                  <c:v>1945 to 1964 </c:v>
                </c:pt>
                <c:pt idx="3">
                  <c:v>1965 to 1980 </c:v>
                </c:pt>
                <c:pt idx="4">
                  <c:v>Post 1980 </c:v>
                </c:pt>
              </c:strCache>
            </c:strRef>
          </c:cat>
          <c:val>
            <c:numRef>
              <c:f>'Chart 2.07'!$B$24:$B$28</c:f>
              <c:numCache>
                <c:formatCode>0.0</c:formatCode>
                <c:ptCount val="5"/>
                <c:pt idx="0">
                  <c:v>19.565999999999999</c:v>
                </c:pt>
                <c:pt idx="1">
                  <c:v>33.033999999999999</c:v>
                </c:pt>
                <c:pt idx="2">
                  <c:v>44.844999999999999</c:v>
                </c:pt>
                <c:pt idx="3">
                  <c:v>52.228999999999999</c:v>
                </c:pt>
                <c:pt idx="4">
                  <c:v>78.001000000000005</c:v>
                </c:pt>
              </c:numCache>
            </c:numRef>
          </c:val>
          <c:extLst>
            <c:ext xmlns:c16="http://schemas.microsoft.com/office/drawing/2014/chart" uri="{C3380CC4-5D6E-409C-BE32-E72D297353CC}">
              <c16:uniqueId val="{00000000-FF19-41D1-8ED5-646C4CA54B26}"/>
            </c:ext>
          </c:extLst>
        </c:ser>
        <c:dLbls>
          <c:showLegendKey val="0"/>
          <c:showVal val="0"/>
          <c:showCatName val="0"/>
          <c:showSerName val="0"/>
          <c:showPercent val="0"/>
          <c:showBubbleSize val="0"/>
        </c:dLbls>
        <c:gapWidth val="100"/>
        <c:axId val="443603584"/>
        <c:axId val="443609856"/>
      </c:barChart>
      <c:catAx>
        <c:axId val="443603584"/>
        <c:scaling>
          <c:orientation val="minMax"/>
        </c:scaling>
        <c:delete val="0"/>
        <c:axPos val="b"/>
        <c:title>
          <c:tx>
            <c:rich>
              <a:bodyPr/>
              <a:lstStyle/>
              <a:p>
                <a:pPr>
                  <a:defRPr/>
                </a:pPr>
                <a:r>
                  <a:rPr lang="en-US"/>
                  <a:t>Age of dwelling</a:t>
                </a:r>
              </a:p>
            </c:rich>
          </c:tx>
          <c:layout>
            <c:manualLayout>
              <c:xMode val="edge"/>
              <c:yMode val="edge"/>
              <c:x val="0.45241635934748664"/>
              <c:y val="0.92257654039663384"/>
            </c:manualLayout>
          </c:layout>
          <c:overlay val="0"/>
        </c:title>
        <c:numFmt formatCode="General" sourceLinked="0"/>
        <c:majorTickMark val="out"/>
        <c:minorTickMark val="none"/>
        <c:tickLblPos val="nextTo"/>
        <c:txPr>
          <a:bodyPr rot="0" vert="horz"/>
          <a:lstStyle/>
          <a:p>
            <a:pPr>
              <a:defRPr/>
            </a:pPr>
            <a:endParaRPr lang="en-US"/>
          </a:p>
        </c:txPr>
        <c:crossAx val="443609856"/>
        <c:crosses val="autoZero"/>
        <c:auto val="1"/>
        <c:lblAlgn val="ctr"/>
        <c:lblOffset val="100"/>
        <c:noMultiLvlLbl val="0"/>
      </c:catAx>
      <c:valAx>
        <c:axId val="443609856"/>
        <c:scaling>
          <c:orientation val="minMax"/>
          <c:max val="100"/>
        </c:scaling>
        <c:delete val="0"/>
        <c:axPos val="l"/>
        <c:majorGridlines>
          <c:spPr>
            <a:ln>
              <a:solidFill>
                <a:srgbClr val="858A9E"/>
              </a:solidFill>
            </a:ln>
          </c:spPr>
        </c:majorGridlines>
        <c:title>
          <c:tx>
            <c:rich>
              <a:bodyPr rot="-5400000" vert="horz"/>
              <a:lstStyle/>
              <a:p>
                <a:pPr>
                  <a:defRPr/>
                </a:pPr>
                <a:r>
                  <a:rPr lang="en-US"/>
                  <a:t>Percentage</a:t>
                </a:r>
              </a:p>
            </c:rich>
          </c:tx>
          <c:layout>
            <c:manualLayout>
              <c:xMode val="edge"/>
              <c:yMode val="edge"/>
              <c:x val="2.2222222222222223E-2"/>
              <c:y val="0.19353747448235636"/>
            </c:manualLayout>
          </c:layout>
          <c:overlay val="0"/>
        </c:title>
        <c:numFmt formatCode="0" sourceLinked="0"/>
        <c:majorTickMark val="out"/>
        <c:minorTickMark val="none"/>
        <c:tickLblPos val="nextTo"/>
        <c:crossAx val="443603584"/>
        <c:crosses val="autoZero"/>
        <c:crossBetween val="between"/>
        <c:majorUnit val="20"/>
      </c:valAx>
      <c:spPr>
        <a:solidFill>
          <a:sysClr val="window" lastClr="FFFFFF"/>
        </a:solidFill>
        <a:ln>
          <a:solidFill>
            <a:sysClr val="windowText" lastClr="000000"/>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369940599530323"/>
          <c:y val="0.11199881715883234"/>
          <c:w val="0.7673087903485748"/>
          <c:h val="0.71252980154733481"/>
        </c:manualLayout>
      </c:layout>
      <c:lineChart>
        <c:grouping val="standard"/>
        <c:varyColors val="0"/>
        <c:ser>
          <c:idx val="0"/>
          <c:order val="0"/>
          <c:tx>
            <c:strRef>
              <c:f>[4]GDHI!$A$34</c:f>
              <c:strCache>
                <c:ptCount val="1"/>
                <c:pt idx="0">
                  <c:v>UK</c:v>
                </c:pt>
              </c:strCache>
            </c:strRef>
          </c:tx>
          <c:spPr>
            <a:ln>
              <a:solidFill>
                <a:schemeClr val="tx2"/>
              </a:solidFill>
            </a:ln>
          </c:spPr>
          <c:marker>
            <c:symbol val="none"/>
          </c:marker>
          <c:cat>
            <c:numRef>
              <c:f>[4]GDHI!$B$33:$T$33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[4]GDHI!$B$34:$T$34</c:f>
              <c:numCache>
                <c:formatCode>General</c:formatCode>
                <c:ptCount val="19"/>
                <c:pt idx="0">
                  <c:v>11557</c:v>
                </c:pt>
                <c:pt idx="1">
                  <c:v>12321</c:v>
                </c:pt>
                <c:pt idx="2">
                  <c:v>12779</c:v>
                </c:pt>
                <c:pt idx="3">
                  <c:v>13137</c:v>
                </c:pt>
                <c:pt idx="4">
                  <c:v>13464</c:v>
                </c:pt>
                <c:pt idx="5">
                  <c:v>13939</c:v>
                </c:pt>
                <c:pt idx="6">
                  <c:v>14427</c:v>
                </c:pt>
                <c:pt idx="7">
                  <c:v>15007</c:v>
                </c:pt>
                <c:pt idx="8">
                  <c:v>15644</c:v>
                </c:pt>
                <c:pt idx="9">
                  <c:v>16074</c:v>
                </c:pt>
                <c:pt idx="10">
                  <c:v>16344</c:v>
                </c:pt>
                <c:pt idx="11">
                  <c:v>16353</c:v>
                </c:pt>
                <c:pt idx="12">
                  <c:v>16570</c:v>
                </c:pt>
                <c:pt idx="13">
                  <c:v>17310</c:v>
                </c:pt>
                <c:pt idx="14">
                  <c:v>17866</c:v>
                </c:pt>
                <c:pt idx="15">
                  <c:v>18297</c:v>
                </c:pt>
                <c:pt idx="16">
                  <c:v>19234</c:v>
                </c:pt>
                <c:pt idx="17">
                  <c:v>19322</c:v>
                </c:pt>
                <c:pt idx="18">
                  <c:v>19514</c:v>
                </c:pt>
              </c:numCache>
            </c:numRef>
          </c:val>
          <c:smooth val="0"/>
          <c:extLst>
            <c:ext xmlns:c16="http://schemas.microsoft.com/office/drawing/2014/chart" uri="{C3380CC4-5D6E-409C-BE32-E72D297353CC}">
              <c16:uniqueId val="{00000000-5BF8-4C6B-A17A-2581BDA545F0}"/>
            </c:ext>
          </c:extLst>
        </c:ser>
        <c:ser>
          <c:idx val="1"/>
          <c:order val="1"/>
          <c:tx>
            <c:strRef>
              <c:f>[4]GDHI!$A$45</c:f>
              <c:strCache>
                <c:ptCount val="1"/>
                <c:pt idx="0">
                  <c:v>Wales </c:v>
                </c:pt>
              </c:strCache>
            </c:strRef>
          </c:tx>
          <c:spPr>
            <a:ln>
              <a:solidFill>
                <a:schemeClr val="tx2">
                  <a:lumMod val="60000"/>
                  <a:lumOff val="40000"/>
                </a:schemeClr>
              </a:solidFill>
            </a:ln>
          </c:spPr>
          <c:marker>
            <c:symbol val="none"/>
          </c:marker>
          <c:cat>
            <c:numRef>
              <c:f>[4]GDHI!$B$33:$T$33</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[4]GDHI!$B$45:$T$45</c:f>
              <c:numCache>
                <c:formatCode>General</c:formatCode>
                <c:ptCount val="19"/>
                <c:pt idx="0">
                  <c:v>9920</c:v>
                </c:pt>
                <c:pt idx="1">
                  <c:v>10638</c:v>
                </c:pt>
                <c:pt idx="2">
                  <c:v>11049</c:v>
                </c:pt>
                <c:pt idx="3">
                  <c:v>11405</c:v>
                </c:pt>
                <c:pt idx="4">
                  <c:v>11792</c:v>
                </c:pt>
                <c:pt idx="5">
                  <c:v>12206</c:v>
                </c:pt>
                <c:pt idx="6">
                  <c:v>12502</c:v>
                </c:pt>
                <c:pt idx="7">
                  <c:v>12892</c:v>
                </c:pt>
                <c:pt idx="8">
                  <c:v>13236</c:v>
                </c:pt>
                <c:pt idx="9">
                  <c:v>13771</c:v>
                </c:pt>
                <c:pt idx="10">
                  <c:v>13771</c:v>
                </c:pt>
                <c:pt idx="11">
                  <c:v>13896</c:v>
                </c:pt>
                <c:pt idx="12">
                  <c:v>14174</c:v>
                </c:pt>
                <c:pt idx="13">
                  <c:v>14707</c:v>
                </c:pt>
                <c:pt idx="14">
                  <c:v>14881</c:v>
                </c:pt>
                <c:pt idx="15">
                  <c:v>15188</c:v>
                </c:pt>
                <c:pt idx="16">
                  <c:v>15646</c:v>
                </c:pt>
                <c:pt idx="17">
                  <c:v>15596</c:v>
                </c:pt>
                <c:pt idx="18">
                  <c:v>15754</c:v>
                </c:pt>
              </c:numCache>
            </c:numRef>
          </c:val>
          <c:smooth val="0"/>
          <c:extLst>
            <c:ext xmlns:c16="http://schemas.microsoft.com/office/drawing/2014/chart" uri="{C3380CC4-5D6E-409C-BE32-E72D297353CC}">
              <c16:uniqueId val="{00000001-5BF8-4C6B-A17A-2581BDA545F0}"/>
            </c:ext>
          </c:extLst>
        </c:ser>
        <c:dLbls>
          <c:showLegendKey val="0"/>
          <c:showVal val="0"/>
          <c:showCatName val="0"/>
          <c:showSerName val="0"/>
          <c:showPercent val="0"/>
          <c:showBubbleSize val="0"/>
        </c:dLbls>
        <c:smooth val="0"/>
        <c:axId val="431638016"/>
        <c:axId val="431639552"/>
      </c:lineChart>
      <c:catAx>
        <c:axId val="431638016"/>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31639552"/>
        <c:crosses val="autoZero"/>
        <c:auto val="1"/>
        <c:lblAlgn val="ctr"/>
        <c:lblOffset val="100"/>
        <c:noMultiLvlLbl val="0"/>
      </c:catAx>
      <c:valAx>
        <c:axId val="431639552"/>
        <c:scaling>
          <c:orientation val="minMax"/>
        </c:scaling>
        <c:delete val="0"/>
        <c:axPos val="l"/>
        <c:majorGridlines>
          <c:spPr>
            <a:ln>
              <a:solidFill>
                <a:srgbClr val="858A9E"/>
              </a:solidFill>
            </a:ln>
          </c:spPr>
        </c:majorGridlines>
        <c:title>
          <c:tx>
            <c:rich>
              <a:bodyPr rot="-5400000" vert="horz"/>
              <a:lstStyle/>
              <a:p>
                <a:pPr>
                  <a:defRPr/>
                </a:pPr>
                <a:r>
                  <a:rPr lang="en-US"/>
                  <a:t>GDHI per head (£)</a:t>
                </a:r>
              </a:p>
            </c:rich>
          </c:tx>
          <c:layout>
            <c:manualLayout>
              <c:xMode val="edge"/>
              <c:yMode val="edge"/>
              <c:x val="2.0386793756043652E-2"/>
              <c:y val="0.25299695245043463"/>
            </c:manualLayout>
          </c:layout>
          <c:overlay val="0"/>
        </c:title>
        <c:numFmt formatCode="#,##0" sourceLinked="0"/>
        <c:majorTickMark val="out"/>
        <c:minorTickMark val="none"/>
        <c:tickLblPos val="nextTo"/>
        <c:crossAx val="431638016"/>
        <c:crosses val="autoZero"/>
        <c:crossBetween val="between"/>
      </c:valAx>
      <c:spPr>
        <a:solidFill>
          <a:srgbClr val="FFFFFF"/>
        </a:solidFill>
        <a:ln>
          <a:solidFill>
            <a:sysClr val="windowText" lastClr="000000"/>
          </a:solidFill>
        </a:ln>
      </c:spPr>
    </c:plotArea>
    <c:legend>
      <c:legendPos val="r"/>
      <c:layout>
        <c:manualLayout>
          <c:xMode val="edge"/>
          <c:yMode val="edge"/>
          <c:x val="0.77453423585209746"/>
          <c:y val="0.54865809322509596"/>
          <c:w val="0.16393595638757788"/>
          <c:h val="0.12147045730122531"/>
        </c:manualLayout>
      </c:layout>
      <c:overlay val="1"/>
    </c:legend>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'Chart 3.01'!$A$32:$B$32</c:f>
              <c:strCache>
                <c:ptCount val="2"/>
                <c:pt idx="0">
                  <c:v>Wales</c:v>
                </c:pt>
                <c:pt idx="1">
                  <c:v>Males</c:v>
                </c:pt>
              </c:strCache>
            </c:strRef>
          </c:tx>
          <c:spPr>
            <a:ln w="28575" cmpd="sng"/>
          </c:spPr>
          <c:marker>
            <c:symbol val="none"/>
          </c:marker>
          <c:cat>
            <c:strRef>
              <c:f>'Chart 3.01'!$C$31:$Q$31</c:f>
              <c:strCache>
                <c:ptCount val="15"/>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pt idx="14">
                  <c:v>2015-17</c:v>
                </c:pt>
              </c:strCache>
            </c:strRef>
          </c:cat>
          <c:val>
            <c:numRef>
              <c:f>'Chart 3.01'!$C$37:$Q$37</c:f>
              <c:numCache>
                <c:formatCode>0.00</c:formatCode>
                <c:ptCount val="15"/>
                <c:pt idx="0">
                  <c:v>100</c:v>
                </c:pt>
                <c:pt idx="1">
                  <c:v>100.39528467280169</c:v>
                </c:pt>
                <c:pt idx="2">
                  <c:v>100.82909880288393</c:v>
                </c:pt>
                <c:pt idx="3">
                  <c:v>101.44984969801808</c:v>
                </c:pt>
                <c:pt idx="4">
                  <c:v>101.61295066745527</c:v>
                </c:pt>
                <c:pt idx="5">
                  <c:v>101.85553520437041</c:v>
                </c:pt>
                <c:pt idx="6">
                  <c:v>102.13080618252044</c:v>
                </c:pt>
                <c:pt idx="7">
                  <c:v>102.70954300989787</c:v>
                </c:pt>
                <c:pt idx="8">
                  <c:v>103.14584804024447</c:v>
                </c:pt>
                <c:pt idx="9">
                  <c:v>103.47362666598829</c:v>
                </c:pt>
                <c:pt idx="10">
                  <c:v>103.59538929061279</c:v>
                </c:pt>
                <c:pt idx="11">
                  <c:v>103.90619534593834</c:v>
                </c:pt>
                <c:pt idx="12">
                  <c:v>103.91195886516704</c:v>
                </c:pt>
                <c:pt idx="13">
                  <c:v>103.93185956834287</c:v>
                </c:pt>
                <c:pt idx="14">
                  <c:v>103.77582056614455</c:v>
                </c:pt>
              </c:numCache>
            </c:numRef>
          </c:val>
          <c:smooth val="0"/>
          <c:extLst>
            <c:ext xmlns:c16="http://schemas.microsoft.com/office/drawing/2014/chart" uri="{C3380CC4-5D6E-409C-BE32-E72D297353CC}">
              <c16:uniqueId val="{00000000-85B7-4041-AAFD-5D353590E7AD}"/>
            </c:ext>
          </c:extLst>
        </c:ser>
        <c:ser>
          <c:idx val="1"/>
          <c:order val="1"/>
          <c:tx>
            <c:v>Wales Females</c:v>
          </c:tx>
          <c:marker>
            <c:symbol val="none"/>
          </c:marker>
          <c:cat>
            <c:strRef>
              <c:f>'Chart 3.01'!$C$31:$Q$31</c:f>
              <c:strCache>
                <c:ptCount val="15"/>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2012-14</c:v>
                </c:pt>
                <c:pt idx="12">
                  <c:v>2013-15</c:v>
                </c:pt>
                <c:pt idx="13">
                  <c:v>2014-16</c:v>
                </c:pt>
                <c:pt idx="14">
                  <c:v>2015-17</c:v>
                </c:pt>
              </c:strCache>
            </c:strRef>
          </c:cat>
          <c:val>
            <c:numRef>
              <c:f>'Chart 3.01'!$C$38:$Q$38</c:f>
              <c:numCache>
                <c:formatCode>0.00</c:formatCode>
                <c:ptCount val="15"/>
                <c:pt idx="0">
                  <c:v>100</c:v>
                </c:pt>
                <c:pt idx="1">
                  <c:v>100.25007447300207</c:v>
                </c:pt>
                <c:pt idx="2">
                  <c:v>100.54128700833773</c:v>
                </c:pt>
                <c:pt idx="3">
                  <c:v>101.01259561322181</c:v>
                </c:pt>
                <c:pt idx="4">
                  <c:v>101.21540189077776</c:v>
                </c:pt>
                <c:pt idx="5">
                  <c:v>101.38969243711369</c:v>
                </c:pt>
                <c:pt idx="6">
                  <c:v>101.59615681854331</c:v>
                </c:pt>
                <c:pt idx="7">
                  <c:v>101.91759552957231</c:v>
                </c:pt>
                <c:pt idx="8">
                  <c:v>102.38276151634771</c:v>
                </c:pt>
                <c:pt idx="9">
                  <c:v>102.51083260691462</c:v>
                </c:pt>
                <c:pt idx="10">
                  <c:v>102.64292386624373</c:v>
                </c:pt>
                <c:pt idx="11">
                  <c:v>102.75664969622756</c:v>
                </c:pt>
                <c:pt idx="12">
                  <c:v>102.70845761106591</c:v>
                </c:pt>
                <c:pt idx="13">
                  <c:v>102.80360576676976</c:v>
                </c:pt>
                <c:pt idx="14">
                  <c:v>102.68903095704735</c:v>
                </c:pt>
              </c:numCache>
            </c:numRef>
          </c:val>
          <c:smooth val="0"/>
          <c:extLst>
            <c:ext xmlns:c16="http://schemas.microsoft.com/office/drawing/2014/chart" uri="{C3380CC4-5D6E-409C-BE32-E72D297353CC}">
              <c16:uniqueId val="{00000001-85B7-4041-AAFD-5D353590E7AD}"/>
            </c:ext>
          </c:extLst>
        </c:ser>
        <c:dLbls>
          <c:showLegendKey val="0"/>
          <c:showVal val="0"/>
          <c:showCatName val="0"/>
          <c:showSerName val="0"/>
          <c:showPercent val="0"/>
          <c:showBubbleSize val="0"/>
        </c:dLbls>
        <c:smooth val="0"/>
        <c:axId val="444217600"/>
        <c:axId val="445321600"/>
      </c:lineChart>
      <c:catAx>
        <c:axId val="444217600"/>
        <c:scaling>
          <c:orientation val="minMax"/>
        </c:scaling>
        <c:delete val="0"/>
        <c:axPos val="b"/>
        <c:title>
          <c:tx>
            <c:rich>
              <a:bodyPr/>
              <a:lstStyle/>
              <a:p>
                <a:pPr>
                  <a:defRPr/>
                </a:pPr>
                <a:r>
                  <a:rPr lang="en-GB"/>
                  <a:t>Year</a:t>
                </a:r>
              </a:p>
            </c:rich>
          </c:tx>
          <c:layout>
            <c:manualLayout>
              <c:xMode val="edge"/>
              <c:yMode val="edge"/>
              <c:x val="0.51448969837236802"/>
              <c:y val="0.93594041719785714"/>
            </c:manualLayout>
          </c:layout>
          <c:overlay val="0"/>
        </c:title>
        <c:numFmt formatCode="General" sourceLinked="0"/>
        <c:majorTickMark val="out"/>
        <c:minorTickMark val="none"/>
        <c:tickLblPos val="nextTo"/>
        <c:crossAx val="445321600"/>
        <c:crosses val="autoZero"/>
        <c:auto val="1"/>
        <c:lblAlgn val="ctr"/>
        <c:lblOffset val="100"/>
        <c:noMultiLvlLbl val="0"/>
      </c:catAx>
      <c:valAx>
        <c:axId val="445321600"/>
        <c:scaling>
          <c:orientation val="minMax"/>
          <c:min val="100"/>
        </c:scaling>
        <c:delete val="0"/>
        <c:axPos val="l"/>
        <c:majorGridlines/>
        <c:title>
          <c:tx>
            <c:rich>
              <a:bodyPr rot="-5400000" vert="horz"/>
              <a:lstStyle/>
              <a:p>
                <a:pPr>
                  <a:defRPr/>
                </a:pPr>
                <a:r>
                  <a:rPr lang="en-GB"/>
                  <a:t>Life</a:t>
                </a:r>
                <a:r>
                  <a:rPr lang="en-GB" baseline="0"/>
                  <a:t> Expectancy Index (2001-03 = 100)</a:t>
                </a:r>
                <a:endParaRPr lang="en-GB"/>
              </a:p>
            </c:rich>
          </c:tx>
          <c:layout>
            <c:manualLayout>
              <c:xMode val="edge"/>
              <c:yMode val="edge"/>
              <c:x val="1.7039403620873271E-2"/>
              <c:y val="0.23332972012359532"/>
            </c:manualLayout>
          </c:layout>
          <c:overlay val="0"/>
        </c:title>
        <c:numFmt formatCode="0.0" sourceLinked="0"/>
        <c:majorTickMark val="out"/>
        <c:minorTickMark val="none"/>
        <c:tickLblPos val="nextTo"/>
        <c:crossAx val="444217600"/>
        <c:crosses val="autoZero"/>
        <c:crossBetween val="between"/>
      </c:valAx>
      <c:spPr>
        <a:solidFill>
          <a:sysClr val="window" lastClr="FFFFFF"/>
        </a:solidFill>
        <a:ln>
          <a:solidFill>
            <a:schemeClr val="accent1"/>
          </a:solidFill>
        </a:ln>
      </c:spPr>
    </c:plotArea>
    <c:legend>
      <c:legendPos val="r"/>
      <c:layout>
        <c:manualLayout>
          <c:xMode val="edge"/>
          <c:yMode val="edge"/>
          <c:x val="0.69010842494528435"/>
          <c:y val="0.38633332759006872"/>
          <c:w val="0.21760176017601759"/>
          <c:h val="0.10259737738788895"/>
        </c:manualLayout>
      </c:layout>
      <c:overlay val="1"/>
      <c:spPr>
        <a:solidFill>
          <a:srgbClr val="FFFFFF"/>
        </a:solidFill>
        <a:ln>
          <a:solidFill>
            <a:schemeClr val="accent1"/>
          </a:solidFill>
        </a:ln>
      </c:sp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'Chart 3.02'!$A$24:$A$24</c:f>
              <c:strCache>
                <c:ptCount val="1"/>
                <c:pt idx="0">
                  <c:v>Healthy Life Expectancy - Males</c:v>
                </c:pt>
              </c:strCache>
            </c:strRef>
          </c:tx>
          <c:spPr>
            <a:ln>
              <a:solidFill>
                <a:schemeClr val="tx2"/>
              </a:solidFill>
            </a:ln>
          </c:spPr>
          <c:marker>
            <c:symbol val="none"/>
          </c:marker>
          <c:cat>
            <c:strRef>
              <c:f>'Chart 3.02'!$B$23:$F$23</c:f>
              <c:strCache>
                <c:ptCount val="5"/>
                <c:pt idx="0">
                  <c:v>2011-2013</c:v>
                </c:pt>
                <c:pt idx="1">
                  <c:v>2012-2014</c:v>
                </c:pt>
                <c:pt idx="2">
                  <c:v>2013-2015</c:v>
                </c:pt>
                <c:pt idx="3">
                  <c:v>2014-2016</c:v>
                </c:pt>
                <c:pt idx="4">
                  <c:v>2015-2017</c:v>
                </c:pt>
              </c:strCache>
            </c:strRef>
          </c:cat>
          <c:val>
            <c:numRef>
              <c:f>'Chart 3.02'!$B$24:$F$24</c:f>
              <c:numCache>
                <c:formatCode>General</c:formatCode>
                <c:ptCount val="5"/>
                <c:pt idx="0">
                  <c:v>18.3</c:v>
                </c:pt>
                <c:pt idx="1">
                  <c:v>18</c:v>
                </c:pt>
                <c:pt idx="2">
                  <c:v>18.8</c:v>
                </c:pt>
                <c:pt idx="3">
                  <c:v>18.399999999999999</c:v>
                </c:pt>
                <c:pt idx="4">
                  <c:v>18.100000000000001</c:v>
                </c:pt>
              </c:numCache>
            </c:numRef>
          </c:val>
          <c:smooth val="0"/>
          <c:extLst>
            <c:ext xmlns:c16="http://schemas.microsoft.com/office/drawing/2014/chart" uri="{C3380CC4-5D6E-409C-BE32-E72D297353CC}">
              <c16:uniqueId val="{00000000-5829-49F3-8D4D-9D8495DDB5ED}"/>
            </c:ext>
          </c:extLst>
        </c:ser>
        <c:ser>
          <c:idx val="1"/>
          <c:order val="1"/>
          <c:tx>
            <c:strRef>
              <c:f>'Chart 3.02'!$A$25:$A$25</c:f>
              <c:strCache>
                <c:ptCount val="1"/>
                <c:pt idx="0">
                  <c:v>Healthy Life Expectancy - Females</c:v>
                </c:pt>
              </c:strCache>
            </c:strRef>
          </c:tx>
          <c:marker>
            <c:symbol val="none"/>
          </c:marker>
          <c:cat>
            <c:strRef>
              <c:f>'Chart 3.02'!$B$23:$F$23</c:f>
              <c:strCache>
                <c:ptCount val="5"/>
                <c:pt idx="0">
                  <c:v>2011-2013</c:v>
                </c:pt>
                <c:pt idx="1">
                  <c:v>2012-2014</c:v>
                </c:pt>
                <c:pt idx="2">
                  <c:v>2013-2015</c:v>
                </c:pt>
                <c:pt idx="3">
                  <c:v>2014-2016</c:v>
                </c:pt>
                <c:pt idx="4">
                  <c:v>2015-2017</c:v>
                </c:pt>
              </c:strCache>
            </c:strRef>
          </c:cat>
          <c:val>
            <c:numRef>
              <c:f>'Chart 3.02'!$B$25:$F$25</c:f>
              <c:numCache>
                <c:formatCode>General</c:formatCode>
                <c:ptCount val="5"/>
                <c:pt idx="0">
                  <c:v>20.5</c:v>
                </c:pt>
                <c:pt idx="1">
                  <c:v>20.5</c:v>
                </c:pt>
                <c:pt idx="2">
                  <c:v>20.6</c:v>
                </c:pt>
                <c:pt idx="3">
                  <c:v>19.8</c:v>
                </c:pt>
                <c:pt idx="4">
                  <c:v>19.399999999999999</c:v>
                </c:pt>
              </c:numCache>
            </c:numRef>
          </c:val>
          <c:smooth val="0"/>
          <c:extLst>
            <c:ext xmlns:c16="http://schemas.microsoft.com/office/drawing/2014/chart" uri="{C3380CC4-5D6E-409C-BE32-E72D297353CC}">
              <c16:uniqueId val="{00000001-5829-49F3-8D4D-9D8495DDB5ED}"/>
            </c:ext>
          </c:extLst>
        </c:ser>
        <c:ser>
          <c:idx val="2"/>
          <c:order val="2"/>
          <c:tx>
            <c:strRef>
              <c:f>'Chart 3.02'!$A$26:$A$26</c:f>
              <c:strCache>
                <c:ptCount val="1"/>
                <c:pt idx="0">
                  <c:v>Life Expectancy - Males</c:v>
                </c:pt>
              </c:strCache>
            </c:strRef>
          </c:tx>
          <c:spPr>
            <a:ln>
              <a:solidFill>
                <a:schemeClr val="tx2"/>
              </a:solidFill>
              <a:prstDash val="sysDash"/>
            </a:ln>
          </c:spPr>
          <c:marker>
            <c:symbol val="none"/>
          </c:marker>
          <c:cat>
            <c:strRef>
              <c:f>'Chart 3.02'!$B$23:$F$23</c:f>
              <c:strCache>
                <c:ptCount val="5"/>
                <c:pt idx="0">
                  <c:v>2011-2013</c:v>
                </c:pt>
                <c:pt idx="1">
                  <c:v>2012-2014</c:v>
                </c:pt>
                <c:pt idx="2">
                  <c:v>2013-2015</c:v>
                </c:pt>
                <c:pt idx="3">
                  <c:v>2014-2016</c:v>
                </c:pt>
                <c:pt idx="4">
                  <c:v>2015-2017</c:v>
                </c:pt>
              </c:strCache>
            </c:strRef>
          </c:cat>
          <c:val>
            <c:numRef>
              <c:f>'Chart 3.02'!$B$26:$F$26</c:f>
              <c:numCache>
                <c:formatCode>General</c:formatCode>
                <c:ptCount val="5"/>
                <c:pt idx="0">
                  <c:v>8.6</c:v>
                </c:pt>
                <c:pt idx="1">
                  <c:v>8.5</c:v>
                </c:pt>
                <c:pt idx="2">
                  <c:v>9.1</c:v>
                </c:pt>
                <c:pt idx="3">
                  <c:v>9</c:v>
                </c:pt>
                <c:pt idx="4">
                  <c:v>9</c:v>
                </c:pt>
              </c:numCache>
            </c:numRef>
          </c:val>
          <c:smooth val="0"/>
          <c:extLst>
            <c:ext xmlns:c16="http://schemas.microsoft.com/office/drawing/2014/chart" uri="{C3380CC4-5D6E-409C-BE32-E72D297353CC}">
              <c16:uniqueId val="{00000002-5829-49F3-8D4D-9D8495DDB5ED}"/>
            </c:ext>
          </c:extLst>
        </c:ser>
        <c:ser>
          <c:idx val="3"/>
          <c:order val="3"/>
          <c:tx>
            <c:strRef>
              <c:f>'Chart 3.02'!$A$27:$A$27</c:f>
              <c:strCache>
                <c:ptCount val="1"/>
                <c:pt idx="0">
                  <c:v>Life Expectancy - Females</c:v>
                </c:pt>
              </c:strCache>
            </c:strRef>
          </c:tx>
          <c:spPr>
            <a:ln>
              <a:solidFill>
                <a:schemeClr val="accent2"/>
              </a:solidFill>
              <a:prstDash val="sysDash"/>
            </a:ln>
          </c:spPr>
          <c:marker>
            <c:symbol val="none"/>
          </c:marker>
          <c:cat>
            <c:strRef>
              <c:f>'Chart 3.02'!$B$23:$F$23</c:f>
              <c:strCache>
                <c:ptCount val="5"/>
                <c:pt idx="0">
                  <c:v>2011-2013</c:v>
                </c:pt>
                <c:pt idx="1">
                  <c:v>2012-2014</c:v>
                </c:pt>
                <c:pt idx="2">
                  <c:v>2013-2015</c:v>
                </c:pt>
                <c:pt idx="3">
                  <c:v>2014-2016</c:v>
                </c:pt>
                <c:pt idx="4">
                  <c:v>2015-2017</c:v>
                </c:pt>
              </c:strCache>
            </c:strRef>
          </c:cat>
          <c:val>
            <c:numRef>
              <c:f>'Chart 3.02'!$B$27:$F$27</c:f>
              <c:numCache>
                <c:formatCode>General</c:formatCode>
                <c:ptCount val="5"/>
                <c:pt idx="0">
                  <c:v>7.1</c:v>
                </c:pt>
                <c:pt idx="1">
                  <c:v>6.9</c:v>
                </c:pt>
                <c:pt idx="2">
                  <c:v>6.9</c:v>
                </c:pt>
                <c:pt idx="3">
                  <c:v>7.2</c:v>
                </c:pt>
                <c:pt idx="4">
                  <c:v>7.5</c:v>
                </c:pt>
              </c:numCache>
            </c:numRef>
          </c:val>
          <c:smooth val="0"/>
          <c:extLst>
            <c:ext xmlns:c16="http://schemas.microsoft.com/office/drawing/2014/chart" uri="{C3380CC4-5D6E-409C-BE32-E72D297353CC}">
              <c16:uniqueId val="{00000003-5829-49F3-8D4D-9D8495DDB5ED}"/>
            </c:ext>
          </c:extLst>
        </c:ser>
        <c:dLbls>
          <c:showLegendKey val="0"/>
          <c:showVal val="0"/>
          <c:showCatName val="0"/>
          <c:showSerName val="0"/>
          <c:showPercent val="0"/>
          <c:showBubbleSize val="0"/>
        </c:dLbls>
        <c:smooth val="0"/>
        <c:axId val="445794176"/>
        <c:axId val="445795712"/>
      </c:lineChart>
      <c:catAx>
        <c:axId val="445794176"/>
        <c:scaling>
          <c:orientation val="minMax"/>
        </c:scaling>
        <c:delete val="0"/>
        <c:axPos val="b"/>
        <c:numFmt formatCode="General" sourceLinked="0"/>
        <c:majorTickMark val="out"/>
        <c:minorTickMark val="none"/>
        <c:tickLblPos val="nextTo"/>
        <c:crossAx val="445795712"/>
        <c:crosses val="autoZero"/>
        <c:auto val="1"/>
        <c:lblAlgn val="ctr"/>
        <c:lblOffset val="100"/>
        <c:noMultiLvlLbl val="0"/>
      </c:catAx>
      <c:valAx>
        <c:axId val="445795712"/>
        <c:scaling>
          <c:orientation val="minMax"/>
        </c:scaling>
        <c:delete val="0"/>
        <c:axPos val="l"/>
        <c:majorGridlines/>
        <c:title>
          <c:tx>
            <c:rich>
              <a:bodyPr rot="-5400000" vert="horz"/>
              <a:lstStyle/>
              <a:p>
                <a:pPr>
                  <a:defRPr/>
                </a:pPr>
                <a:r>
                  <a:rPr lang="en-GB"/>
                  <a:t>Gap in years  (slope Index of Inequality)</a:t>
                </a:r>
              </a:p>
            </c:rich>
          </c:tx>
          <c:overlay val="0"/>
        </c:title>
        <c:numFmt formatCode="General" sourceLinked="1"/>
        <c:majorTickMark val="out"/>
        <c:minorTickMark val="none"/>
        <c:tickLblPos val="nextTo"/>
        <c:crossAx val="445794176"/>
        <c:crosses val="autoZero"/>
        <c:crossBetween val="between"/>
      </c:valAx>
      <c:spPr>
        <a:solidFill>
          <a:sysClr val="window" lastClr="FFFFFF"/>
        </a:solidFill>
        <a:ln>
          <a:solidFill>
            <a:sysClr val="windowText" lastClr="000000"/>
          </a:solidFill>
        </a:ln>
      </c:spPr>
    </c:plotArea>
    <c:legend>
      <c:legendPos val="b"/>
      <c:overlay val="0"/>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24343309871413E-2"/>
          <c:y val="3.2216230443768853E-2"/>
          <c:w val="0.91232384413486778"/>
          <c:h val="0.69657973586721433"/>
        </c:manualLayout>
      </c:layout>
      <c:lineChart>
        <c:grouping val="standard"/>
        <c:varyColors val="0"/>
        <c:ser>
          <c:idx val="2"/>
          <c:order val="0"/>
          <c:tx>
            <c:strRef>
              <c:f>'Chart 3.03'!$A$32</c:f>
              <c:strCache>
                <c:ptCount val="1"/>
                <c:pt idx="0">
                  <c:v>Cancer (Malignant excluding non-melanoma skin cancer)</c:v>
                </c:pt>
              </c:strCache>
            </c:strRef>
          </c:tx>
          <c:spPr>
            <a:ln>
              <a:solidFill>
                <a:schemeClr val="accent6">
                  <a:lumMod val="50000"/>
                </a:schemeClr>
              </a:solidFill>
            </a:ln>
          </c:spPr>
          <c:marker>
            <c:symbol val="none"/>
          </c:marker>
          <c:cat>
            <c:numRef>
              <c:f>'Chart 3.03'!$B$30:$R$30</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'Chart 3.03'!$B$32:$R$32</c:f>
              <c:numCache>
                <c:formatCode>0.0</c:formatCode>
                <c:ptCount val="17"/>
                <c:pt idx="0">
                  <c:v>323.60000000000002</c:v>
                </c:pt>
                <c:pt idx="1">
                  <c:v>311.60000000000002</c:v>
                </c:pt>
                <c:pt idx="2">
                  <c:v>312.5</c:v>
                </c:pt>
                <c:pt idx="3">
                  <c:v>312.5</c:v>
                </c:pt>
                <c:pt idx="4">
                  <c:v>304.5</c:v>
                </c:pt>
                <c:pt idx="5">
                  <c:v>307.3</c:v>
                </c:pt>
                <c:pt idx="6" formatCode="General">
                  <c:v>311.39999999999998</c:v>
                </c:pt>
                <c:pt idx="7" formatCode="General">
                  <c:v>304</c:v>
                </c:pt>
                <c:pt idx="8" formatCode="General">
                  <c:v>294.89999999999998</c:v>
                </c:pt>
                <c:pt idx="9" formatCode="General">
                  <c:v>288.89999999999998</c:v>
                </c:pt>
                <c:pt idx="10" formatCode="General">
                  <c:v>290.5</c:v>
                </c:pt>
                <c:pt idx="11" formatCode="General">
                  <c:v>287.7</c:v>
                </c:pt>
                <c:pt idx="12" formatCode="General">
                  <c:v>284.89999999999998</c:v>
                </c:pt>
                <c:pt idx="13" formatCode="General">
                  <c:v>287.89999999999998</c:v>
                </c:pt>
                <c:pt idx="14" formatCode="General">
                  <c:v>277.2</c:v>
                </c:pt>
                <c:pt idx="15" formatCode="General">
                  <c:v>276.8</c:v>
                </c:pt>
                <c:pt idx="16">
                  <c:v>276</c:v>
                </c:pt>
              </c:numCache>
            </c:numRef>
          </c:val>
          <c:smooth val="0"/>
          <c:extLst>
            <c:ext xmlns:c16="http://schemas.microsoft.com/office/drawing/2014/chart" uri="{C3380CC4-5D6E-409C-BE32-E72D297353CC}">
              <c16:uniqueId val="{00000000-3E39-4248-A58D-0CE4E7CF6487}"/>
            </c:ext>
          </c:extLst>
        </c:ser>
        <c:ser>
          <c:idx val="4"/>
          <c:order val="1"/>
          <c:tx>
            <c:strRef>
              <c:f>'Chart 3.03'!$A$33</c:f>
              <c:strCache>
                <c:ptCount val="1"/>
                <c:pt idx="0">
                  <c:v>Dementia &amp; Alzheimer's Disease</c:v>
                </c:pt>
              </c:strCache>
            </c:strRef>
          </c:tx>
          <c:spPr>
            <a:ln>
              <a:solidFill>
                <a:schemeClr val="tx1">
                  <a:lumMod val="40000"/>
                  <a:lumOff val="60000"/>
                </a:schemeClr>
              </a:solidFill>
              <a:prstDash val="lgDash"/>
            </a:ln>
          </c:spPr>
          <c:marker>
            <c:symbol val="none"/>
          </c:marker>
          <c:cat>
            <c:numRef>
              <c:f>'Chart 3.03'!$B$30:$R$30</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'Chart 3.03'!$B$33:$R$33</c:f>
              <c:numCache>
                <c:formatCode>0.0</c:formatCode>
                <c:ptCount val="17"/>
                <c:pt idx="0">
                  <c:v>44.2</c:v>
                </c:pt>
                <c:pt idx="1">
                  <c:v>46.4</c:v>
                </c:pt>
                <c:pt idx="2">
                  <c:v>49.7</c:v>
                </c:pt>
                <c:pt idx="3">
                  <c:v>46.2</c:v>
                </c:pt>
                <c:pt idx="4">
                  <c:v>47.3</c:v>
                </c:pt>
                <c:pt idx="5">
                  <c:v>44.8</c:v>
                </c:pt>
                <c:pt idx="6" formatCode="General">
                  <c:v>50.3</c:v>
                </c:pt>
                <c:pt idx="7" formatCode="General">
                  <c:v>51.5</c:v>
                </c:pt>
                <c:pt idx="8" formatCode="General">
                  <c:v>52.3</c:v>
                </c:pt>
                <c:pt idx="9" formatCode="General">
                  <c:v>55.3</c:v>
                </c:pt>
                <c:pt idx="10" formatCode="General">
                  <c:v>77.400000000000006</c:v>
                </c:pt>
                <c:pt idx="11" formatCode="General">
                  <c:v>89.3</c:v>
                </c:pt>
                <c:pt idx="12" formatCode="General">
                  <c:v>92.5</c:v>
                </c:pt>
                <c:pt idx="13" formatCode="General">
                  <c:v>98</c:v>
                </c:pt>
                <c:pt idx="14" formatCode="General">
                  <c:v>108.7</c:v>
                </c:pt>
                <c:pt idx="15" formatCode="General">
                  <c:v>112.2</c:v>
                </c:pt>
                <c:pt idx="16">
                  <c:v>120.2</c:v>
                </c:pt>
              </c:numCache>
            </c:numRef>
          </c:val>
          <c:smooth val="0"/>
          <c:extLst>
            <c:ext xmlns:c16="http://schemas.microsoft.com/office/drawing/2014/chart" uri="{C3380CC4-5D6E-409C-BE32-E72D297353CC}">
              <c16:uniqueId val="{00000001-3E39-4248-A58D-0CE4E7CF6487}"/>
            </c:ext>
          </c:extLst>
        </c:ser>
        <c:ser>
          <c:idx val="5"/>
          <c:order val="2"/>
          <c:tx>
            <c:strRef>
              <c:f>'Chart 3.03'!$A$34</c:f>
              <c:strCache>
                <c:ptCount val="1"/>
                <c:pt idx="0">
                  <c:v>Circulatory</c:v>
                </c:pt>
              </c:strCache>
            </c:strRef>
          </c:tx>
          <c:spPr>
            <a:ln>
              <a:solidFill>
                <a:schemeClr val="tx1"/>
              </a:solidFill>
            </a:ln>
          </c:spPr>
          <c:marker>
            <c:symbol val="none"/>
          </c:marker>
          <c:cat>
            <c:numRef>
              <c:f>'Chart 3.03'!$B$30:$R$30</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'Chart 3.03'!$B$34:$R$34</c:f>
              <c:numCache>
                <c:formatCode>0.0</c:formatCode>
                <c:ptCount val="17"/>
                <c:pt idx="0">
                  <c:v>543.4</c:v>
                </c:pt>
                <c:pt idx="1">
                  <c:v>530.20000000000005</c:v>
                </c:pt>
                <c:pt idx="2">
                  <c:v>519.79999999999995</c:v>
                </c:pt>
                <c:pt idx="3">
                  <c:v>465.7</c:v>
                </c:pt>
                <c:pt idx="4">
                  <c:v>456.8</c:v>
                </c:pt>
                <c:pt idx="5">
                  <c:v>417.8</c:v>
                </c:pt>
                <c:pt idx="6" formatCode="General">
                  <c:v>410</c:v>
                </c:pt>
                <c:pt idx="7" formatCode="General">
                  <c:v>395.6</c:v>
                </c:pt>
                <c:pt idx="8" formatCode="General">
                  <c:v>369.2</c:v>
                </c:pt>
                <c:pt idx="9" formatCode="General">
                  <c:v>359.3</c:v>
                </c:pt>
                <c:pt idx="10" formatCode="General">
                  <c:v>310.60000000000002</c:v>
                </c:pt>
                <c:pt idx="11" formatCode="General">
                  <c:v>310.2</c:v>
                </c:pt>
                <c:pt idx="12" formatCode="General">
                  <c:v>307.39999999999998</c:v>
                </c:pt>
                <c:pt idx="13" formatCode="General">
                  <c:v>284.60000000000002</c:v>
                </c:pt>
                <c:pt idx="14" formatCode="General">
                  <c:v>289.2</c:v>
                </c:pt>
                <c:pt idx="15" formatCode="General">
                  <c:v>273.3</c:v>
                </c:pt>
                <c:pt idx="16">
                  <c:v>261.7</c:v>
                </c:pt>
              </c:numCache>
            </c:numRef>
          </c:val>
          <c:smooth val="0"/>
          <c:extLst>
            <c:ext xmlns:c16="http://schemas.microsoft.com/office/drawing/2014/chart" uri="{C3380CC4-5D6E-409C-BE32-E72D297353CC}">
              <c16:uniqueId val="{00000002-3E39-4248-A58D-0CE4E7CF6487}"/>
            </c:ext>
          </c:extLst>
        </c:ser>
        <c:ser>
          <c:idx val="8"/>
          <c:order val="3"/>
          <c:tx>
            <c:strRef>
              <c:f>'Chart 3.03'!$A$35</c:f>
              <c:strCache>
                <c:ptCount val="1"/>
                <c:pt idx="0">
                  <c:v>Respiratory</c:v>
                </c:pt>
              </c:strCache>
            </c:strRef>
          </c:tx>
          <c:spPr>
            <a:ln>
              <a:solidFill>
                <a:schemeClr val="bg2">
                  <a:lumMod val="75000"/>
                </a:schemeClr>
              </a:solidFill>
            </a:ln>
          </c:spPr>
          <c:marker>
            <c:symbol val="none"/>
          </c:marker>
          <c:cat>
            <c:numRef>
              <c:f>'Chart 3.03'!$B$30:$R$30</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'Chart 3.03'!$B$35:$R$35</c:f>
              <c:numCache>
                <c:formatCode>0.0</c:formatCode>
                <c:ptCount val="17"/>
                <c:pt idx="0">
                  <c:v>164.3</c:v>
                </c:pt>
                <c:pt idx="1">
                  <c:v>166.7</c:v>
                </c:pt>
                <c:pt idx="2">
                  <c:v>182.5</c:v>
                </c:pt>
                <c:pt idx="3">
                  <c:v>166.7</c:v>
                </c:pt>
                <c:pt idx="4">
                  <c:v>168.5</c:v>
                </c:pt>
                <c:pt idx="5">
                  <c:v>153</c:v>
                </c:pt>
                <c:pt idx="6" formatCode="General">
                  <c:v>161.5</c:v>
                </c:pt>
                <c:pt idx="7" formatCode="General">
                  <c:v>162.6</c:v>
                </c:pt>
                <c:pt idx="8" formatCode="General">
                  <c:v>153.1</c:v>
                </c:pt>
                <c:pt idx="9" formatCode="General">
                  <c:v>152.19999999999999</c:v>
                </c:pt>
                <c:pt idx="10" formatCode="General">
                  <c:v>152.19999999999999</c:v>
                </c:pt>
                <c:pt idx="11" formatCode="General">
                  <c:v>153.80000000000001</c:v>
                </c:pt>
                <c:pt idx="12" formatCode="General">
                  <c:v>164.9</c:v>
                </c:pt>
                <c:pt idx="13" formatCode="General">
                  <c:v>144</c:v>
                </c:pt>
                <c:pt idx="14" formatCode="General">
                  <c:v>171.3</c:v>
                </c:pt>
                <c:pt idx="15" formatCode="General">
                  <c:v>160.69999999999999</c:v>
                </c:pt>
                <c:pt idx="16">
                  <c:v>155.9</c:v>
                </c:pt>
              </c:numCache>
            </c:numRef>
          </c:val>
          <c:smooth val="0"/>
          <c:extLst>
            <c:ext xmlns:c16="http://schemas.microsoft.com/office/drawing/2014/chart" uri="{C3380CC4-5D6E-409C-BE32-E72D297353CC}">
              <c16:uniqueId val="{00000003-3E39-4248-A58D-0CE4E7CF6487}"/>
            </c:ext>
          </c:extLst>
        </c:ser>
        <c:ser>
          <c:idx val="12"/>
          <c:order val="4"/>
          <c:tx>
            <c:strRef>
              <c:f>'Chart 3.03'!$A$36</c:f>
              <c:strCache>
                <c:ptCount val="1"/>
                <c:pt idx="0">
                  <c:v>External</c:v>
                </c:pt>
              </c:strCache>
            </c:strRef>
          </c:tx>
          <c:spPr>
            <a:ln>
              <a:solidFill>
                <a:schemeClr val="bg2"/>
              </a:solidFill>
            </a:ln>
          </c:spPr>
          <c:marker>
            <c:symbol val="none"/>
          </c:marker>
          <c:cat>
            <c:numRef>
              <c:f>'Chart 3.03'!$B$30:$R$30</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'Chart 3.03'!$B$36:$R$36</c:f>
              <c:numCache>
                <c:formatCode>0.0</c:formatCode>
                <c:ptCount val="17"/>
                <c:pt idx="0">
                  <c:v>41.7</c:v>
                </c:pt>
                <c:pt idx="1">
                  <c:v>39.6</c:v>
                </c:pt>
                <c:pt idx="2">
                  <c:v>40.9</c:v>
                </c:pt>
                <c:pt idx="3">
                  <c:v>41</c:v>
                </c:pt>
                <c:pt idx="4">
                  <c:v>38.9</c:v>
                </c:pt>
                <c:pt idx="5">
                  <c:v>38</c:v>
                </c:pt>
                <c:pt idx="6" formatCode="General">
                  <c:v>41.5</c:v>
                </c:pt>
                <c:pt idx="7" formatCode="General">
                  <c:v>39.200000000000003</c:v>
                </c:pt>
                <c:pt idx="8" formatCode="General">
                  <c:v>39.299999999999997</c:v>
                </c:pt>
                <c:pt idx="9" formatCode="General">
                  <c:v>39.700000000000003</c:v>
                </c:pt>
                <c:pt idx="10" formatCode="General">
                  <c:v>38.299999999999997</c:v>
                </c:pt>
                <c:pt idx="11" formatCode="General">
                  <c:v>39.9</c:v>
                </c:pt>
                <c:pt idx="12" formatCode="General">
                  <c:v>42.6</c:v>
                </c:pt>
                <c:pt idx="13" formatCode="General">
                  <c:v>36.700000000000003</c:v>
                </c:pt>
                <c:pt idx="14" formatCode="General">
                  <c:v>43.5</c:v>
                </c:pt>
                <c:pt idx="15" formatCode="General">
                  <c:v>46.3</c:v>
                </c:pt>
                <c:pt idx="16">
                  <c:v>43.9</c:v>
                </c:pt>
              </c:numCache>
            </c:numRef>
          </c:val>
          <c:smooth val="0"/>
          <c:extLst>
            <c:ext xmlns:c16="http://schemas.microsoft.com/office/drawing/2014/chart" uri="{C3380CC4-5D6E-409C-BE32-E72D297353CC}">
              <c16:uniqueId val="{00000004-3E39-4248-A58D-0CE4E7CF6487}"/>
            </c:ext>
          </c:extLst>
        </c:ser>
        <c:ser>
          <c:idx val="13"/>
          <c:order val="5"/>
          <c:tx>
            <c:strRef>
              <c:f>'Chart 3.03'!$A$37</c:f>
              <c:strCache>
                <c:ptCount val="1"/>
                <c:pt idx="0">
                  <c:v>Others</c:v>
                </c:pt>
              </c:strCache>
            </c:strRef>
          </c:tx>
          <c:spPr>
            <a:ln>
              <a:solidFill>
                <a:schemeClr val="accent3">
                  <a:lumMod val="50000"/>
                </a:schemeClr>
              </a:solidFill>
              <a:prstDash val="dash"/>
            </a:ln>
          </c:spPr>
          <c:marker>
            <c:symbol val="none"/>
          </c:marker>
          <c:cat>
            <c:numRef>
              <c:f>'Chart 3.03'!$B$30:$R$30</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'Chart 3.03'!$B$37:$R$37</c:f>
              <c:numCache>
                <c:formatCode>0.0</c:formatCode>
                <c:ptCount val="17"/>
                <c:pt idx="0">
                  <c:v>177.20000000000005</c:v>
                </c:pt>
                <c:pt idx="1">
                  <c:v>190.29999999999995</c:v>
                </c:pt>
                <c:pt idx="2">
                  <c:v>190</c:v>
                </c:pt>
                <c:pt idx="3">
                  <c:v>190.5</c:v>
                </c:pt>
                <c:pt idx="4">
                  <c:v>185.5</c:v>
                </c:pt>
                <c:pt idx="5">
                  <c:v>182.79999999999995</c:v>
                </c:pt>
                <c:pt idx="6">
                  <c:v>191.20000000000005</c:v>
                </c:pt>
                <c:pt idx="7">
                  <c:v>197.09999999999991</c:v>
                </c:pt>
                <c:pt idx="8">
                  <c:v>183.10000000000014</c:v>
                </c:pt>
                <c:pt idx="9">
                  <c:v>184.59999999999991</c:v>
                </c:pt>
                <c:pt idx="10">
                  <c:v>165.90000000000009</c:v>
                </c:pt>
                <c:pt idx="11">
                  <c:v>169.89999999999998</c:v>
                </c:pt>
                <c:pt idx="12">
                  <c:v>167.5</c:v>
                </c:pt>
                <c:pt idx="13">
                  <c:v>165.69999999999993</c:v>
                </c:pt>
                <c:pt idx="14">
                  <c:v>174.50000000000023</c:v>
                </c:pt>
                <c:pt idx="15">
                  <c:v>176.40000000000009</c:v>
                </c:pt>
                <c:pt idx="16">
                  <c:v>177.89999999999998</c:v>
                </c:pt>
              </c:numCache>
            </c:numRef>
          </c:val>
          <c:smooth val="0"/>
          <c:extLst>
            <c:ext xmlns:c16="http://schemas.microsoft.com/office/drawing/2014/chart" uri="{C3380CC4-5D6E-409C-BE32-E72D297353CC}">
              <c16:uniqueId val="{00000005-3E39-4248-A58D-0CE4E7CF6487}"/>
            </c:ext>
          </c:extLst>
        </c:ser>
        <c:dLbls>
          <c:showLegendKey val="0"/>
          <c:showVal val="0"/>
          <c:showCatName val="0"/>
          <c:showSerName val="0"/>
          <c:showPercent val="0"/>
          <c:showBubbleSize val="0"/>
        </c:dLbls>
        <c:smooth val="0"/>
        <c:axId val="648235264"/>
        <c:axId val="648249344"/>
      </c:lineChart>
      <c:catAx>
        <c:axId val="648235264"/>
        <c:scaling>
          <c:orientation val="minMax"/>
        </c:scaling>
        <c:delete val="0"/>
        <c:axPos val="b"/>
        <c:numFmt formatCode="General" sourceLinked="1"/>
        <c:majorTickMark val="out"/>
        <c:minorTickMark val="none"/>
        <c:tickLblPos val="nextTo"/>
        <c:crossAx val="648249344"/>
        <c:crosses val="autoZero"/>
        <c:auto val="1"/>
        <c:lblAlgn val="ctr"/>
        <c:lblOffset val="100"/>
        <c:noMultiLvlLbl val="0"/>
      </c:catAx>
      <c:valAx>
        <c:axId val="648249344"/>
        <c:scaling>
          <c:orientation val="minMax"/>
        </c:scaling>
        <c:delete val="0"/>
        <c:axPos val="l"/>
        <c:majorGridlines/>
        <c:title>
          <c:tx>
            <c:rich>
              <a:bodyPr rot="-5400000" vert="horz"/>
              <a:lstStyle/>
              <a:p>
                <a:pPr>
                  <a:defRPr/>
                </a:pPr>
                <a:r>
                  <a:rPr lang="en-GB"/>
                  <a:t>Rate per 100,000 population</a:t>
                </a:r>
              </a:p>
            </c:rich>
          </c:tx>
          <c:overlay val="0"/>
        </c:title>
        <c:numFmt formatCode="0" sourceLinked="0"/>
        <c:majorTickMark val="out"/>
        <c:minorTickMark val="none"/>
        <c:tickLblPos val="nextTo"/>
        <c:crossAx val="648235264"/>
        <c:crosses val="autoZero"/>
        <c:crossBetween val="between"/>
      </c:valAx>
      <c:spPr>
        <a:solidFill>
          <a:sysClr val="window" lastClr="FFFFFF"/>
        </a:solidFill>
        <a:ln>
          <a:solidFill>
            <a:sysClr val="windowText" lastClr="000000"/>
          </a:solidFill>
        </a:ln>
      </c:spPr>
    </c:plotArea>
    <c:legend>
      <c:legendPos val="b"/>
      <c:layout>
        <c:manualLayout>
          <c:xMode val="edge"/>
          <c:yMode val="edge"/>
          <c:x val="0"/>
          <c:y val="0.79278334686700469"/>
          <c:w val="1"/>
          <c:h val="0.18980642661269645"/>
        </c:manualLayout>
      </c:layout>
      <c:overlay val="0"/>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'Chart 3.04'!$B$24</c:f>
              <c:strCache>
                <c:ptCount val="1"/>
                <c:pt idx="0">
                  <c:v>Five Year</c:v>
                </c:pt>
              </c:strCache>
            </c:strRef>
          </c:tx>
          <c:marker>
            <c:symbol val="none"/>
          </c:marker>
          <c:cat>
            <c:strRef>
              <c:f>'Chart 3.04'!$A$25:$A$42</c:f>
              <c:strCache>
                <c:ptCount val="18"/>
                <c:pt idx="0">
                  <c:v>1995-1999</c:v>
                </c:pt>
                <c:pt idx="1">
                  <c:v>1996-2000</c:v>
                </c:pt>
                <c:pt idx="2">
                  <c:v>1997-2001</c:v>
                </c:pt>
                <c:pt idx="3">
                  <c:v>1998-2002</c:v>
                </c:pt>
                <c:pt idx="4">
                  <c:v>1999-2003</c:v>
                </c:pt>
                <c:pt idx="5">
                  <c:v>2000-2004</c:v>
                </c:pt>
                <c:pt idx="6">
                  <c:v>2001-2005</c:v>
                </c:pt>
                <c:pt idx="7">
                  <c:v>2002-2006</c:v>
                </c:pt>
                <c:pt idx="8">
                  <c:v>2003-2007</c:v>
                </c:pt>
                <c:pt idx="9">
                  <c:v>2004-2008</c:v>
                </c:pt>
                <c:pt idx="10">
                  <c:v>2005-2009</c:v>
                </c:pt>
                <c:pt idx="11">
                  <c:v>2006-2010</c:v>
                </c:pt>
                <c:pt idx="12">
                  <c:v>2007-2011</c:v>
                </c:pt>
                <c:pt idx="13">
                  <c:v>2008-2012</c:v>
                </c:pt>
                <c:pt idx="14">
                  <c:v>2009-2013</c:v>
                </c:pt>
                <c:pt idx="15">
                  <c:v>2010-2014</c:v>
                </c:pt>
                <c:pt idx="16">
                  <c:v>2011-2015</c:v>
                </c:pt>
                <c:pt idx="17">
                  <c:v>2012-2016</c:v>
                </c:pt>
              </c:strCache>
            </c:strRef>
          </c:cat>
          <c:val>
            <c:numRef>
              <c:f>'Chart 3.04'!$B$25:$B$42</c:f>
              <c:numCache>
                <c:formatCode>_-* #,##0.0_-;\-* #,##0.0_-;_-* "-"??_-;_-@_-</c:formatCode>
                <c:ptCount val="18"/>
                <c:pt idx="0">
                  <c:v>44.6</c:v>
                </c:pt>
                <c:pt idx="1">
                  <c:v>45.4</c:v>
                </c:pt>
                <c:pt idx="2">
                  <c:v>46.4</c:v>
                </c:pt>
                <c:pt idx="3">
                  <c:v>47.7</c:v>
                </c:pt>
                <c:pt idx="4">
                  <c:v>48.9</c:v>
                </c:pt>
                <c:pt idx="5">
                  <c:v>49.8</c:v>
                </c:pt>
                <c:pt idx="6">
                  <c:v>50.7</c:v>
                </c:pt>
                <c:pt idx="7">
                  <c:v>51.7</c:v>
                </c:pt>
                <c:pt idx="8">
                  <c:v>52.5</c:v>
                </c:pt>
                <c:pt idx="9">
                  <c:v>53.2</c:v>
                </c:pt>
                <c:pt idx="10">
                  <c:v>53.8</c:v>
                </c:pt>
                <c:pt idx="11">
                  <c:v>54.7</c:v>
                </c:pt>
                <c:pt idx="12">
                  <c:v>55.2</c:v>
                </c:pt>
                <c:pt idx="13">
                  <c:v>55.7</c:v>
                </c:pt>
                <c:pt idx="14">
                  <c:v>56.2</c:v>
                </c:pt>
                <c:pt idx="15">
                  <c:v>57.3</c:v>
                </c:pt>
                <c:pt idx="16">
                  <c:v>57.9</c:v>
                </c:pt>
                <c:pt idx="17">
                  <c:v>58.5</c:v>
                </c:pt>
              </c:numCache>
            </c:numRef>
          </c:val>
          <c:smooth val="0"/>
          <c:extLst>
            <c:ext xmlns:c16="http://schemas.microsoft.com/office/drawing/2014/chart" uri="{C3380CC4-5D6E-409C-BE32-E72D297353CC}">
              <c16:uniqueId val="{00000000-D34B-4AB3-91A9-F32BE85C8B9B}"/>
            </c:ext>
          </c:extLst>
        </c:ser>
        <c:ser>
          <c:idx val="1"/>
          <c:order val="1"/>
          <c:tx>
            <c:strRef>
              <c:f>'Chart 3.04'!$C$24</c:f>
              <c:strCache>
                <c:ptCount val="1"/>
                <c:pt idx="0">
                  <c:v>One Year</c:v>
                </c:pt>
              </c:strCache>
            </c:strRef>
          </c:tx>
          <c:marker>
            <c:symbol val="none"/>
          </c:marker>
          <c:cat>
            <c:strRef>
              <c:f>'Chart 3.04'!$A$25:$A$42</c:f>
              <c:strCache>
                <c:ptCount val="18"/>
                <c:pt idx="0">
                  <c:v>1995-1999</c:v>
                </c:pt>
                <c:pt idx="1">
                  <c:v>1996-2000</c:v>
                </c:pt>
                <c:pt idx="2">
                  <c:v>1997-2001</c:v>
                </c:pt>
                <c:pt idx="3">
                  <c:v>1998-2002</c:v>
                </c:pt>
                <c:pt idx="4">
                  <c:v>1999-2003</c:v>
                </c:pt>
                <c:pt idx="5">
                  <c:v>2000-2004</c:v>
                </c:pt>
                <c:pt idx="6">
                  <c:v>2001-2005</c:v>
                </c:pt>
                <c:pt idx="7">
                  <c:v>2002-2006</c:v>
                </c:pt>
                <c:pt idx="8">
                  <c:v>2003-2007</c:v>
                </c:pt>
                <c:pt idx="9">
                  <c:v>2004-2008</c:v>
                </c:pt>
                <c:pt idx="10">
                  <c:v>2005-2009</c:v>
                </c:pt>
                <c:pt idx="11">
                  <c:v>2006-2010</c:v>
                </c:pt>
                <c:pt idx="12">
                  <c:v>2007-2011</c:v>
                </c:pt>
                <c:pt idx="13">
                  <c:v>2008-2012</c:v>
                </c:pt>
                <c:pt idx="14">
                  <c:v>2009-2013</c:v>
                </c:pt>
                <c:pt idx="15">
                  <c:v>2010-2014</c:v>
                </c:pt>
                <c:pt idx="16">
                  <c:v>2011-2015</c:v>
                </c:pt>
                <c:pt idx="17">
                  <c:v>2012-2016</c:v>
                </c:pt>
              </c:strCache>
            </c:strRef>
          </c:cat>
          <c:val>
            <c:numRef>
              <c:f>'Chart 3.04'!$C$25:$C$42</c:f>
              <c:numCache>
                <c:formatCode>_-* #,##0.0_-;\-* #,##0.0_-;_-* "-"??_-;_-@_-</c:formatCode>
                <c:ptCount val="18"/>
                <c:pt idx="0">
                  <c:v>61.1</c:v>
                </c:pt>
                <c:pt idx="1">
                  <c:v>62.1</c:v>
                </c:pt>
                <c:pt idx="2">
                  <c:v>63</c:v>
                </c:pt>
                <c:pt idx="3">
                  <c:v>64</c:v>
                </c:pt>
                <c:pt idx="4">
                  <c:v>65.099999999999994</c:v>
                </c:pt>
                <c:pt idx="5">
                  <c:v>66</c:v>
                </c:pt>
                <c:pt idx="6">
                  <c:v>66.900000000000006</c:v>
                </c:pt>
                <c:pt idx="7">
                  <c:v>67.5</c:v>
                </c:pt>
                <c:pt idx="8">
                  <c:v>68.2</c:v>
                </c:pt>
                <c:pt idx="9">
                  <c:v>68.8</c:v>
                </c:pt>
                <c:pt idx="10">
                  <c:v>69.5</c:v>
                </c:pt>
                <c:pt idx="11">
                  <c:v>70.2</c:v>
                </c:pt>
                <c:pt idx="12">
                  <c:v>70.900000000000006</c:v>
                </c:pt>
                <c:pt idx="13">
                  <c:v>71.400000000000006</c:v>
                </c:pt>
                <c:pt idx="14">
                  <c:v>72</c:v>
                </c:pt>
                <c:pt idx="15">
                  <c:v>72.8</c:v>
                </c:pt>
                <c:pt idx="16">
                  <c:v>73.3</c:v>
                </c:pt>
                <c:pt idx="17">
                  <c:v>73.900000000000006</c:v>
                </c:pt>
              </c:numCache>
            </c:numRef>
          </c:val>
          <c:smooth val="0"/>
          <c:extLst>
            <c:ext xmlns:c16="http://schemas.microsoft.com/office/drawing/2014/chart" uri="{C3380CC4-5D6E-409C-BE32-E72D297353CC}">
              <c16:uniqueId val="{00000001-D34B-4AB3-91A9-F32BE85C8B9B}"/>
            </c:ext>
          </c:extLst>
        </c:ser>
        <c:dLbls>
          <c:showLegendKey val="0"/>
          <c:showVal val="0"/>
          <c:showCatName val="0"/>
          <c:showSerName val="0"/>
          <c:showPercent val="0"/>
          <c:showBubbleSize val="0"/>
        </c:dLbls>
        <c:smooth val="0"/>
        <c:axId val="649353088"/>
        <c:axId val="649354624"/>
      </c:lineChart>
      <c:catAx>
        <c:axId val="649353088"/>
        <c:scaling>
          <c:orientation val="minMax"/>
        </c:scaling>
        <c:delete val="0"/>
        <c:axPos val="b"/>
        <c:numFmt formatCode="General" sourceLinked="0"/>
        <c:majorTickMark val="out"/>
        <c:minorTickMark val="none"/>
        <c:tickLblPos val="nextTo"/>
        <c:crossAx val="649354624"/>
        <c:crosses val="autoZero"/>
        <c:auto val="1"/>
        <c:lblAlgn val="ctr"/>
        <c:lblOffset val="100"/>
        <c:noMultiLvlLbl val="0"/>
      </c:catAx>
      <c:valAx>
        <c:axId val="649354624"/>
        <c:scaling>
          <c:orientation val="minMax"/>
        </c:scaling>
        <c:delete val="0"/>
        <c:axPos val="l"/>
        <c:majorGridlines/>
        <c:title>
          <c:tx>
            <c:rich>
              <a:bodyPr rot="-5400000" vert="horz"/>
              <a:lstStyle/>
              <a:p>
                <a:pPr>
                  <a:defRPr/>
                </a:pPr>
                <a:r>
                  <a:rPr lang="en-GB"/>
                  <a:t>Percentage</a:t>
                </a:r>
              </a:p>
            </c:rich>
          </c:tx>
          <c:overlay val="0"/>
        </c:title>
        <c:numFmt formatCode="#,##0" sourceLinked="0"/>
        <c:majorTickMark val="out"/>
        <c:minorTickMark val="none"/>
        <c:tickLblPos val="nextTo"/>
        <c:crossAx val="649353088"/>
        <c:crosses val="autoZero"/>
        <c:crossBetween val="between"/>
      </c:valAx>
      <c:spPr>
        <a:solidFill>
          <a:sysClr val="window" lastClr="FFFFFF"/>
        </a:solidFill>
        <a:ln>
          <a:solidFill>
            <a:sysClr val="windowText" lastClr="000000"/>
          </a:solidFill>
        </a:ln>
      </c:spPr>
    </c:plotArea>
    <c:legend>
      <c:legendPos val="b"/>
      <c:overlay val="0"/>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3.05'!$B$20</c:f>
              <c:strCache>
                <c:ptCount val="1"/>
                <c:pt idx="0">
                  <c:v>Percentage</c:v>
                </c:pt>
              </c:strCache>
            </c:strRef>
          </c:tx>
          <c:marker>
            <c:symbol val="none"/>
          </c:marker>
          <c:cat>
            <c:numRef>
              <c:f>'Chart 3.05'!$A$21:$A$34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'Chart 3.05'!$B$21:$B$34</c:f>
              <c:numCache>
                <c:formatCode>_-* #,##0.0_-;\-* #,##0.0_-;_-* "-"??_-;_-@_-</c:formatCode>
                <c:ptCount val="14"/>
                <c:pt idx="0">
                  <c:v>5.4777189999999996</c:v>
                </c:pt>
                <c:pt idx="1">
                  <c:v>5.8022460000000002</c:v>
                </c:pt>
                <c:pt idx="2">
                  <c:v>5.6678949999999997</c:v>
                </c:pt>
                <c:pt idx="3">
                  <c:v>5.4279029999999997</c:v>
                </c:pt>
                <c:pt idx="4">
                  <c:v>5.7635019999999999</c:v>
                </c:pt>
                <c:pt idx="5">
                  <c:v>5.5201029999999998</c:v>
                </c:pt>
                <c:pt idx="6">
                  <c:v>5.4107810000000001</c:v>
                </c:pt>
                <c:pt idx="7">
                  <c:v>5.4342110000000003</c:v>
                </c:pt>
                <c:pt idx="8">
                  <c:v>5.3379700000000003</c:v>
                </c:pt>
                <c:pt idx="9">
                  <c:v>5.1081450000000004</c:v>
                </c:pt>
                <c:pt idx="10">
                  <c:v>5.1471270000000002</c:v>
                </c:pt>
                <c:pt idx="11">
                  <c:v>5.3506460000000002</c:v>
                </c:pt>
                <c:pt idx="12">
                  <c:v>5.6218110000000001</c:v>
                </c:pt>
                <c:pt idx="13">
                  <c:v>5.6389492395812759</c:v>
                </c:pt>
              </c:numCache>
            </c:numRef>
          </c:val>
          <c:smooth val="0"/>
          <c:extLst>
            <c:ext xmlns:c16="http://schemas.microsoft.com/office/drawing/2014/chart" uri="{C3380CC4-5D6E-409C-BE32-E72D297353CC}">
              <c16:uniqueId val="{00000000-4EC2-4B6C-8551-F4426B9E55D6}"/>
            </c:ext>
          </c:extLst>
        </c:ser>
        <c:dLbls>
          <c:showLegendKey val="0"/>
          <c:showVal val="0"/>
          <c:showCatName val="0"/>
          <c:showSerName val="0"/>
          <c:showPercent val="0"/>
          <c:showBubbleSize val="0"/>
        </c:dLbls>
        <c:smooth val="0"/>
        <c:axId val="649646848"/>
        <c:axId val="649648384"/>
      </c:lineChart>
      <c:catAx>
        <c:axId val="649646848"/>
        <c:scaling>
          <c:orientation val="minMax"/>
        </c:scaling>
        <c:delete val="0"/>
        <c:axPos val="b"/>
        <c:numFmt formatCode="General" sourceLinked="1"/>
        <c:majorTickMark val="out"/>
        <c:minorTickMark val="none"/>
        <c:tickLblPos val="nextTo"/>
        <c:crossAx val="649648384"/>
        <c:crosses val="autoZero"/>
        <c:auto val="1"/>
        <c:lblAlgn val="ctr"/>
        <c:lblOffset val="100"/>
        <c:noMultiLvlLbl val="0"/>
      </c:catAx>
      <c:valAx>
        <c:axId val="649648384"/>
        <c:scaling>
          <c:orientation val="minMax"/>
          <c:min val="0"/>
        </c:scaling>
        <c:delete val="0"/>
        <c:axPos val="l"/>
        <c:majorGridlines/>
        <c:title>
          <c:tx>
            <c:rich>
              <a:bodyPr rot="-5400000" vert="horz"/>
              <a:lstStyle/>
              <a:p>
                <a:pPr>
                  <a:defRPr/>
                </a:pPr>
                <a:r>
                  <a:rPr lang="en-GB"/>
                  <a:t>Percentage</a:t>
                </a:r>
              </a:p>
            </c:rich>
          </c:tx>
          <c:overlay val="0"/>
        </c:title>
        <c:numFmt formatCode="#,##0" sourceLinked="0"/>
        <c:majorTickMark val="out"/>
        <c:minorTickMark val="none"/>
        <c:tickLblPos val="nextTo"/>
        <c:crossAx val="649646848"/>
        <c:crosses val="autoZero"/>
        <c:crossBetween val="between"/>
      </c:valAx>
      <c:spPr>
        <a:noFill/>
        <a:ln w="12700">
          <a:solidFill>
            <a:sysClr val="windowText" lastClr="000000"/>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strRef>
              <c:f>'Chart 3.06'!$B$20</c:f>
              <c:strCache>
                <c:ptCount val="1"/>
                <c:pt idx="0">
                  <c:v>Smoke at least once a week</c:v>
                </c:pt>
              </c:strCache>
            </c:strRef>
          </c:tx>
          <c:spPr>
            <a:ln>
              <a:solidFill>
                <a:schemeClr val="accent1"/>
              </a:solidFill>
            </a:ln>
          </c:spPr>
          <c:marker>
            <c:symbol val="none"/>
          </c:marker>
          <c:dPt>
            <c:idx val="8"/>
            <c:marker>
              <c:symbol val="diamond"/>
              <c:size val="8"/>
              <c:spPr>
                <a:solidFill>
                  <a:schemeClr val="tx1"/>
                </a:solidFill>
              </c:spPr>
            </c:marker>
            <c:bubble3D val="0"/>
            <c:spPr>
              <a:ln>
                <a:noFill/>
              </a:ln>
            </c:spPr>
            <c:extLst>
              <c:ext xmlns:c16="http://schemas.microsoft.com/office/drawing/2014/chart" uri="{C3380CC4-5D6E-409C-BE32-E72D297353CC}">
                <c16:uniqueId val="{00000001-F7F1-4574-95AE-93474687EF6E}"/>
              </c:ext>
            </c:extLst>
          </c:dPt>
          <c:cat>
            <c:strRef>
              <c:f>'Chart 3.06'!$A$21:$A$29</c:f>
              <c:strCache>
                <c:ptCount val="9"/>
                <c:pt idx="0">
                  <c:v>1986</c:v>
                </c:pt>
                <c:pt idx="1">
                  <c:v>1990</c:v>
                </c:pt>
                <c:pt idx="2">
                  <c:v>1994</c:v>
                </c:pt>
                <c:pt idx="3">
                  <c:v>1998</c:v>
                </c:pt>
                <c:pt idx="4">
                  <c:v>2002</c:v>
                </c:pt>
                <c:pt idx="5">
                  <c:v>2006</c:v>
                </c:pt>
                <c:pt idx="6">
                  <c:v>2010</c:v>
                </c:pt>
                <c:pt idx="7">
                  <c:v>2014</c:v>
                </c:pt>
                <c:pt idx="8">
                  <c:v>2018*</c:v>
                </c:pt>
              </c:strCache>
            </c:strRef>
          </c:cat>
          <c:val>
            <c:numRef>
              <c:f>'Chart 3.06'!$B$21:$B$29</c:f>
              <c:numCache>
                <c:formatCode>0</c:formatCode>
                <c:ptCount val="9"/>
                <c:pt idx="0">
                  <c:v>10</c:v>
                </c:pt>
                <c:pt idx="1">
                  <c:v>10</c:v>
                </c:pt>
                <c:pt idx="2">
                  <c:v>11</c:v>
                </c:pt>
                <c:pt idx="3">
                  <c:v>13</c:v>
                </c:pt>
                <c:pt idx="4">
                  <c:v>11</c:v>
                </c:pt>
                <c:pt idx="5">
                  <c:v>10</c:v>
                </c:pt>
                <c:pt idx="6">
                  <c:v>6</c:v>
                </c:pt>
                <c:pt idx="7">
                  <c:v>3</c:v>
                </c:pt>
                <c:pt idx="8" formatCode="General">
                  <c:v>4</c:v>
                </c:pt>
              </c:numCache>
            </c:numRef>
          </c:val>
          <c:smooth val="0"/>
          <c:extLst>
            <c:ext xmlns:c16="http://schemas.microsoft.com/office/drawing/2014/chart" uri="{C3380CC4-5D6E-409C-BE32-E72D297353CC}">
              <c16:uniqueId val="{00000002-F7F1-4574-95AE-93474687EF6E}"/>
            </c:ext>
          </c:extLst>
        </c:ser>
        <c:ser>
          <c:idx val="0"/>
          <c:order val="1"/>
          <c:tx>
            <c:strRef>
              <c:f>'Chart 3.06'!$C$20</c:f>
              <c:strCache>
                <c:ptCount val="1"/>
                <c:pt idx="0">
                  <c:v>Drinks at least weekly</c:v>
                </c:pt>
              </c:strCache>
            </c:strRef>
          </c:tx>
          <c:spPr>
            <a:ln>
              <a:solidFill>
                <a:schemeClr val="accent2"/>
              </a:solidFill>
            </a:ln>
          </c:spPr>
          <c:marker>
            <c:symbol val="none"/>
          </c:marker>
          <c:dPt>
            <c:idx val="8"/>
            <c:marker>
              <c:symbol val="diamond"/>
              <c:size val="8"/>
              <c:spPr>
                <a:solidFill>
                  <a:schemeClr val="accent2"/>
                </a:solidFill>
              </c:spPr>
            </c:marker>
            <c:bubble3D val="0"/>
            <c:spPr>
              <a:ln>
                <a:noFill/>
              </a:ln>
            </c:spPr>
            <c:extLst>
              <c:ext xmlns:c16="http://schemas.microsoft.com/office/drawing/2014/chart" uri="{C3380CC4-5D6E-409C-BE32-E72D297353CC}">
                <c16:uniqueId val="{00000004-F7F1-4574-95AE-93474687EF6E}"/>
              </c:ext>
            </c:extLst>
          </c:dPt>
          <c:cat>
            <c:strRef>
              <c:f>'Chart 3.06'!$A$21:$A$29</c:f>
              <c:strCache>
                <c:ptCount val="9"/>
                <c:pt idx="0">
                  <c:v>1986</c:v>
                </c:pt>
                <c:pt idx="1">
                  <c:v>1990</c:v>
                </c:pt>
                <c:pt idx="2">
                  <c:v>1994</c:v>
                </c:pt>
                <c:pt idx="3">
                  <c:v>1998</c:v>
                </c:pt>
                <c:pt idx="4">
                  <c:v>2002</c:v>
                </c:pt>
                <c:pt idx="5">
                  <c:v>2006</c:v>
                </c:pt>
                <c:pt idx="6">
                  <c:v>2010</c:v>
                </c:pt>
                <c:pt idx="7">
                  <c:v>2014</c:v>
                </c:pt>
                <c:pt idx="8">
                  <c:v>2018*</c:v>
                </c:pt>
              </c:strCache>
            </c:strRef>
          </c:cat>
          <c:val>
            <c:numRef>
              <c:f>'Chart 3.06'!$C$21:$C$29</c:f>
              <c:numCache>
                <c:formatCode>0</c:formatCode>
                <c:ptCount val="9"/>
                <c:pt idx="0">
                  <c:v>31</c:v>
                </c:pt>
                <c:pt idx="1">
                  <c:v>25</c:v>
                </c:pt>
                <c:pt idx="2">
                  <c:v>29</c:v>
                </c:pt>
                <c:pt idx="3">
                  <c:v>30</c:v>
                </c:pt>
                <c:pt idx="4">
                  <c:v>30</c:v>
                </c:pt>
                <c:pt idx="5">
                  <c:v>13</c:v>
                </c:pt>
                <c:pt idx="6">
                  <c:v>17</c:v>
                </c:pt>
                <c:pt idx="7">
                  <c:v>7</c:v>
                </c:pt>
                <c:pt idx="8" formatCode="General">
                  <c:v>8</c:v>
                </c:pt>
              </c:numCache>
            </c:numRef>
          </c:val>
          <c:smooth val="0"/>
          <c:extLst>
            <c:ext xmlns:c16="http://schemas.microsoft.com/office/drawing/2014/chart" uri="{C3380CC4-5D6E-409C-BE32-E72D297353CC}">
              <c16:uniqueId val="{00000005-F7F1-4574-95AE-93474687EF6E}"/>
            </c:ext>
          </c:extLst>
        </c:ser>
        <c:dLbls>
          <c:showLegendKey val="0"/>
          <c:showVal val="0"/>
          <c:showCatName val="0"/>
          <c:showSerName val="0"/>
          <c:showPercent val="0"/>
          <c:showBubbleSize val="0"/>
        </c:dLbls>
        <c:smooth val="0"/>
        <c:axId val="650709248"/>
        <c:axId val="650731520"/>
      </c:lineChart>
      <c:catAx>
        <c:axId val="650709248"/>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650731520"/>
        <c:crosses val="autoZero"/>
        <c:auto val="1"/>
        <c:lblAlgn val="ctr"/>
        <c:lblOffset val="100"/>
        <c:noMultiLvlLbl val="0"/>
      </c:catAx>
      <c:valAx>
        <c:axId val="650731520"/>
        <c:scaling>
          <c:orientation val="minMax"/>
        </c:scaling>
        <c:delete val="0"/>
        <c:axPos val="l"/>
        <c:majorGridlines/>
        <c:title>
          <c:tx>
            <c:rich>
              <a:bodyPr rot="-5400000" vert="horz"/>
              <a:lstStyle/>
              <a:p>
                <a:pPr>
                  <a:defRPr/>
                </a:pPr>
                <a:r>
                  <a:rPr lang="en-GB"/>
                  <a:t>Percentage</a:t>
                </a:r>
              </a:p>
            </c:rich>
          </c:tx>
          <c:overlay val="0"/>
        </c:title>
        <c:numFmt formatCode="0" sourceLinked="1"/>
        <c:majorTickMark val="out"/>
        <c:minorTickMark val="none"/>
        <c:tickLblPos val="nextTo"/>
        <c:spPr>
          <a:solidFill>
            <a:sysClr val="window" lastClr="FFFFFF"/>
          </a:solidFill>
        </c:spPr>
        <c:crossAx val="650709248"/>
        <c:crosses val="autoZero"/>
        <c:crossBetween val="between"/>
      </c:valAx>
      <c:spPr>
        <a:solidFill>
          <a:sysClr val="window" lastClr="FFFFFF"/>
        </a:solidFill>
        <a:ln>
          <a:solidFill>
            <a:schemeClr val="accent1"/>
          </a:solidFill>
        </a:ln>
      </c:spPr>
    </c:plotArea>
    <c:legend>
      <c:legendPos val="b"/>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a:noFill/>
    </a:ln>
  </c:sp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3.07'!$B$19</c:f>
              <c:strCache>
                <c:ptCount val="1"/>
                <c:pt idx="0">
                  <c:v>Percentage (age standardised)</c:v>
                </c:pt>
              </c:strCache>
            </c:strRef>
          </c:tx>
          <c:spPr>
            <a:solidFill>
              <a:schemeClr val="accent1"/>
            </a:solidFill>
            <a:ln>
              <a:noFill/>
            </a:ln>
            <a:effectLst/>
          </c:spPr>
          <c:invertIfNegative val="0"/>
          <c:dLbls>
            <c:spPr>
              <a:noFill/>
              <a:ln>
                <a:noFill/>
              </a:ln>
              <a:effectLst/>
            </c:spPr>
            <c:txPr>
              <a:bodyPr/>
              <a:lstStyle/>
              <a:p>
                <a:pPr>
                  <a:defRPr b="1">
                    <a:solidFill>
                      <a:schemeClr val="accent4"/>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3.07'!$A$20:$A$24</c:f>
              <c:strCache>
                <c:ptCount val="5"/>
                <c:pt idx="0">
                  <c:v>Quintile 1 (most deprived)</c:v>
                </c:pt>
                <c:pt idx="1">
                  <c:v>Quintile 2</c:v>
                </c:pt>
                <c:pt idx="2">
                  <c:v>Quintile 3</c:v>
                </c:pt>
                <c:pt idx="3">
                  <c:v>Quintile 4</c:v>
                </c:pt>
                <c:pt idx="4">
                  <c:v>Quintile 5 (least deprived)</c:v>
                </c:pt>
              </c:strCache>
            </c:strRef>
          </c:cat>
          <c:val>
            <c:numRef>
              <c:f>'Chart 3.07'!$B$20:$B$24</c:f>
              <c:numCache>
                <c:formatCode>_-* #,##0_-;\-* #,##0_-;_-* "-"??_-;_-@_-</c:formatCode>
                <c:ptCount val="5"/>
                <c:pt idx="0">
                  <c:v>19.22185347594754</c:v>
                </c:pt>
                <c:pt idx="1">
                  <c:v>20.360264982747669</c:v>
                </c:pt>
                <c:pt idx="2">
                  <c:v>23.90501966141364</c:v>
                </c:pt>
                <c:pt idx="3">
                  <c:v>25.415171468951975</c:v>
                </c:pt>
                <c:pt idx="4">
                  <c:v>29.112339112225687</c:v>
                </c:pt>
              </c:numCache>
            </c:numRef>
          </c:val>
          <c:extLst>
            <c:ext xmlns:c16="http://schemas.microsoft.com/office/drawing/2014/chart" uri="{C3380CC4-5D6E-409C-BE32-E72D297353CC}">
              <c16:uniqueId val="{00000000-F606-437A-95D7-FD5340628155}"/>
            </c:ext>
          </c:extLst>
        </c:ser>
        <c:dLbls>
          <c:showLegendKey val="0"/>
          <c:showVal val="0"/>
          <c:showCatName val="0"/>
          <c:showSerName val="0"/>
          <c:showPercent val="0"/>
          <c:showBubbleSize val="0"/>
        </c:dLbls>
        <c:gapWidth val="219"/>
        <c:overlap val="-27"/>
        <c:axId val="650954240"/>
        <c:axId val="650955776"/>
      </c:barChart>
      <c:catAx>
        <c:axId val="650954240"/>
        <c:scaling>
          <c:orientation val="minMax"/>
        </c:scaling>
        <c:delete val="0"/>
        <c:axPos val="b"/>
        <c:numFmt formatCode="General" sourceLinked="1"/>
        <c:majorTickMark val="none"/>
        <c:minorTickMark val="none"/>
        <c:tickLblPos val="nextTo"/>
        <c:spPr>
          <a:noFill/>
          <a:ln w="9525" cap="flat" cmpd="sng" algn="ctr">
            <a:solidFill>
              <a:srgbClr val="000204"/>
            </a:solidFill>
            <a:round/>
          </a:ln>
          <a:effectLst/>
        </c:spPr>
        <c:txPr>
          <a:bodyPr rot="-60000000" vert="horz"/>
          <a:lstStyle/>
          <a:p>
            <a:pPr>
              <a:defRPr/>
            </a:pPr>
            <a:endParaRPr lang="en-US"/>
          </a:p>
        </c:txPr>
        <c:crossAx val="650955776"/>
        <c:crosses val="autoZero"/>
        <c:auto val="1"/>
        <c:lblAlgn val="ctr"/>
        <c:lblOffset val="100"/>
        <c:noMultiLvlLbl val="0"/>
      </c:catAx>
      <c:valAx>
        <c:axId val="650955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Percentage (</a:t>
                </a:r>
                <a:r>
                  <a:rPr lang="en-GB" sz="1000" b="1" i="0" u="none" strike="noStrike" baseline="0">
                    <a:effectLst/>
                  </a:rPr>
                  <a:t>age standardised)</a:t>
                </a:r>
                <a:endParaRPr lang="en-GB"/>
              </a:p>
            </c:rich>
          </c:tx>
          <c:overlay val="0"/>
          <c:spPr>
            <a:noFill/>
            <a:ln>
              <a:noFill/>
            </a:ln>
            <a:effectLst/>
          </c:spPr>
        </c:title>
        <c:numFmt formatCode="#,##0" sourceLinked="0"/>
        <c:majorTickMark val="none"/>
        <c:minorTickMark val="none"/>
        <c:tickLblPos val="nextTo"/>
        <c:spPr>
          <a:noFill/>
          <a:ln>
            <a:noFill/>
          </a:ln>
          <a:effectLst/>
        </c:spPr>
        <c:txPr>
          <a:bodyPr rot="-60000000" vert="horz"/>
          <a:lstStyle/>
          <a:p>
            <a:pPr>
              <a:defRPr/>
            </a:pPr>
            <a:endParaRPr lang="en-US"/>
          </a:p>
        </c:txPr>
        <c:crossAx val="650954240"/>
        <c:crosses val="autoZero"/>
        <c:crossBetween val="between"/>
      </c:valAx>
      <c:spPr>
        <a:solidFill>
          <a:sysClr val="window" lastClr="FFFFFF"/>
        </a:solidFill>
        <a:ln>
          <a:solidFill>
            <a:sysClr val="windowText" lastClr="000000"/>
          </a:solidFill>
        </a:ln>
        <a:effectLst/>
      </c:spPr>
    </c:plotArea>
    <c:plotVisOnly val="1"/>
    <c:dispBlanksAs val="gap"/>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3.08'!$B$21</c:f>
              <c:strCache>
                <c:ptCount val="1"/>
                <c:pt idx="0">
                  <c:v>Life satisfaction</c:v>
                </c:pt>
              </c:strCache>
            </c:strRef>
          </c:tx>
          <c:spPr>
            <a:ln w="28575" cap="rnd">
              <a:solidFill>
                <a:schemeClr val="accent1"/>
              </a:solidFill>
              <a:round/>
            </a:ln>
            <a:effectLst/>
          </c:spPr>
          <c:marker>
            <c:symbol val="none"/>
          </c:marker>
          <c:cat>
            <c:numRef>
              <c:f>'Chart 3.08'!$A$22:$A$28</c:f>
              <c:numCache>
                <c:formatCode>General</c:formatCode>
                <c:ptCount val="7"/>
                <c:pt idx="0">
                  <c:v>2012</c:v>
                </c:pt>
                <c:pt idx="1">
                  <c:v>2013</c:v>
                </c:pt>
                <c:pt idx="2">
                  <c:v>2014</c:v>
                </c:pt>
                <c:pt idx="3">
                  <c:v>2015</c:v>
                </c:pt>
                <c:pt idx="4">
                  <c:v>2016</c:v>
                </c:pt>
                <c:pt idx="5">
                  <c:v>2017</c:v>
                </c:pt>
                <c:pt idx="6">
                  <c:v>2018</c:v>
                </c:pt>
              </c:numCache>
            </c:numRef>
          </c:cat>
          <c:val>
            <c:numRef>
              <c:f>'Chart 3.08'!$B$22:$B$28</c:f>
              <c:numCache>
                <c:formatCode>0.0</c:formatCode>
                <c:ptCount val="7"/>
                <c:pt idx="0">
                  <c:v>7.4</c:v>
                </c:pt>
                <c:pt idx="1">
                  <c:v>7.44</c:v>
                </c:pt>
                <c:pt idx="2">
                  <c:v>7.52</c:v>
                </c:pt>
                <c:pt idx="3">
                  <c:v>7.56</c:v>
                </c:pt>
                <c:pt idx="4">
                  <c:v>7.63</c:v>
                </c:pt>
                <c:pt idx="5">
                  <c:v>7.65</c:v>
                </c:pt>
                <c:pt idx="6">
                  <c:v>7.69</c:v>
                </c:pt>
              </c:numCache>
            </c:numRef>
          </c:val>
          <c:smooth val="0"/>
          <c:extLst>
            <c:ext xmlns:c16="http://schemas.microsoft.com/office/drawing/2014/chart" uri="{C3380CC4-5D6E-409C-BE32-E72D297353CC}">
              <c16:uniqueId val="{00000000-032E-4991-8F8C-D34775B3EA18}"/>
            </c:ext>
          </c:extLst>
        </c:ser>
        <c:ser>
          <c:idx val="1"/>
          <c:order val="1"/>
          <c:tx>
            <c:strRef>
              <c:f>'Chart 3.08'!$C$21</c:f>
              <c:strCache>
                <c:ptCount val="1"/>
                <c:pt idx="0">
                  <c:v>Worthwhile</c:v>
                </c:pt>
              </c:strCache>
            </c:strRef>
          </c:tx>
          <c:spPr>
            <a:ln w="28575" cap="rnd">
              <a:solidFill>
                <a:srgbClr val="4D99FE"/>
              </a:solidFill>
              <a:round/>
            </a:ln>
            <a:effectLst/>
          </c:spPr>
          <c:marker>
            <c:symbol val="none"/>
          </c:marker>
          <c:cat>
            <c:numRef>
              <c:f>'Chart 3.08'!$A$22:$A$28</c:f>
              <c:numCache>
                <c:formatCode>General</c:formatCode>
                <c:ptCount val="7"/>
                <c:pt idx="0">
                  <c:v>2012</c:v>
                </c:pt>
                <c:pt idx="1">
                  <c:v>2013</c:v>
                </c:pt>
                <c:pt idx="2">
                  <c:v>2014</c:v>
                </c:pt>
                <c:pt idx="3">
                  <c:v>2015</c:v>
                </c:pt>
                <c:pt idx="4">
                  <c:v>2016</c:v>
                </c:pt>
                <c:pt idx="5">
                  <c:v>2017</c:v>
                </c:pt>
                <c:pt idx="6">
                  <c:v>2018</c:v>
                </c:pt>
              </c:numCache>
            </c:numRef>
          </c:cat>
          <c:val>
            <c:numRef>
              <c:f>'Chart 3.08'!$C$22:$C$28</c:f>
              <c:numCache>
                <c:formatCode>0.0</c:formatCode>
                <c:ptCount val="7"/>
                <c:pt idx="0">
                  <c:v>7.71</c:v>
                </c:pt>
                <c:pt idx="1">
                  <c:v>7.7</c:v>
                </c:pt>
                <c:pt idx="2">
                  <c:v>7.76</c:v>
                </c:pt>
                <c:pt idx="3">
                  <c:v>7.78</c:v>
                </c:pt>
                <c:pt idx="4">
                  <c:v>7.83</c:v>
                </c:pt>
                <c:pt idx="5">
                  <c:v>7.83</c:v>
                </c:pt>
                <c:pt idx="6">
                  <c:v>7.88</c:v>
                </c:pt>
              </c:numCache>
            </c:numRef>
          </c:val>
          <c:smooth val="0"/>
          <c:extLst>
            <c:ext xmlns:c16="http://schemas.microsoft.com/office/drawing/2014/chart" uri="{C3380CC4-5D6E-409C-BE32-E72D297353CC}">
              <c16:uniqueId val="{00000001-032E-4991-8F8C-D34775B3EA18}"/>
            </c:ext>
          </c:extLst>
        </c:ser>
        <c:ser>
          <c:idx val="2"/>
          <c:order val="2"/>
          <c:tx>
            <c:strRef>
              <c:f>'Chart 3.08'!$D$21</c:f>
              <c:strCache>
                <c:ptCount val="1"/>
                <c:pt idx="0">
                  <c:v>Happy</c:v>
                </c:pt>
              </c:strCache>
            </c:strRef>
          </c:tx>
          <c:spPr>
            <a:ln w="28575" cap="rnd">
              <a:solidFill>
                <a:srgbClr val="4D99FE"/>
              </a:solidFill>
              <a:prstDash val="sysDot"/>
              <a:round/>
            </a:ln>
            <a:effectLst/>
          </c:spPr>
          <c:marker>
            <c:symbol val="none"/>
          </c:marker>
          <c:cat>
            <c:numRef>
              <c:f>'Chart 3.08'!$A$22:$A$28</c:f>
              <c:numCache>
                <c:formatCode>General</c:formatCode>
                <c:ptCount val="7"/>
                <c:pt idx="0">
                  <c:v>2012</c:v>
                </c:pt>
                <c:pt idx="1">
                  <c:v>2013</c:v>
                </c:pt>
                <c:pt idx="2">
                  <c:v>2014</c:v>
                </c:pt>
                <c:pt idx="3">
                  <c:v>2015</c:v>
                </c:pt>
                <c:pt idx="4">
                  <c:v>2016</c:v>
                </c:pt>
                <c:pt idx="5">
                  <c:v>2017</c:v>
                </c:pt>
                <c:pt idx="6">
                  <c:v>2018</c:v>
                </c:pt>
              </c:numCache>
            </c:numRef>
          </c:cat>
          <c:val>
            <c:numRef>
              <c:f>'Chart 3.08'!$D$22:$D$28</c:f>
              <c:numCache>
                <c:formatCode>0.0</c:formatCode>
                <c:ptCount val="7"/>
                <c:pt idx="0">
                  <c:v>7.31</c:v>
                </c:pt>
                <c:pt idx="1">
                  <c:v>7.31</c:v>
                </c:pt>
                <c:pt idx="2">
                  <c:v>7.4</c:v>
                </c:pt>
                <c:pt idx="3">
                  <c:v>7.45</c:v>
                </c:pt>
                <c:pt idx="4">
                  <c:v>7.44</c:v>
                </c:pt>
                <c:pt idx="5">
                  <c:v>7.48</c:v>
                </c:pt>
                <c:pt idx="6">
                  <c:v>7.48</c:v>
                </c:pt>
              </c:numCache>
            </c:numRef>
          </c:val>
          <c:smooth val="0"/>
          <c:extLst>
            <c:ext xmlns:c16="http://schemas.microsoft.com/office/drawing/2014/chart" uri="{C3380CC4-5D6E-409C-BE32-E72D297353CC}">
              <c16:uniqueId val="{00000002-032E-4991-8F8C-D34775B3EA18}"/>
            </c:ext>
          </c:extLst>
        </c:ser>
        <c:ser>
          <c:idx val="3"/>
          <c:order val="3"/>
          <c:tx>
            <c:strRef>
              <c:f>'Chart 3.08'!$E$21</c:f>
              <c:strCache>
                <c:ptCount val="1"/>
                <c:pt idx="0">
                  <c:v>Anxious</c:v>
                </c:pt>
              </c:strCache>
            </c:strRef>
          </c:tx>
          <c:spPr>
            <a:ln w="19050" cap="rnd">
              <a:solidFill>
                <a:srgbClr val="002B6A"/>
              </a:solidFill>
              <a:prstDash val="dash"/>
              <a:round/>
            </a:ln>
            <a:effectLst/>
          </c:spPr>
          <c:marker>
            <c:symbol val="none"/>
          </c:marker>
          <c:cat>
            <c:numRef>
              <c:f>'Chart 3.08'!$A$22:$A$28</c:f>
              <c:numCache>
                <c:formatCode>General</c:formatCode>
                <c:ptCount val="7"/>
                <c:pt idx="0">
                  <c:v>2012</c:v>
                </c:pt>
                <c:pt idx="1">
                  <c:v>2013</c:v>
                </c:pt>
                <c:pt idx="2">
                  <c:v>2014</c:v>
                </c:pt>
                <c:pt idx="3">
                  <c:v>2015</c:v>
                </c:pt>
                <c:pt idx="4">
                  <c:v>2016</c:v>
                </c:pt>
                <c:pt idx="5">
                  <c:v>2017</c:v>
                </c:pt>
                <c:pt idx="6">
                  <c:v>2018</c:v>
                </c:pt>
              </c:numCache>
            </c:numRef>
          </c:cat>
          <c:val>
            <c:numRef>
              <c:f>'Chart 3.08'!$E$22:$E$28</c:f>
              <c:numCache>
                <c:formatCode>0.0</c:formatCode>
                <c:ptCount val="7"/>
                <c:pt idx="0">
                  <c:v>3.11</c:v>
                </c:pt>
                <c:pt idx="1">
                  <c:v>3.02</c:v>
                </c:pt>
                <c:pt idx="2">
                  <c:v>2.97</c:v>
                </c:pt>
                <c:pt idx="3">
                  <c:v>2.93</c:v>
                </c:pt>
                <c:pt idx="4">
                  <c:v>2.92</c:v>
                </c:pt>
                <c:pt idx="5">
                  <c:v>2.96</c:v>
                </c:pt>
                <c:pt idx="6">
                  <c:v>2.94</c:v>
                </c:pt>
              </c:numCache>
            </c:numRef>
          </c:val>
          <c:smooth val="0"/>
          <c:extLst>
            <c:ext xmlns:c16="http://schemas.microsoft.com/office/drawing/2014/chart" uri="{C3380CC4-5D6E-409C-BE32-E72D297353CC}">
              <c16:uniqueId val="{00000003-032E-4991-8F8C-D34775B3EA18}"/>
            </c:ext>
          </c:extLst>
        </c:ser>
        <c:dLbls>
          <c:showLegendKey val="0"/>
          <c:showVal val="0"/>
          <c:showCatName val="0"/>
          <c:showSerName val="0"/>
          <c:showPercent val="0"/>
          <c:showBubbleSize val="0"/>
        </c:dLbls>
        <c:smooth val="0"/>
        <c:axId val="594777408"/>
        <c:axId val="594777736"/>
      </c:lineChart>
      <c:catAx>
        <c:axId val="594777408"/>
        <c:scaling>
          <c:orientation val="minMax"/>
        </c:scaling>
        <c:delete val="0"/>
        <c:axPos val="b"/>
        <c:numFmt formatCode="General" sourceLinked="1"/>
        <c:majorTickMark val="none"/>
        <c:minorTickMark val="none"/>
        <c:tickLblPos val="nextTo"/>
        <c:spPr>
          <a:noFill/>
          <a:ln w="9525" cap="flat" cmpd="sng" algn="ctr">
            <a:solidFill>
              <a:srgbClr val="C0C0C0"/>
            </a:solidFill>
            <a:round/>
          </a:ln>
          <a:effectLst/>
        </c:spPr>
        <c:txPr>
          <a:bodyPr rot="-60000000" spcFirstLastPara="1" vertOverflow="ellipsis" vert="horz" wrap="square" anchor="ctr" anchorCtr="1"/>
          <a:lstStyle/>
          <a:p>
            <a:pPr>
              <a:defRPr sz="1000" b="0" i="0" u="none" strike="noStrike" kern="1200" baseline="0">
                <a:solidFill>
                  <a:srgbClr val="002D6A"/>
                </a:solidFill>
                <a:latin typeface="Arial" panose="020B0604020202020204" pitchFamily="34" charset="0"/>
                <a:ea typeface="+mn-ea"/>
                <a:cs typeface="Arial" panose="020B0604020202020204" pitchFamily="34" charset="0"/>
              </a:defRPr>
            </a:pPr>
            <a:endParaRPr lang="en-US"/>
          </a:p>
        </c:txPr>
        <c:crossAx val="594777736"/>
        <c:crosses val="autoZero"/>
        <c:auto val="1"/>
        <c:lblAlgn val="ctr"/>
        <c:lblOffset val="100"/>
        <c:noMultiLvlLbl val="0"/>
      </c:catAx>
      <c:valAx>
        <c:axId val="594777736"/>
        <c:scaling>
          <c:orientation val="minMax"/>
        </c:scaling>
        <c:delete val="0"/>
        <c:axPos val="l"/>
        <c:majorGridlines>
          <c:spPr>
            <a:ln w="9525" cap="flat" cmpd="sng" algn="ctr">
              <a:solidFill>
                <a:srgbClr val="C0C0C0"/>
              </a:solidFill>
              <a:round/>
            </a:ln>
            <a:effectLst/>
          </c:spPr>
        </c:majorGridlines>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2D6A">
                        <a:lumMod val="65000"/>
                        <a:lumOff val="35000"/>
                      </a:srgbClr>
                    </a:solidFill>
                    <a:latin typeface="+mn-lt"/>
                    <a:ea typeface="+mn-ea"/>
                    <a:cs typeface="+mn-cs"/>
                  </a:defRPr>
                </a:pPr>
                <a:r>
                  <a:rPr lang="en-GB" sz="1000" b="1" i="0" baseline="0">
                    <a:solidFill>
                      <a:srgbClr val="002D6A"/>
                    </a:solidFill>
                    <a:effectLst/>
                    <a:latin typeface="Arial" panose="020B0604020202020204" pitchFamily="34" charset="0"/>
                    <a:cs typeface="Arial" panose="020B0604020202020204" pitchFamily="34" charset="0"/>
                  </a:rPr>
                  <a:t>Average score (0-10)</a:t>
                </a:r>
                <a:endParaRPr lang="en-GB" sz="1000">
                  <a:solidFill>
                    <a:srgbClr val="002D6A"/>
                  </a:solidFill>
                  <a:effectLst/>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a:solidFill>
                      <a:srgbClr val="002D6A">
                        <a:lumMod val="65000"/>
                        <a:lumOff val="35000"/>
                      </a:srgbClr>
                    </a:solidFill>
                  </a:defRPr>
                </a:pPr>
                <a:endParaRPr lang="en-GB"/>
              </a:p>
            </c:rich>
          </c:tx>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2D6A">
                      <a:lumMod val="65000"/>
                      <a:lumOff val="35000"/>
                    </a:srgb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002D69"/>
                </a:solidFill>
                <a:latin typeface="Arial" panose="020B0604020202020204" pitchFamily="34" charset="0"/>
                <a:ea typeface="+mn-ea"/>
                <a:cs typeface="Arial" panose="020B0604020202020204" pitchFamily="34" charset="0"/>
              </a:defRPr>
            </a:pPr>
            <a:endParaRPr lang="en-US"/>
          </a:p>
        </c:txPr>
        <c:crossAx val="59477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2D6A"/>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68056475051531"/>
          <c:y val="5.0925925925925923E-2"/>
          <c:w val="0.86231168331150021"/>
          <c:h val="0.62604111986001754"/>
        </c:manualLayout>
      </c:layout>
      <c:barChart>
        <c:barDir val="col"/>
        <c:grouping val="clustered"/>
        <c:varyColors val="0"/>
        <c:ser>
          <c:idx val="0"/>
          <c:order val="0"/>
          <c:tx>
            <c:strRef>
              <c:f>'Chart 3.09'!$B$21</c:f>
              <c:strCache>
                <c:ptCount val="1"/>
                <c:pt idx="0">
                  <c:v>2008</c:v>
                </c:pt>
              </c:strCache>
            </c:strRef>
          </c:tx>
          <c:invertIfNegative val="0"/>
          <c:dLbls>
            <c:spPr>
              <a:noFill/>
              <a:ln>
                <a:noFill/>
              </a:ln>
              <a:effectLst/>
            </c:spPr>
            <c:txPr>
              <a:bodyPr/>
              <a:lstStyle/>
              <a:p>
                <a:pPr>
                  <a:defRPr b="1">
                    <a:solidFill>
                      <a:schemeClr val="tx1"/>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3.09'!$A$22:$A$27</c:f>
              <c:strCache>
                <c:ptCount val="6"/>
                <c:pt idx="0">
                  <c:v>All social landlord housing</c:v>
                </c:pt>
                <c:pt idx="1">
                  <c:v>Local authority</c:v>
                </c:pt>
                <c:pt idx="2">
                  <c:v>Registered social landlord</c:v>
                </c:pt>
                <c:pt idx="3">
                  <c:v>Owner occupied</c:v>
                </c:pt>
                <c:pt idx="4">
                  <c:v>Private rented</c:v>
                </c:pt>
                <c:pt idx="5">
                  <c:v>All tenures</c:v>
                </c:pt>
              </c:strCache>
            </c:strRef>
          </c:cat>
          <c:val>
            <c:numRef>
              <c:f>'Chart 3.09'!$B$22:$B$27</c:f>
              <c:numCache>
                <c:formatCode>0</c:formatCode>
                <c:ptCount val="6"/>
                <c:pt idx="0">
                  <c:v>6</c:v>
                </c:pt>
                <c:pt idx="1">
                  <c:v>4</c:v>
                </c:pt>
                <c:pt idx="2">
                  <c:v>9</c:v>
                </c:pt>
                <c:pt idx="3">
                  <c:v>3</c:v>
                </c:pt>
                <c:pt idx="4">
                  <c:v>2</c:v>
                </c:pt>
                <c:pt idx="5">
                  <c:v>3</c:v>
                </c:pt>
              </c:numCache>
            </c:numRef>
          </c:val>
          <c:extLst>
            <c:ext xmlns:c16="http://schemas.microsoft.com/office/drawing/2014/chart" uri="{C3380CC4-5D6E-409C-BE32-E72D297353CC}">
              <c16:uniqueId val="{00000000-8B85-4E15-9BEF-655C9C039426}"/>
            </c:ext>
          </c:extLst>
        </c:ser>
        <c:ser>
          <c:idx val="1"/>
          <c:order val="1"/>
          <c:tx>
            <c:strRef>
              <c:f>'Chart 3.09'!$C$21</c:f>
              <c:strCache>
                <c:ptCount val="1"/>
                <c:pt idx="0">
                  <c:v>2017-18</c:v>
                </c:pt>
              </c:strCache>
            </c:strRef>
          </c:tx>
          <c:invertIfNegative val="0"/>
          <c:dLbls>
            <c:dLbl>
              <c:idx val="0"/>
              <c:layout>
                <c:manualLayout>
                  <c:x val="-2.3852116875372688E-3"/>
                  <c:y val="0.10648148148148148"/>
                </c:manualLayout>
              </c:layout>
              <c:spPr>
                <a:noFill/>
                <a:ln>
                  <a:noFill/>
                </a:ln>
                <a:effectLst/>
              </c:spPr>
              <c:txPr>
                <a:bodyPr/>
                <a:lstStyle/>
                <a:p>
                  <a:pPr>
                    <a:defRPr b="1">
                      <a:solidFill>
                        <a:srgbClr val="FFFFFF"/>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B1-49A2-AA50-4009650243F2}"/>
                </c:ext>
              </c:extLst>
            </c:dLbl>
            <c:dLbl>
              <c:idx val="1"/>
              <c:layout>
                <c:manualLayout>
                  <c:x val="0"/>
                  <c:y val="0.1111111111111111"/>
                </c:manualLayout>
              </c:layout>
              <c:spPr>
                <a:noFill/>
                <a:ln>
                  <a:noFill/>
                </a:ln>
                <a:effectLst/>
              </c:spPr>
              <c:txPr>
                <a:bodyPr/>
                <a:lstStyle/>
                <a:p>
                  <a:pPr>
                    <a:defRPr b="1">
                      <a:solidFill>
                        <a:srgbClr val="FFFFFF"/>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B1-49A2-AA50-4009650243F2}"/>
                </c:ext>
              </c:extLst>
            </c:dLbl>
            <c:dLbl>
              <c:idx val="2"/>
              <c:layout>
                <c:manualLayout>
                  <c:x val="0"/>
                  <c:y val="0.11574074074074071"/>
                </c:manualLayout>
              </c:layout>
              <c:tx>
                <c:rich>
                  <a:bodyPr/>
                  <a:lstStyle/>
                  <a:p>
                    <a:fld id="{579FFEEF-0B70-41F7-BAE7-DC3357FB17C7}" type="VALUE">
                      <a:rPr lang="en-US">
                        <a:solidFill>
                          <a:srgbClr val="FFFFFF"/>
                        </a:solidFill>
                      </a:rPr>
                      <a:pPr/>
                      <a:t>[VALUE]</a:t>
                    </a:fld>
                    <a:endParaRPr lang="en-GB"/>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9B1-49A2-AA50-4009650243F2}"/>
                </c:ext>
              </c:extLst>
            </c:dLbl>
            <c:dLbl>
              <c:idx val="3"/>
              <c:layout>
                <c:manualLayout>
                  <c:x val="-2.3852116875373564E-3"/>
                  <c:y val="9.2592592592592671E-2"/>
                </c:manualLayout>
              </c:layout>
              <c:spPr>
                <a:noFill/>
                <a:ln>
                  <a:noFill/>
                </a:ln>
                <a:effectLst/>
              </c:spPr>
              <c:txPr>
                <a:bodyPr/>
                <a:lstStyle/>
                <a:p>
                  <a:pPr>
                    <a:defRPr b="1">
                      <a:solidFill>
                        <a:srgbClr val="FFFFFF"/>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9B1-49A2-AA50-4009650243F2}"/>
                </c:ext>
              </c:extLst>
            </c:dLbl>
            <c:dLbl>
              <c:idx val="4"/>
              <c:layout>
                <c:manualLayout>
                  <c:x val="-8.7456751568509432E-17"/>
                  <c:y val="8.7962962962962965E-2"/>
                </c:manualLayout>
              </c:layout>
              <c:tx>
                <c:rich>
                  <a:bodyPr/>
                  <a:lstStyle/>
                  <a:p>
                    <a:fld id="{ADF983B4-1AA4-4FDC-AD55-B93B798898DB}" type="VALUE">
                      <a:rPr lang="en-US">
                        <a:solidFill>
                          <a:srgbClr val="FFFFFF"/>
                        </a:solidFill>
                      </a:rPr>
                      <a:pPr/>
                      <a:t>[VALUE]</a:t>
                    </a:fld>
                    <a:endParaRPr lang="en-GB"/>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9B1-49A2-AA50-4009650243F2}"/>
                </c:ext>
              </c:extLst>
            </c:dLbl>
            <c:dLbl>
              <c:idx val="5"/>
              <c:layout>
                <c:manualLayout>
                  <c:x val="-2.385211687537444E-3"/>
                  <c:y val="0.1111111111111111"/>
                </c:manualLayout>
              </c:layout>
              <c:tx>
                <c:rich>
                  <a:bodyPr/>
                  <a:lstStyle/>
                  <a:p>
                    <a:fld id="{E85B34B0-B628-4BD8-BB11-34E1896C3AF1}" type="VALUE">
                      <a:rPr lang="en-US">
                        <a:solidFill>
                          <a:srgbClr val="FFFFFF"/>
                        </a:solidFill>
                      </a:rPr>
                      <a:pPr/>
                      <a:t>[VALUE]</a:t>
                    </a:fld>
                    <a:endParaRPr lang="en-GB"/>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9B1-49A2-AA50-4009650243F2}"/>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3.09'!$A$22:$A$27</c:f>
              <c:strCache>
                <c:ptCount val="6"/>
                <c:pt idx="0">
                  <c:v>All social landlord housing</c:v>
                </c:pt>
                <c:pt idx="1">
                  <c:v>Local authority</c:v>
                </c:pt>
                <c:pt idx="2">
                  <c:v>Registered social landlord</c:v>
                </c:pt>
                <c:pt idx="3">
                  <c:v>Owner occupied</c:v>
                </c:pt>
                <c:pt idx="4">
                  <c:v>Private rented</c:v>
                </c:pt>
                <c:pt idx="5">
                  <c:v>All tenures</c:v>
                </c:pt>
              </c:strCache>
            </c:strRef>
          </c:cat>
          <c:val>
            <c:numRef>
              <c:f>'Chart 3.09'!$C$22:$C$27</c:f>
              <c:numCache>
                <c:formatCode>0</c:formatCode>
                <c:ptCount val="6"/>
                <c:pt idx="0">
                  <c:v>31</c:v>
                </c:pt>
                <c:pt idx="1">
                  <c:v>27</c:v>
                </c:pt>
                <c:pt idx="2">
                  <c:v>34</c:v>
                </c:pt>
                <c:pt idx="3">
                  <c:v>14.000000000000002</c:v>
                </c:pt>
                <c:pt idx="4">
                  <c:v>13</c:v>
                </c:pt>
                <c:pt idx="5">
                  <c:v>17</c:v>
                </c:pt>
              </c:numCache>
            </c:numRef>
          </c:val>
          <c:extLst>
            <c:ext xmlns:c16="http://schemas.microsoft.com/office/drawing/2014/chart" uri="{C3380CC4-5D6E-409C-BE32-E72D297353CC}">
              <c16:uniqueId val="{00000001-8B85-4E15-9BEF-655C9C039426}"/>
            </c:ext>
          </c:extLst>
        </c:ser>
        <c:dLbls>
          <c:showLegendKey val="0"/>
          <c:showVal val="0"/>
          <c:showCatName val="0"/>
          <c:showSerName val="0"/>
          <c:showPercent val="0"/>
          <c:showBubbleSize val="0"/>
        </c:dLbls>
        <c:gapWidth val="150"/>
        <c:axId val="652795264"/>
        <c:axId val="652805248"/>
      </c:barChart>
      <c:catAx>
        <c:axId val="652795264"/>
        <c:scaling>
          <c:orientation val="minMax"/>
        </c:scaling>
        <c:delete val="0"/>
        <c:axPos val="b"/>
        <c:numFmt formatCode="General" sourceLinked="0"/>
        <c:majorTickMark val="out"/>
        <c:minorTickMark val="none"/>
        <c:tickLblPos val="nextTo"/>
        <c:crossAx val="652805248"/>
        <c:crosses val="autoZero"/>
        <c:auto val="1"/>
        <c:lblAlgn val="ctr"/>
        <c:lblOffset val="100"/>
        <c:noMultiLvlLbl val="0"/>
      </c:catAx>
      <c:valAx>
        <c:axId val="652805248"/>
        <c:scaling>
          <c:orientation val="minMax"/>
        </c:scaling>
        <c:delete val="0"/>
        <c:axPos val="l"/>
        <c:majorGridlines/>
        <c:title>
          <c:tx>
            <c:rich>
              <a:bodyPr rot="-5400000" vert="horz"/>
              <a:lstStyle/>
              <a:p>
                <a:pPr>
                  <a:defRPr/>
                </a:pPr>
                <a:r>
                  <a:rPr lang="cy-GB"/>
                  <a:t>Percentage</a:t>
                </a:r>
              </a:p>
            </c:rich>
          </c:tx>
          <c:overlay val="0"/>
        </c:title>
        <c:numFmt formatCode="0" sourceLinked="1"/>
        <c:majorTickMark val="out"/>
        <c:minorTickMark val="none"/>
        <c:tickLblPos val="nextTo"/>
        <c:crossAx val="652795264"/>
        <c:crosses val="autoZero"/>
        <c:crossBetween val="between"/>
      </c:valAx>
      <c:spPr>
        <a:solidFill>
          <a:sysClr val="window" lastClr="FFFFFF"/>
        </a:solidFill>
        <a:ln>
          <a:solidFill>
            <a:sysClr val="windowText" lastClr="000000"/>
          </a:solidFill>
        </a:ln>
      </c:spPr>
    </c:plotArea>
    <c:legend>
      <c:legendPos val="b"/>
      <c:overlay val="0"/>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90507436570428"/>
          <c:y val="5.0925925925925923E-2"/>
          <c:w val="0.81476159230096235"/>
          <c:h val="0.74439012831729368"/>
        </c:manualLayout>
      </c:layout>
      <c:barChart>
        <c:barDir val="bar"/>
        <c:grouping val="clustered"/>
        <c:varyColors val="0"/>
        <c:ser>
          <c:idx val="0"/>
          <c:order val="0"/>
          <c:invertIfNegative val="0"/>
          <c:dLbls>
            <c:dLbl>
              <c:idx val="4"/>
              <c:layout>
                <c:manualLayout>
                  <c:x val="1.6666666666666666E-2"/>
                  <c:y val="-4.629629629629629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A0-400D-A3E3-8E4CCC94F6C3}"/>
                </c:ext>
              </c:extLst>
            </c:dLbl>
            <c:dLbl>
              <c:idx val="6"/>
              <c:delete val="1"/>
              <c:extLst>
                <c:ext xmlns:c15="http://schemas.microsoft.com/office/drawing/2012/chart" uri="{CE6537A1-D6FC-4f65-9D91-7224C49458BB}"/>
                <c:ext xmlns:c16="http://schemas.microsoft.com/office/drawing/2014/chart" uri="{C3380CC4-5D6E-409C-BE32-E72D297353CC}">
                  <c16:uniqueId val="{00000001-E1A0-400D-A3E3-8E4CCC94F6C3}"/>
                </c:ext>
              </c:extLst>
            </c:dLbl>
            <c:dLbl>
              <c:idx val="10"/>
              <c:delete val="1"/>
              <c:extLst>
                <c:ext xmlns:c15="http://schemas.microsoft.com/office/drawing/2012/chart" uri="{CE6537A1-D6FC-4f65-9D91-7224C49458BB}"/>
                <c:ext xmlns:c16="http://schemas.microsoft.com/office/drawing/2014/chart" uri="{C3380CC4-5D6E-409C-BE32-E72D297353CC}">
                  <c16:uniqueId val="{00000002-E1A0-400D-A3E3-8E4CCC94F6C3}"/>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3.10'!$A$22:$A$33</c:f>
              <c:strCache>
                <c:ptCount val="12"/>
                <c:pt idx="0">
                  <c:v>Year 7</c:v>
                </c:pt>
                <c:pt idx="1">
                  <c:v>Year 8</c:v>
                </c:pt>
                <c:pt idx="2">
                  <c:v>Year 9</c:v>
                </c:pt>
                <c:pt idx="3">
                  <c:v>Year 10</c:v>
                </c:pt>
                <c:pt idx="4">
                  <c:v>Year 11</c:v>
                </c:pt>
                <c:pt idx="7">
                  <c:v>Boys</c:v>
                </c:pt>
                <c:pt idx="8">
                  <c:v>Girls</c:v>
                </c:pt>
                <c:pt idx="11">
                  <c:v>Overall</c:v>
                </c:pt>
              </c:strCache>
            </c:strRef>
          </c:cat>
          <c:val>
            <c:numRef>
              <c:f>'Chart 3.10'!$B$22:$B$33</c:f>
              <c:numCache>
                <c:formatCode>General</c:formatCode>
                <c:ptCount val="12"/>
                <c:pt idx="0">
                  <c:v>12</c:v>
                </c:pt>
                <c:pt idx="1">
                  <c:v>17</c:v>
                </c:pt>
                <c:pt idx="2">
                  <c:v>20</c:v>
                </c:pt>
                <c:pt idx="3">
                  <c:v>22</c:v>
                </c:pt>
                <c:pt idx="4">
                  <c:v>19</c:v>
                </c:pt>
                <c:pt idx="6">
                  <c:v>0</c:v>
                </c:pt>
                <c:pt idx="7">
                  <c:v>15</c:v>
                </c:pt>
                <c:pt idx="8">
                  <c:v>20</c:v>
                </c:pt>
                <c:pt idx="10">
                  <c:v>0</c:v>
                </c:pt>
                <c:pt idx="11">
                  <c:v>18</c:v>
                </c:pt>
              </c:numCache>
            </c:numRef>
          </c:val>
          <c:extLst>
            <c:ext xmlns:c16="http://schemas.microsoft.com/office/drawing/2014/chart" uri="{C3380CC4-5D6E-409C-BE32-E72D297353CC}">
              <c16:uniqueId val="{00000000-887F-4126-973A-109CB4945D35}"/>
            </c:ext>
          </c:extLst>
        </c:ser>
        <c:dLbls>
          <c:showLegendKey val="0"/>
          <c:showVal val="0"/>
          <c:showCatName val="0"/>
          <c:showSerName val="0"/>
          <c:showPercent val="0"/>
          <c:showBubbleSize val="0"/>
        </c:dLbls>
        <c:gapWidth val="150"/>
        <c:axId val="653080832"/>
        <c:axId val="653082624"/>
      </c:barChart>
      <c:catAx>
        <c:axId val="653080832"/>
        <c:scaling>
          <c:orientation val="minMax"/>
        </c:scaling>
        <c:delete val="0"/>
        <c:axPos val="l"/>
        <c:numFmt formatCode="General" sourceLinked="0"/>
        <c:majorTickMark val="out"/>
        <c:minorTickMark val="none"/>
        <c:tickLblPos val="nextTo"/>
        <c:crossAx val="653082624"/>
        <c:crosses val="autoZero"/>
        <c:auto val="1"/>
        <c:lblAlgn val="ctr"/>
        <c:lblOffset val="100"/>
        <c:noMultiLvlLbl val="0"/>
      </c:catAx>
      <c:valAx>
        <c:axId val="653082624"/>
        <c:scaling>
          <c:orientation val="minMax"/>
        </c:scaling>
        <c:delete val="0"/>
        <c:axPos val="b"/>
        <c:majorGridlines/>
        <c:title>
          <c:tx>
            <c:rich>
              <a:bodyPr/>
              <a:lstStyle/>
              <a:p>
                <a:pPr>
                  <a:defRPr/>
                </a:pPr>
                <a:r>
                  <a:rPr lang="en-GB"/>
                  <a:t>Percentage</a:t>
                </a:r>
              </a:p>
            </c:rich>
          </c:tx>
          <c:overlay val="0"/>
        </c:title>
        <c:numFmt formatCode="General" sourceLinked="1"/>
        <c:majorTickMark val="out"/>
        <c:minorTickMark val="none"/>
        <c:tickLblPos val="nextTo"/>
        <c:crossAx val="653080832"/>
        <c:crosses val="autoZero"/>
        <c:crossBetween val="between"/>
      </c:valAx>
      <c:spPr>
        <a:solidFill>
          <a:sysClr val="window" lastClr="FFFFFF"/>
        </a:solidFill>
        <a:ln>
          <a:solidFill>
            <a:sysClr val="windowText" lastClr="000000"/>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84958496445034"/>
          <c:y val="5.1400554097404488E-2"/>
          <c:w val="0.84559486774928183"/>
          <c:h val="0.75408314701403067"/>
        </c:manualLayout>
      </c:layout>
      <c:lineChart>
        <c:grouping val="standard"/>
        <c:varyColors val="0"/>
        <c:ser>
          <c:idx val="0"/>
          <c:order val="0"/>
          <c:tx>
            <c:v>UK</c:v>
          </c:tx>
          <c:spPr>
            <a:ln>
              <a:solidFill>
                <a:schemeClr val="tx2"/>
              </a:solidFill>
            </a:ln>
          </c:spPr>
          <c:marker>
            <c:symbol val="none"/>
          </c:marker>
          <c:cat>
            <c:strRef>
              <c:f>'Chart 1.03'!$A$25:$A$269</c:f>
              <c:strCache>
                <c:ptCount val="245"/>
                <c:pt idx="0">
                  <c:v>1999</c:v>
                </c:pt>
                <c:pt idx="1">
                  <c:v>1999</c:v>
                </c:pt>
                <c:pt idx="2">
                  <c:v>1999</c:v>
                </c:pt>
                <c:pt idx="3">
                  <c:v>1999</c:v>
                </c:pt>
                <c:pt idx="4">
                  <c:v>1999</c:v>
                </c:pt>
                <c:pt idx="5">
                  <c:v>1999</c:v>
                </c:pt>
                <c:pt idx="6">
                  <c:v>1999</c:v>
                </c:pt>
                <c:pt idx="7">
                  <c:v>1999</c:v>
                </c:pt>
                <c:pt idx="8">
                  <c:v>1999</c:v>
                </c:pt>
                <c:pt idx="9">
                  <c:v>1999</c:v>
                </c:pt>
                <c:pt idx="10">
                  <c:v>2000</c:v>
                </c:pt>
                <c:pt idx="11">
                  <c:v>2000</c:v>
                </c:pt>
                <c:pt idx="12">
                  <c:v>2000</c:v>
                </c:pt>
                <c:pt idx="13">
                  <c:v>2000</c:v>
                </c:pt>
                <c:pt idx="14">
                  <c:v>2000</c:v>
                </c:pt>
                <c:pt idx="15">
                  <c:v>2000</c:v>
                </c:pt>
                <c:pt idx="16">
                  <c:v>2000</c:v>
                </c:pt>
                <c:pt idx="17">
                  <c:v>2000</c:v>
                </c:pt>
                <c:pt idx="18">
                  <c:v>2000</c:v>
                </c:pt>
                <c:pt idx="19">
                  <c:v>2000</c:v>
                </c:pt>
                <c:pt idx="20">
                  <c:v>2000</c:v>
                </c:pt>
                <c:pt idx="21">
                  <c:v>2000</c:v>
                </c:pt>
                <c:pt idx="22">
                  <c:v>2001</c:v>
                </c:pt>
                <c:pt idx="23">
                  <c:v>2001</c:v>
                </c:pt>
                <c:pt idx="24">
                  <c:v>2001</c:v>
                </c:pt>
                <c:pt idx="25">
                  <c:v>2001</c:v>
                </c:pt>
                <c:pt idx="26">
                  <c:v>2001</c:v>
                </c:pt>
                <c:pt idx="27">
                  <c:v>2001</c:v>
                </c:pt>
                <c:pt idx="28">
                  <c:v>2001</c:v>
                </c:pt>
                <c:pt idx="29">
                  <c:v>2001</c:v>
                </c:pt>
                <c:pt idx="30">
                  <c:v>2001</c:v>
                </c:pt>
                <c:pt idx="31">
                  <c:v>2001</c:v>
                </c:pt>
                <c:pt idx="32">
                  <c:v>2001</c:v>
                </c:pt>
                <c:pt idx="33">
                  <c:v>2001</c:v>
                </c:pt>
                <c:pt idx="34">
                  <c:v>2002</c:v>
                </c:pt>
                <c:pt idx="35">
                  <c:v>2002</c:v>
                </c:pt>
                <c:pt idx="36">
                  <c:v>2002</c:v>
                </c:pt>
                <c:pt idx="37">
                  <c:v>2002</c:v>
                </c:pt>
                <c:pt idx="38">
                  <c:v>2002</c:v>
                </c:pt>
                <c:pt idx="39">
                  <c:v>2002</c:v>
                </c:pt>
                <c:pt idx="40">
                  <c:v>2002</c:v>
                </c:pt>
                <c:pt idx="41">
                  <c:v>2002</c:v>
                </c:pt>
                <c:pt idx="42">
                  <c:v>2002</c:v>
                </c:pt>
                <c:pt idx="43">
                  <c:v>2002</c:v>
                </c:pt>
                <c:pt idx="44">
                  <c:v>2002</c:v>
                </c:pt>
                <c:pt idx="45">
                  <c:v>2002</c:v>
                </c:pt>
                <c:pt idx="46">
                  <c:v>2003</c:v>
                </c:pt>
                <c:pt idx="47">
                  <c:v>2003</c:v>
                </c:pt>
                <c:pt idx="48">
                  <c:v>2003</c:v>
                </c:pt>
                <c:pt idx="49">
                  <c:v>2003</c:v>
                </c:pt>
                <c:pt idx="50">
                  <c:v>2003</c:v>
                </c:pt>
                <c:pt idx="51">
                  <c:v>2003</c:v>
                </c:pt>
                <c:pt idx="52">
                  <c:v>2003</c:v>
                </c:pt>
                <c:pt idx="53">
                  <c:v>2003</c:v>
                </c:pt>
                <c:pt idx="54">
                  <c:v>2003</c:v>
                </c:pt>
                <c:pt idx="55">
                  <c:v>2003</c:v>
                </c:pt>
                <c:pt idx="56">
                  <c:v>2003</c:v>
                </c:pt>
                <c:pt idx="57">
                  <c:v>2003</c:v>
                </c:pt>
                <c:pt idx="58">
                  <c:v>2004</c:v>
                </c:pt>
                <c:pt idx="59">
                  <c:v>2004</c:v>
                </c:pt>
                <c:pt idx="60">
                  <c:v>2004</c:v>
                </c:pt>
                <c:pt idx="61">
                  <c:v>2004</c:v>
                </c:pt>
                <c:pt idx="62">
                  <c:v>2004</c:v>
                </c:pt>
                <c:pt idx="63">
                  <c:v>2004</c:v>
                </c:pt>
                <c:pt idx="64">
                  <c:v>2004</c:v>
                </c:pt>
                <c:pt idx="65">
                  <c:v>2004</c:v>
                </c:pt>
                <c:pt idx="66">
                  <c:v>2004</c:v>
                </c:pt>
                <c:pt idx="67">
                  <c:v>2004</c:v>
                </c:pt>
                <c:pt idx="68">
                  <c:v>2004</c:v>
                </c:pt>
                <c:pt idx="69">
                  <c:v>2004</c:v>
                </c:pt>
                <c:pt idx="70">
                  <c:v>2005</c:v>
                </c:pt>
                <c:pt idx="71">
                  <c:v>2005</c:v>
                </c:pt>
                <c:pt idx="72">
                  <c:v>2005</c:v>
                </c:pt>
                <c:pt idx="73">
                  <c:v>2005</c:v>
                </c:pt>
                <c:pt idx="74">
                  <c:v>2005</c:v>
                </c:pt>
                <c:pt idx="75">
                  <c:v>2005</c:v>
                </c:pt>
                <c:pt idx="76">
                  <c:v>2005</c:v>
                </c:pt>
                <c:pt idx="77">
                  <c:v>2005</c:v>
                </c:pt>
                <c:pt idx="78">
                  <c:v>2005</c:v>
                </c:pt>
                <c:pt idx="79">
                  <c:v>2005</c:v>
                </c:pt>
                <c:pt idx="80">
                  <c:v>2005</c:v>
                </c:pt>
                <c:pt idx="81">
                  <c:v>2005</c:v>
                </c:pt>
                <c:pt idx="82">
                  <c:v>2006</c:v>
                </c:pt>
                <c:pt idx="83">
                  <c:v>2006</c:v>
                </c:pt>
                <c:pt idx="84">
                  <c:v>2006</c:v>
                </c:pt>
                <c:pt idx="85">
                  <c:v>2006</c:v>
                </c:pt>
                <c:pt idx="86">
                  <c:v>2006</c:v>
                </c:pt>
                <c:pt idx="87">
                  <c:v>2006</c:v>
                </c:pt>
                <c:pt idx="88">
                  <c:v>2006</c:v>
                </c:pt>
                <c:pt idx="89">
                  <c:v>2006</c:v>
                </c:pt>
                <c:pt idx="90">
                  <c:v>2006</c:v>
                </c:pt>
                <c:pt idx="91">
                  <c:v>2006</c:v>
                </c:pt>
                <c:pt idx="92">
                  <c:v>2006</c:v>
                </c:pt>
                <c:pt idx="93">
                  <c:v>2006</c:v>
                </c:pt>
                <c:pt idx="94">
                  <c:v>2007</c:v>
                </c:pt>
                <c:pt idx="95">
                  <c:v>2007</c:v>
                </c:pt>
                <c:pt idx="96">
                  <c:v>2007</c:v>
                </c:pt>
                <c:pt idx="97">
                  <c:v>2007</c:v>
                </c:pt>
                <c:pt idx="98">
                  <c:v>2007</c:v>
                </c:pt>
                <c:pt idx="99">
                  <c:v>2007</c:v>
                </c:pt>
                <c:pt idx="100">
                  <c:v>2007</c:v>
                </c:pt>
                <c:pt idx="101">
                  <c:v>2007</c:v>
                </c:pt>
                <c:pt idx="102">
                  <c:v>2007</c:v>
                </c:pt>
                <c:pt idx="103">
                  <c:v>2007</c:v>
                </c:pt>
                <c:pt idx="104">
                  <c:v>2007</c:v>
                </c:pt>
                <c:pt idx="105">
                  <c:v>2007</c:v>
                </c:pt>
                <c:pt idx="106">
                  <c:v>2008</c:v>
                </c:pt>
                <c:pt idx="107">
                  <c:v>2008</c:v>
                </c:pt>
                <c:pt idx="108">
                  <c:v>2008</c:v>
                </c:pt>
                <c:pt idx="109">
                  <c:v>2008</c:v>
                </c:pt>
                <c:pt idx="110">
                  <c:v>2008</c:v>
                </c:pt>
                <c:pt idx="111">
                  <c:v>2008</c:v>
                </c:pt>
                <c:pt idx="112">
                  <c:v>2008</c:v>
                </c:pt>
                <c:pt idx="113">
                  <c:v>2008</c:v>
                </c:pt>
                <c:pt idx="114">
                  <c:v>2008</c:v>
                </c:pt>
                <c:pt idx="115">
                  <c:v>2008</c:v>
                </c:pt>
                <c:pt idx="116">
                  <c:v>2008</c:v>
                </c:pt>
                <c:pt idx="117">
                  <c:v>2008</c:v>
                </c:pt>
                <c:pt idx="118">
                  <c:v>2009</c:v>
                </c:pt>
                <c:pt idx="119">
                  <c:v>2009</c:v>
                </c:pt>
                <c:pt idx="120">
                  <c:v>2009</c:v>
                </c:pt>
                <c:pt idx="121">
                  <c:v>2009</c:v>
                </c:pt>
                <c:pt idx="122">
                  <c:v>2009</c:v>
                </c:pt>
                <c:pt idx="123">
                  <c:v>2009</c:v>
                </c:pt>
                <c:pt idx="124">
                  <c:v>2009</c:v>
                </c:pt>
                <c:pt idx="125">
                  <c:v>2009</c:v>
                </c:pt>
                <c:pt idx="126">
                  <c:v>2009</c:v>
                </c:pt>
                <c:pt idx="127">
                  <c:v>2009</c:v>
                </c:pt>
                <c:pt idx="128">
                  <c:v>2009</c:v>
                </c:pt>
                <c:pt idx="129">
                  <c:v>2009</c:v>
                </c:pt>
                <c:pt idx="130">
                  <c:v>2010</c:v>
                </c:pt>
                <c:pt idx="131">
                  <c:v>2010</c:v>
                </c:pt>
                <c:pt idx="132">
                  <c:v>2010</c:v>
                </c:pt>
                <c:pt idx="133">
                  <c:v>2010</c:v>
                </c:pt>
                <c:pt idx="134">
                  <c:v>2010</c:v>
                </c:pt>
                <c:pt idx="135">
                  <c:v>2010</c:v>
                </c:pt>
                <c:pt idx="136">
                  <c:v>2010</c:v>
                </c:pt>
                <c:pt idx="137">
                  <c:v>2010</c:v>
                </c:pt>
                <c:pt idx="138">
                  <c:v>2010</c:v>
                </c:pt>
                <c:pt idx="139">
                  <c:v>2010</c:v>
                </c:pt>
                <c:pt idx="140">
                  <c:v>2010</c:v>
                </c:pt>
                <c:pt idx="141">
                  <c:v>2010</c:v>
                </c:pt>
                <c:pt idx="142">
                  <c:v>2011</c:v>
                </c:pt>
                <c:pt idx="143">
                  <c:v>2011</c:v>
                </c:pt>
                <c:pt idx="144">
                  <c:v>2011</c:v>
                </c:pt>
                <c:pt idx="145">
                  <c:v>2011</c:v>
                </c:pt>
                <c:pt idx="146">
                  <c:v>2011</c:v>
                </c:pt>
                <c:pt idx="147">
                  <c:v>2011</c:v>
                </c:pt>
                <c:pt idx="148">
                  <c:v>2011</c:v>
                </c:pt>
                <c:pt idx="149">
                  <c:v>2011</c:v>
                </c:pt>
                <c:pt idx="150">
                  <c:v>2011</c:v>
                </c:pt>
                <c:pt idx="151">
                  <c:v>2011</c:v>
                </c:pt>
                <c:pt idx="152">
                  <c:v>2011</c:v>
                </c:pt>
                <c:pt idx="153">
                  <c:v>2011</c:v>
                </c:pt>
                <c:pt idx="154">
                  <c:v>2012</c:v>
                </c:pt>
                <c:pt idx="155">
                  <c:v>2012</c:v>
                </c:pt>
                <c:pt idx="156">
                  <c:v>2012</c:v>
                </c:pt>
                <c:pt idx="157">
                  <c:v>2012</c:v>
                </c:pt>
                <c:pt idx="158">
                  <c:v>2012</c:v>
                </c:pt>
                <c:pt idx="159">
                  <c:v>2012</c:v>
                </c:pt>
                <c:pt idx="160">
                  <c:v>2012</c:v>
                </c:pt>
                <c:pt idx="161">
                  <c:v>2012</c:v>
                </c:pt>
                <c:pt idx="162">
                  <c:v>2012</c:v>
                </c:pt>
                <c:pt idx="163">
                  <c:v>2012</c:v>
                </c:pt>
                <c:pt idx="164">
                  <c:v>2012</c:v>
                </c:pt>
                <c:pt idx="165">
                  <c:v>2012</c:v>
                </c:pt>
                <c:pt idx="166">
                  <c:v>2013</c:v>
                </c:pt>
                <c:pt idx="167">
                  <c:v>2013</c:v>
                </c:pt>
                <c:pt idx="168">
                  <c:v>2013</c:v>
                </c:pt>
                <c:pt idx="169">
                  <c:v>2013</c:v>
                </c:pt>
                <c:pt idx="170">
                  <c:v>2013</c:v>
                </c:pt>
                <c:pt idx="171">
                  <c:v>2013</c:v>
                </c:pt>
                <c:pt idx="172">
                  <c:v>2013</c:v>
                </c:pt>
                <c:pt idx="173">
                  <c:v>2013</c:v>
                </c:pt>
                <c:pt idx="174">
                  <c:v>2013</c:v>
                </c:pt>
                <c:pt idx="175">
                  <c:v>2013</c:v>
                </c:pt>
                <c:pt idx="176">
                  <c:v>2013</c:v>
                </c:pt>
                <c:pt idx="177">
                  <c:v>013 </c:v>
                </c:pt>
                <c:pt idx="178">
                  <c:v>2014</c:v>
                </c:pt>
                <c:pt idx="179">
                  <c:v>2014</c:v>
                </c:pt>
                <c:pt idx="180">
                  <c:v>2014</c:v>
                </c:pt>
                <c:pt idx="181">
                  <c:v>2014</c:v>
                </c:pt>
                <c:pt idx="182">
                  <c:v>2014</c:v>
                </c:pt>
                <c:pt idx="183">
                  <c:v>2014</c:v>
                </c:pt>
                <c:pt idx="184">
                  <c:v>2014</c:v>
                </c:pt>
                <c:pt idx="185">
                  <c:v>2014</c:v>
                </c:pt>
                <c:pt idx="186">
                  <c:v>2014</c:v>
                </c:pt>
                <c:pt idx="187">
                  <c:v>2014</c:v>
                </c:pt>
                <c:pt idx="188">
                  <c:v>2014</c:v>
                </c:pt>
                <c:pt idx="189">
                  <c:v>2014</c:v>
                </c:pt>
                <c:pt idx="190">
                  <c:v>2015</c:v>
                </c:pt>
                <c:pt idx="191">
                  <c:v>2015</c:v>
                </c:pt>
                <c:pt idx="192">
                  <c:v>2015</c:v>
                </c:pt>
                <c:pt idx="193">
                  <c:v>2015</c:v>
                </c:pt>
                <c:pt idx="194">
                  <c:v>2015</c:v>
                </c:pt>
                <c:pt idx="195">
                  <c:v>2015</c:v>
                </c:pt>
                <c:pt idx="196">
                  <c:v>2015</c:v>
                </c:pt>
                <c:pt idx="197">
                  <c:v>2015</c:v>
                </c:pt>
                <c:pt idx="198">
                  <c:v>2015</c:v>
                </c:pt>
                <c:pt idx="199">
                  <c:v>2015</c:v>
                </c:pt>
                <c:pt idx="200">
                  <c:v>2015</c:v>
                </c:pt>
                <c:pt idx="201">
                  <c:v>2015</c:v>
                </c:pt>
                <c:pt idx="202">
                  <c:v>2016</c:v>
                </c:pt>
                <c:pt idx="203">
                  <c:v>2016</c:v>
                </c:pt>
                <c:pt idx="204">
                  <c:v>2016</c:v>
                </c:pt>
                <c:pt idx="205">
                  <c:v>2016</c:v>
                </c:pt>
                <c:pt idx="206">
                  <c:v>2016</c:v>
                </c:pt>
                <c:pt idx="207">
                  <c:v>2016</c:v>
                </c:pt>
                <c:pt idx="208">
                  <c:v>2016</c:v>
                </c:pt>
                <c:pt idx="209">
                  <c:v>2016</c:v>
                </c:pt>
                <c:pt idx="210">
                  <c:v>2016</c:v>
                </c:pt>
                <c:pt idx="211">
                  <c:v>2016</c:v>
                </c:pt>
                <c:pt idx="212">
                  <c:v>2016</c:v>
                </c:pt>
                <c:pt idx="213">
                  <c:v>2016</c:v>
                </c:pt>
                <c:pt idx="214">
                  <c:v>2017</c:v>
                </c:pt>
                <c:pt idx="215">
                  <c:v>2017</c:v>
                </c:pt>
                <c:pt idx="216">
                  <c:v>2017</c:v>
                </c:pt>
                <c:pt idx="217">
                  <c:v>2017</c:v>
                </c:pt>
                <c:pt idx="218">
                  <c:v>2017</c:v>
                </c:pt>
                <c:pt idx="219">
                  <c:v>2017</c:v>
                </c:pt>
                <c:pt idx="220">
                  <c:v>2017</c:v>
                </c:pt>
                <c:pt idx="221">
                  <c:v>2017</c:v>
                </c:pt>
                <c:pt idx="222">
                  <c:v>2017</c:v>
                </c:pt>
                <c:pt idx="223">
                  <c:v>2017</c:v>
                </c:pt>
                <c:pt idx="224">
                  <c:v>2017</c:v>
                </c:pt>
                <c:pt idx="225">
                  <c:v>2017</c:v>
                </c:pt>
                <c:pt idx="226">
                  <c:v>2018</c:v>
                </c:pt>
                <c:pt idx="227">
                  <c:v>2018</c:v>
                </c:pt>
                <c:pt idx="228">
                  <c:v>2018</c:v>
                </c:pt>
                <c:pt idx="229">
                  <c:v>2018</c:v>
                </c:pt>
                <c:pt idx="230">
                  <c:v>2018</c:v>
                </c:pt>
                <c:pt idx="231">
                  <c:v>2018</c:v>
                </c:pt>
                <c:pt idx="232">
                  <c:v>2018</c:v>
                </c:pt>
                <c:pt idx="233">
                  <c:v>2018</c:v>
                </c:pt>
                <c:pt idx="234">
                  <c:v>2018</c:v>
                </c:pt>
                <c:pt idx="235">
                  <c:v>2018</c:v>
                </c:pt>
                <c:pt idx="236">
                  <c:v>2018</c:v>
                </c:pt>
                <c:pt idx="237">
                  <c:v>2018</c:v>
                </c:pt>
                <c:pt idx="238">
                  <c:v>2019</c:v>
                </c:pt>
                <c:pt idx="239">
                  <c:v>2019</c:v>
                </c:pt>
                <c:pt idx="240">
                  <c:v>2019</c:v>
                </c:pt>
                <c:pt idx="241">
                  <c:v>2019</c:v>
                </c:pt>
                <c:pt idx="242">
                  <c:v>2019</c:v>
                </c:pt>
                <c:pt idx="243">
                  <c:v>2019</c:v>
                </c:pt>
                <c:pt idx="244">
                  <c:v>2019</c:v>
                </c:pt>
              </c:strCache>
            </c:strRef>
          </c:cat>
          <c:val>
            <c:numRef>
              <c:f>'Chart 1.03'!$D$25:$D$269</c:f>
              <c:numCache>
                <c:formatCode>0.0</c:formatCode>
                <c:ptCount val="245"/>
                <c:pt idx="0">
                  <c:v>71.858976543687675</c:v>
                </c:pt>
                <c:pt idx="1">
                  <c:v>71.827689181093717</c:v>
                </c:pt>
                <c:pt idx="2">
                  <c:v>71.812152648832409</c:v>
                </c:pt>
                <c:pt idx="3">
                  <c:v>71.887292601176242</c:v>
                </c:pt>
                <c:pt idx="4">
                  <c:v>71.927159467476841</c:v>
                </c:pt>
                <c:pt idx="5">
                  <c:v>72.025939259865368</c:v>
                </c:pt>
                <c:pt idx="6">
                  <c:v>72.117452725819248</c:v>
                </c:pt>
                <c:pt idx="7">
                  <c:v>72.074338058381286</c:v>
                </c:pt>
                <c:pt idx="8">
                  <c:v>72.195486302608032</c:v>
                </c:pt>
                <c:pt idx="9">
                  <c:v>72.273225725327833</c:v>
                </c:pt>
                <c:pt idx="10">
                  <c:v>72.204558557046013</c:v>
                </c:pt>
                <c:pt idx="11">
                  <c:v>72.161571621939629</c:v>
                </c:pt>
                <c:pt idx="12">
                  <c:v>72.264775930837274</c:v>
                </c:pt>
                <c:pt idx="13">
                  <c:v>72.34339476469961</c:v>
                </c:pt>
                <c:pt idx="14">
                  <c:v>72.435377733256558</c:v>
                </c:pt>
                <c:pt idx="15">
                  <c:v>72.475112632569861</c:v>
                </c:pt>
                <c:pt idx="16">
                  <c:v>72.595010562773311</c:v>
                </c:pt>
                <c:pt idx="17">
                  <c:v>72.669425477357734</c:v>
                </c:pt>
                <c:pt idx="18">
                  <c:v>72.62688566969733</c:v>
                </c:pt>
                <c:pt idx="19">
                  <c:v>72.506114963677575</c:v>
                </c:pt>
                <c:pt idx="20">
                  <c:v>72.426823786089798</c:v>
                </c:pt>
                <c:pt idx="21">
                  <c:v>72.501314376117804</c:v>
                </c:pt>
                <c:pt idx="22">
                  <c:v>72.719950028513722</c:v>
                </c:pt>
                <c:pt idx="23">
                  <c:v>72.634000664707898</c:v>
                </c:pt>
                <c:pt idx="24">
                  <c:v>72.641435225855858</c:v>
                </c:pt>
                <c:pt idx="25">
                  <c:v>72.698922780179046</c:v>
                </c:pt>
                <c:pt idx="26">
                  <c:v>72.736546709915615</c:v>
                </c:pt>
                <c:pt idx="27">
                  <c:v>72.679331875606721</c:v>
                </c:pt>
                <c:pt idx="28">
                  <c:v>72.582916131313965</c:v>
                </c:pt>
                <c:pt idx="29">
                  <c:v>72.596991093390656</c:v>
                </c:pt>
                <c:pt idx="30">
                  <c:v>72.529433652731697</c:v>
                </c:pt>
                <c:pt idx="31">
                  <c:v>72.53610235493278</c:v>
                </c:pt>
                <c:pt idx="32">
                  <c:v>72.61165068755858</c:v>
                </c:pt>
                <c:pt idx="33">
                  <c:v>72.581715750656443</c:v>
                </c:pt>
                <c:pt idx="34">
                  <c:v>72.46632088303042</c:v>
                </c:pt>
                <c:pt idx="35">
                  <c:v>72.462940396511968</c:v>
                </c:pt>
                <c:pt idx="36">
                  <c:v>72.456950813939429</c:v>
                </c:pt>
                <c:pt idx="37">
                  <c:v>72.571256538339924</c:v>
                </c:pt>
                <c:pt idx="38">
                  <c:v>72.60730577143184</c:v>
                </c:pt>
                <c:pt idx="39">
                  <c:v>72.68495406761798</c:v>
                </c:pt>
                <c:pt idx="40">
                  <c:v>72.575457678448061</c:v>
                </c:pt>
                <c:pt idx="41">
                  <c:v>72.665490399169812</c:v>
                </c:pt>
                <c:pt idx="42">
                  <c:v>72.571816513963611</c:v>
                </c:pt>
                <c:pt idx="43">
                  <c:v>72.743411995954716</c:v>
                </c:pt>
                <c:pt idx="44">
                  <c:v>72.779939144918586</c:v>
                </c:pt>
                <c:pt idx="45">
                  <c:v>72.872228864355449</c:v>
                </c:pt>
                <c:pt idx="46">
                  <c:v>72.754811515274284</c:v>
                </c:pt>
                <c:pt idx="47">
                  <c:v>72.63595628708201</c:v>
                </c:pt>
                <c:pt idx="48">
                  <c:v>72.681321704891133</c:v>
                </c:pt>
                <c:pt idx="49">
                  <c:v>72.734629464233095</c:v>
                </c:pt>
                <c:pt idx="50">
                  <c:v>72.825213761622891</c:v>
                </c:pt>
                <c:pt idx="51">
                  <c:v>72.881567822734752</c:v>
                </c:pt>
                <c:pt idx="52">
                  <c:v>72.837587122304853</c:v>
                </c:pt>
                <c:pt idx="53">
                  <c:v>72.755793662410056</c:v>
                </c:pt>
                <c:pt idx="54">
                  <c:v>72.780170645102231</c:v>
                </c:pt>
                <c:pt idx="55">
                  <c:v>72.818039166856082</c:v>
                </c:pt>
                <c:pt idx="56">
                  <c:v>72.812058742508995</c:v>
                </c:pt>
                <c:pt idx="57">
                  <c:v>72.768703373437688</c:v>
                </c:pt>
                <c:pt idx="58">
                  <c:v>72.984376437187024</c:v>
                </c:pt>
                <c:pt idx="59">
                  <c:v>73.043885351480256</c:v>
                </c:pt>
                <c:pt idx="60">
                  <c:v>73.034287106305825</c:v>
                </c:pt>
                <c:pt idx="61">
                  <c:v>72.95875781561513</c:v>
                </c:pt>
                <c:pt idx="62">
                  <c:v>72.935440770783927</c:v>
                </c:pt>
                <c:pt idx="63">
                  <c:v>72.878565774632406</c:v>
                </c:pt>
                <c:pt idx="64">
                  <c:v>72.828975275278225</c:v>
                </c:pt>
                <c:pt idx="65">
                  <c:v>72.817381036440736</c:v>
                </c:pt>
                <c:pt idx="66">
                  <c:v>72.867207149622786</c:v>
                </c:pt>
                <c:pt idx="67">
                  <c:v>72.867835585212859</c:v>
                </c:pt>
                <c:pt idx="68">
                  <c:v>72.998572930304846</c:v>
                </c:pt>
                <c:pt idx="69">
                  <c:v>73.041079602824027</c:v>
                </c:pt>
                <c:pt idx="70">
                  <c:v>73.101601195409728</c:v>
                </c:pt>
                <c:pt idx="71">
                  <c:v>73.174624279700012</c:v>
                </c:pt>
                <c:pt idx="72">
                  <c:v>73.07722817551138</c:v>
                </c:pt>
                <c:pt idx="73">
                  <c:v>72.922210691622496</c:v>
                </c:pt>
                <c:pt idx="74">
                  <c:v>72.903141416307221</c:v>
                </c:pt>
                <c:pt idx="75">
                  <c:v>72.89472333350011</c:v>
                </c:pt>
                <c:pt idx="76">
                  <c:v>72.970306458371098</c:v>
                </c:pt>
                <c:pt idx="77">
                  <c:v>73.040760252044336</c:v>
                </c:pt>
                <c:pt idx="78">
                  <c:v>73.045046454878516</c:v>
                </c:pt>
                <c:pt idx="79">
                  <c:v>72.901482926654751</c:v>
                </c:pt>
                <c:pt idx="80">
                  <c:v>72.75423861837038</c:v>
                </c:pt>
                <c:pt idx="81">
                  <c:v>72.673574337883124</c:v>
                </c:pt>
                <c:pt idx="82">
                  <c:v>72.757203056489999</c:v>
                </c:pt>
                <c:pt idx="83">
                  <c:v>72.820951678096847</c:v>
                </c:pt>
                <c:pt idx="84">
                  <c:v>72.90407284407982</c:v>
                </c:pt>
                <c:pt idx="85">
                  <c:v>72.911152561904572</c:v>
                </c:pt>
                <c:pt idx="86">
                  <c:v>72.811788793004425</c:v>
                </c:pt>
                <c:pt idx="87">
                  <c:v>72.843483990487002</c:v>
                </c:pt>
                <c:pt idx="88">
                  <c:v>72.893651384958787</c:v>
                </c:pt>
                <c:pt idx="89">
                  <c:v>73.022824330251126</c:v>
                </c:pt>
                <c:pt idx="90">
                  <c:v>72.816943218208223</c:v>
                </c:pt>
                <c:pt idx="91">
                  <c:v>72.779263405864455</c:v>
                </c:pt>
                <c:pt idx="92">
                  <c:v>72.745125142263305</c:v>
                </c:pt>
                <c:pt idx="93">
                  <c:v>72.707340806454653</c:v>
                </c:pt>
                <c:pt idx="94">
                  <c:v>72.631546478392067</c:v>
                </c:pt>
                <c:pt idx="95">
                  <c:v>72.498546365424275</c:v>
                </c:pt>
                <c:pt idx="96">
                  <c:v>72.502343411568219</c:v>
                </c:pt>
                <c:pt idx="97">
                  <c:v>72.535443179905101</c:v>
                </c:pt>
                <c:pt idx="98">
                  <c:v>72.691014317841422</c:v>
                </c:pt>
                <c:pt idx="99">
                  <c:v>72.650895770958584</c:v>
                </c:pt>
                <c:pt idx="100">
                  <c:v>72.6374780433258</c:v>
                </c:pt>
                <c:pt idx="101">
                  <c:v>72.644256639359057</c:v>
                </c:pt>
                <c:pt idx="102">
                  <c:v>72.682531882199612</c:v>
                </c:pt>
                <c:pt idx="103">
                  <c:v>72.766931546140484</c:v>
                </c:pt>
                <c:pt idx="104">
                  <c:v>72.829904473650259</c:v>
                </c:pt>
                <c:pt idx="105">
                  <c:v>72.908846710201402</c:v>
                </c:pt>
                <c:pt idx="106">
                  <c:v>72.931982072360086</c:v>
                </c:pt>
                <c:pt idx="107">
                  <c:v>73.021002774251258</c:v>
                </c:pt>
                <c:pt idx="108">
                  <c:v>72.9755804386823</c:v>
                </c:pt>
                <c:pt idx="109">
                  <c:v>72.963869861296175</c:v>
                </c:pt>
                <c:pt idx="110">
                  <c:v>73.027161104830199</c:v>
                </c:pt>
                <c:pt idx="111">
                  <c:v>72.899783223746084</c:v>
                </c:pt>
                <c:pt idx="112">
                  <c:v>72.787342539936404</c:v>
                </c:pt>
                <c:pt idx="113">
                  <c:v>72.55520682353378</c:v>
                </c:pt>
                <c:pt idx="114">
                  <c:v>72.43636041262728</c:v>
                </c:pt>
                <c:pt idx="115">
                  <c:v>72.28021982544746</c:v>
                </c:pt>
                <c:pt idx="116">
                  <c:v>72.291068223184823</c:v>
                </c:pt>
                <c:pt idx="117">
                  <c:v>72.17424172143788</c:v>
                </c:pt>
                <c:pt idx="118">
                  <c:v>72.194176184535507</c:v>
                </c:pt>
                <c:pt idx="119">
                  <c:v>71.881877953356039</c:v>
                </c:pt>
                <c:pt idx="120">
                  <c:v>71.673459332591491</c:v>
                </c:pt>
                <c:pt idx="121">
                  <c:v>71.395851360819492</c:v>
                </c:pt>
                <c:pt idx="122">
                  <c:v>71.049057577414956</c:v>
                </c:pt>
                <c:pt idx="123">
                  <c:v>70.840118937225725</c:v>
                </c:pt>
                <c:pt idx="124">
                  <c:v>70.615063596698619</c:v>
                </c:pt>
                <c:pt idx="125">
                  <c:v>70.660993106345714</c:v>
                </c:pt>
                <c:pt idx="126">
                  <c:v>70.616518350979447</c:v>
                </c:pt>
                <c:pt idx="127">
                  <c:v>70.599551760230952</c:v>
                </c:pt>
                <c:pt idx="128">
                  <c:v>70.579049338263118</c:v>
                </c:pt>
                <c:pt idx="129">
                  <c:v>70.551785584800356</c:v>
                </c:pt>
                <c:pt idx="130">
                  <c:v>70.416351190106283</c:v>
                </c:pt>
                <c:pt idx="131">
                  <c:v>70.280164805452742</c:v>
                </c:pt>
                <c:pt idx="132">
                  <c:v>70.195062335716159</c:v>
                </c:pt>
                <c:pt idx="133">
                  <c:v>70.213583181654698</c:v>
                </c:pt>
                <c:pt idx="134">
                  <c:v>70.397615885141093</c:v>
                </c:pt>
                <c:pt idx="135">
                  <c:v>70.422667390858052</c:v>
                </c:pt>
                <c:pt idx="136">
                  <c:v>70.621486151623998</c:v>
                </c:pt>
                <c:pt idx="137">
                  <c:v>70.638593680386805</c:v>
                </c:pt>
                <c:pt idx="138">
                  <c:v>70.705399556203304</c:v>
                </c:pt>
                <c:pt idx="139">
                  <c:v>70.49040918716814</c:v>
                </c:pt>
                <c:pt idx="140">
                  <c:v>70.338702077892592</c:v>
                </c:pt>
                <c:pt idx="141">
                  <c:v>70.38984940855012</c:v>
                </c:pt>
                <c:pt idx="142">
                  <c:v>70.468865143978903</c:v>
                </c:pt>
                <c:pt idx="143">
                  <c:v>70.586396738483302</c:v>
                </c:pt>
                <c:pt idx="144">
                  <c:v>70.546146885197274</c:v>
                </c:pt>
                <c:pt idx="145">
                  <c:v>70.481744775577454</c:v>
                </c:pt>
                <c:pt idx="146">
                  <c:v>70.512158476249269</c:v>
                </c:pt>
                <c:pt idx="147">
                  <c:v>70.450461862802683</c:v>
                </c:pt>
                <c:pt idx="148">
                  <c:v>70.219556850312301</c:v>
                </c:pt>
                <c:pt idx="149">
                  <c:v>70.195306715571732</c:v>
                </c:pt>
                <c:pt idx="150">
                  <c:v>70.105348660979573</c:v>
                </c:pt>
                <c:pt idx="151">
                  <c:v>70.144074376248923</c:v>
                </c:pt>
                <c:pt idx="152">
                  <c:v>70.144813109534212</c:v>
                </c:pt>
                <c:pt idx="153">
                  <c:v>70.218305063382488</c:v>
                </c:pt>
                <c:pt idx="154">
                  <c:v>70.240002581088262</c:v>
                </c:pt>
                <c:pt idx="155">
                  <c:v>70.312824694108684</c:v>
                </c:pt>
                <c:pt idx="156">
                  <c:v>70.466908437029261</c:v>
                </c:pt>
                <c:pt idx="157">
                  <c:v>70.528032645060904</c:v>
                </c:pt>
                <c:pt idx="158">
                  <c:v>70.660482564584754</c:v>
                </c:pt>
                <c:pt idx="159">
                  <c:v>70.907727218569562</c:v>
                </c:pt>
                <c:pt idx="160">
                  <c:v>71.063670306100562</c:v>
                </c:pt>
                <c:pt idx="161">
                  <c:v>71.16351321020521</c:v>
                </c:pt>
                <c:pt idx="162">
                  <c:v>71.130510226274396</c:v>
                </c:pt>
                <c:pt idx="163">
                  <c:v>71.071939314644254</c:v>
                </c:pt>
                <c:pt idx="164">
                  <c:v>71.289809711930104</c:v>
                </c:pt>
                <c:pt idx="165">
                  <c:v>71.40401564888154</c:v>
                </c:pt>
                <c:pt idx="166">
                  <c:v>71.356502636517575</c:v>
                </c:pt>
                <c:pt idx="167">
                  <c:v>71.162744715389337</c:v>
                </c:pt>
                <c:pt idx="168">
                  <c:v>71.179859363740675</c:v>
                </c:pt>
                <c:pt idx="169">
                  <c:v>71.239468598881814</c:v>
                </c:pt>
                <c:pt idx="170">
                  <c:v>71.205000688730593</c:v>
                </c:pt>
                <c:pt idx="171">
                  <c:v>71.332062916712175</c:v>
                </c:pt>
                <c:pt idx="172">
                  <c:v>71.484681930894922</c:v>
                </c:pt>
                <c:pt idx="173">
                  <c:v>71.508853155448634</c:v>
                </c:pt>
                <c:pt idx="174">
                  <c:v>71.653957210542771</c:v>
                </c:pt>
                <c:pt idx="175">
                  <c:v>71.875019602271337</c:v>
                </c:pt>
                <c:pt idx="176">
                  <c:v>72.033535192115977</c:v>
                </c:pt>
                <c:pt idx="177">
                  <c:v>71.994411557875594</c:v>
                </c:pt>
                <c:pt idx="178">
                  <c:v>72.103619822741209</c:v>
                </c:pt>
                <c:pt idx="179">
                  <c:v>72.373361495260269</c:v>
                </c:pt>
                <c:pt idx="180">
                  <c:v>72.460496327161621</c:v>
                </c:pt>
                <c:pt idx="181">
                  <c:v>72.690273516991283</c:v>
                </c:pt>
                <c:pt idx="182">
                  <c:v>72.903248078745861</c:v>
                </c:pt>
                <c:pt idx="183">
                  <c:v>72.829660805236969</c:v>
                </c:pt>
                <c:pt idx="184">
                  <c:v>72.784448809878214</c:v>
                </c:pt>
                <c:pt idx="185">
                  <c:v>72.974149721892815</c:v>
                </c:pt>
                <c:pt idx="186">
                  <c:v>73.042962030063478</c:v>
                </c:pt>
                <c:pt idx="187">
                  <c:v>73.007306550446984</c:v>
                </c:pt>
                <c:pt idx="188">
                  <c:v>72.992602335240875</c:v>
                </c:pt>
                <c:pt idx="189">
                  <c:v>73.203320885361236</c:v>
                </c:pt>
                <c:pt idx="190">
                  <c:v>73.298052085146779</c:v>
                </c:pt>
                <c:pt idx="191">
                  <c:v>73.433321686286519</c:v>
                </c:pt>
                <c:pt idx="192">
                  <c:v>73.437136785496378</c:v>
                </c:pt>
                <c:pt idx="193">
                  <c:v>73.43424036704198</c:v>
                </c:pt>
                <c:pt idx="194">
                  <c:v>73.308626880849502</c:v>
                </c:pt>
                <c:pt idx="195">
                  <c:v>73.382800260568189</c:v>
                </c:pt>
                <c:pt idx="196">
                  <c:v>73.481098121628236</c:v>
                </c:pt>
                <c:pt idx="197">
                  <c:v>73.558538749562075</c:v>
                </c:pt>
                <c:pt idx="198">
                  <c:v>73.77567206998765</c:v>
                </c:pt>
                <c:pt idx="199">
                  <c:v>73.980010097194622</c:v>
                </c:pt>
                <c:pt idx="200">
                  <c:v>74.048601004314747</c:v>
                </c:pt>
                <c:pt idx="201">
                  <c:v>74.112436358665619</c:v>
                </c:pt>
                <c:pt idx="202">
                  <c:v>74.089185185564972</c:v>
                </c:pt>
                <c:pt idx="203">
                  <c:v>74.140244568942791</c:v>
                </c:pt>
                <c:pt idx="204">
                  <c:v>74.134710271412644</c:v>
                </c:pt>
                <c:pt idx="205">
                  <c:v>74.191477732027906</c:v>
                </c:pt>
                <c:pt idx="206">
                  <c:v>74.356930385780416</c:v>
                </c:pt>
                <c:pt idx="207">
                  <c:v>74.417431872164698</c:v>
                </c:pt>
                <c:pt idx="208">
                  <c:v>74.504598907218096</c:v>
                </c:pt>
                <c:pt idx="209">
                  <c:v>74.485658991028515</c:v>
                </c:pt>
                <c:pt idx="210">
                  <c:v>74.446603214355733</c:v>
                </c:pt>
                <c:pt idx="211">
                  <c:v>74.433040437660509</c:v>
                </c:pt>
                <c:pt idx="212">
                  <c:v>74.447406320549746</c:v>
                </c:pt>
                <c:pt idx="213">
                  <c:v>74.566118862529777</c:v>
                </c:pt>
                <c:pt idx="214">
                  <c:v>74.536392949236401</c:v>
                </c:pt>
                <c:pt idx="215">
                  <c:v>74.623790345552919</c:v>
                </c:pt>
                <c:pt idx="216">
                  <c:v>74.768654892058947</c:v>
                </c:pt>
                <c:pt idx="217">
                  <c:v>74.766734957028675</c:v>
                </c:pt>
                <c:pt idx="218">
                  <c:v>74.908949118194769</c:v>
                </c:pt>
                <c:pt idx="219">
                  <c:v>75.104353394472014</c:v>
                </c:pt>
                <c:pt idx="220">
                  <c:v>75.264121094393076</c:v>
                </c:pt>
                <c:pt idx="221">
                  <c:v>75.138180400193576</c:v>
                </c:pt>
                <c:pt idx="222">
                  <c:v>75.006908323214148</c:v>
                </c:pt>
                <c:pt idx="223">
                  <c:v>75.076017106461023</c:v>
                </c:pt>
                <c:pt idx="224">
                  <c:v>75.338483274583297</c:v>
                </c:pt>
                <c:pt idx="225">
                  <c:v>75.175362000756962</c:v>
                </c:pt>
                <c:pt idx="226">
                  <c:v>75.30308514652522</c:v>
                </c:pt>
                <c:pt idx="227">
                  <c:v>75.37528469149548</c:v>
                </c:pt>
                <c:pt idx="228">
                  <c:v>75.561069614687582</c:v>
                </c:pt>
                <c:pt idx="229">
                  <c:v>75.593529445092898</c:v>
                </c:pt>
                <c:pt idx="230">
                  <c:v>75.631977883027858</c:v>
                </c:pt>
                <c:pt idx="231">
                  <c:v>75.548796641450622</c:v>
                </c:pt>
                <c:pt idx="232">
                  <c:v>75.518698850426787</c:v>
                </c:pt>
                <c:pt idx="233">
                  <c:v>75.556981399941904</c:v>
                </c:pt>
                <c:pt idx="234">
                  <c:v>75.552678799441637</c:v>
                </c:pt>
                <c:pt idx="235">
                  <c:v>75.711868305729752</c:v>
                </c:pt>
                <c:pt idx="236">
                  <c:v>75.7608129804497</c:v>
                </c:pt>
                <c:pt idx="237">
                  <c:v>75.833081081136413</c:v>
                </c:pt>
                <c:pt idx="238">
                  <c:v>76.106094454324619</c:v>
                </c:pt>
                <c:pt idx="239">
                  <c:v>76.127453766378309</c:v>
                </c:pt>
                <c:pt idx="240">
                  <c:v>76.056950767717879</c:v>
                </c:pt>
                <c:pt idx="241">
                  <c:v>76.113268679439074</c:v>
                </c:pt>
                <c:pt idx="242">
                  <c:v>76.049416778570034</c:v>
                </c:pt>
                <c:pt idx="243">
                  <c:v>76.102367073888104</c:v>
                </c:pt>
                <c:pt idx="244">
                  <c:v>76.126454616971998</c:v>
                </c:pt>
              </c:numCache>
            </c:numRef>
          </c:val>
          <c:smooth val="0"/>
          <c:extLst>
            <c:ext xmlns:c16="http://schemas.microsoft.com/office/drawing/2014/chart" uri="{C3380CC4-5D6E-409C-BE32-E72D297353CC}">
              <c16:uniqueId val="{00000000-9D2E-46BA-8E38-D1B91AC2D33A}"/>
            </c:ext>
          </c:extLst>
        </c:ser>
        <c:ser>
          <c:idx val="1"/>
          <c:order val="1"/>
          <c:tx>
            <c:v>Wales</c:v>
          </c:tx>
          <c:spPr>
            <a:ln>
              <a:solidFill>
                <a:schemeClr val="tx2">
                  <a:lumMod val="60000"/>
                  <a:lumOff val="40000"/>
                </a:schemeClr>
              </a:solidFill>
            </a:ln>
          </c:spPr>
          <c:marker>
            <c:symbol val="none"/>
          </c:marker>
          <c:cat>
            <c:strRef>
              <c:f>'Chart 1.03'!$A$25:$A$269</c:f>
              <c:strCache>
                <c:ptCount val="245"/>
                <c:pt idx="0">
                  <c:v>1999</c:v>
                </c:pt>
                <c:pt idx="1">
                  <c:v>1999</c:v>
                </c:pt>
                <c:pt idx="2">
                  <c:v>1999</c:v>
                </c:pt>
                <c:pt idx="3">
                  <c:v>1999</c:v>
                </c:pt>
                <c:pt idx="4">
                  <c:v>1999</c:v>
                </c:pt>
                <c:pt idx="5">
                  <c:v>1999</c:v>
                </c:pt>
                <c:pt idx="6">
                  <c:v>1999</c:v>
                </c:pt>
                <c:pt idx="7">
                  <c:v>1999</c:v>
                </c:pt>
                <c:pt idx="8">
                  <c:v>1999</c:v>
                </c:pt>
                <c:pt idx="9">
                  <c:v>1999</c:v>
                </c:pt>
                <c:pt idx="10">
                  <c:v>2000</c:v>
                </c:pt>
                <c:pt idx="11">
                  <c:v>2000</c:v>
                </c:pt>
                <c:pt idx="12">
                  <c:v>2000</c:v>
                </c:pt>
                <c:pt idx="13">
                  <c:v>2000</c:v>
                </c:pt>
                <c:pt idx="14">
                  <c:v>2000</c:v>
                </c:pt>
                <c:pt idx="15">
                  <c:v>2000</c:v>
                </c:pt>
                <c:pt idx="16">
                  <c:v>2000</c:v>
                </c:pt>
                <c:pt idx="17">
                  <c:v>2000</c:v>
                </c:pt>
                <c:pt idx="18">
                  <c:v>2000</c:v>
                </c:pt>
                <c:pt idx="19">
                  <c:v>2000</c:v>
                </c:pt>
                <c:pt idx="20">
                  <c:v>2000</c:v>
                </c:pt>
                <c:pt idx="21">
                  <c:v>2000</c:v>
                </c:pt>
                <c:pt idx="22">
                  <c:v>2001</c:v>
                </c:pt>
                <c:pt idx="23">
                  <c:v>2001</c:v>
                </c:pt>
                <c:pt idx="24">
                  <c:v>2001</c:v>
                </c:pt>
                <c:pt idx="25">
                  <c:v>2001</c:v>
                </c:pt>
                <c:pt idx="26">
                  <c:v>2001</c:v>
                </c:pt>
                <c:pt idx="27">
                  <c:v>2001</c:v>
                </c:pt>
                <c:pt idx="28">
                  <c:v>2001</c:v>
                </c:pt>
                <c:pt idx="29">
                  <c:v>2001</c:v>
                </c:pt>
                <c:pt idx="30">
                  <c:v>2001</c:v>
                </c:pt>
                <c:pt idx="31">
                  <c:v>2001</c:v>
                </c:pt>
                <c:pt idx="32">
                  <c:v>2001</c:v>
                </c:pt>
                <c:pt idx="33">
                  <c:v>2001</c:v>
                </c:pt>
                <c:pt idx="34">
                  <c:v>2002</c:v>
                </c:pt>
                <c:pt idx="35">
                  <c:v>2002</c:v>
                </c:pt>
                <c:pt idx="36">
                  <c:v>2002</c:v>
                </c:pt>
                <c:pt idx="37">
                  <c:v>2002</c:v>
                </c:pt>
                <c:pt idx="38">
                  <c:v>2002</c:v>
                </c:pt>
                <c:pt idx="39">
                  <c:v>2002</c:v>
                </c:pt>
                <c:pt idx="40">
                  <c:v>2002</c:v>
                </c:pt>
                <c:pt idx="41">
                  <c:v>2002</c:v>
                </c:pt>
                <c:pt idx="42">
                  <c:v>2002</c:v>
                </c:pt>
                <c:pt idx="43">
                  <c:v>2002</c:v>
                </c:pt>
                <c:pt idx="44">
                  <c:v>2002</c:v>
                </c:pt>
                <c:pt idx="45">
                  <c:v>2002</c:v>
                </c:pt>
                <c:pt idx="46">
                  <c:v>2003</c:v>
                </c:pt>
                <c:pt idx="47">
                  <c:v>2003</c:v>
                </c:pt>
                <c:pt idx="48">
                  <c:v>2003</c:v>
                </c:pt>
                <c:pt idx="49">
                  <c:v>2003</c:v>
                </c:pt>
                <c:pt idx="50">
                  <c:v>2003</c:v>
                </c:pt>
                <c:pt idx="51">
                  <c:v>2003</c:v>
                </c:pt>
                <c:pt idx="52">
                  <c:v>2003</c:v>
                </c:pt>
                <c:pt idx="53">
                  <c:v>2003</c:v>
                </c:pt>
                <c:pt idx="54">
                  <c:v>2003</c:v>
                </c:pt>
                <c:pt idx="55">
                  <c:v>2003</c:v>
                </c:pt>
                <c:pt idx="56">
                  <c:v>2003</c:v>
                </c:pt>
                <c:pt idx="57">
                  <c:v>2003</c:v>
                </c:pt>
                <c:pt idx="58">
                  <c:v>2004</c:v>
                </c:pt>
                <c:pt idx="59">
                  <c:v>2004</c:v>
                </c:pt>
                <c:pt idx="60">
                  <c:v>2004</c:v>
                </c:pt>
                <c:pt idx="61">
                  <c:v>2004</c:v>
                </c:pt>
                <c:pt idx="62">
                  <c:v>2004</c:v>
                </c:pt>
                <c:pt idx="63">
                  <c:v>2004</c:v>
                </c:pt>
                <c:pt idx="64">
                  <c:v>2004</c:v>
                </c:pt>
                <c:pt idx="65">
                  <c:v>2004</c:v>
                </c:pt>
                <c:pt idx="66">
                  <c:v>2004</c:v>
                </c:pt>
                <c:pt idx="67">
                  <c:v>2004</c:v>
                </c:pt>
                <c:pt idx="68">
                  <c:v>2004</c:v>
                </c:pt>
                <c:pt idx="69">
                  <c:v>2004</c:v>
                </c:pt>
                <c:pt idx="70">
                  <c:v>2005</c:v>
                </c:pt>
                <c:pt idx="71">
                  <c:v>2005</c:v>
                </c:pt>
                <c:pt idx="72">
                  <c:v>2005</c:v>
                </c:pt>
                <c:pt idx="73">
                  <c:v>2005</c:v>
                </c:pt>
                <c:pt idx="74">
                  <c:v>2005</c:v>
                </c:pt>
                <c:pt idx="75">
                  <c:v>2005</c:v>
                </c:pt>
                <c:pt idx="76">
                  <c:v>2005</c:v>
                </c:pt>
                <c:pt idx="77">
                  <c:v>2005</c:v>
                </c:pt>
                <c:pt idx="78">
                  <c:v>2005</c:v>
                </c:pt>
                <c:pt idx="79">
                  <c:v>2005</c:v>
                </c:pt>
                <c:pt idx="80">
                  <c:v>2005</c:v>
                </c:pt>
                <c:pt idx="81">
                  <c:v>2005</c:v>
                </c:pt>
                <c:pt idx="82">
                  <c:v>2006</c:v>
                </c:pt>
                <c:pt idx="83">
                  <c:v>2006</c:v>
                </c:pt>
                <c:pt idx="84">
                  <c:v>2006</c:v>
                </c:pt>
                <c:pt idx="85">
                  <c:v>2006</c:v>
                </c:pt>
                <c:pt idx="86">
                  <c:v>2006</c:v>
                </c:pt>
                <c:pt idx="87">
                  <c:v>2006</c:v>
                </c:pt>
                <c:pt idx="88">
                  <c:v>2006</c:v>
                </c:pt>
                <c:pt idx="89">
                  <c:v>2006</c:v>
                </c:pt>
                <c:pt idx="90">
                  <c:v>2006</c:v>
                </c:pt>
                <c:pt idx="91">
                  <c:v>2006</c:v>
                </c:pt>
                <c:pt idx="92">
                  <c:v>2006</c:v>
                </c:pt>
                <c:pt idx="93">
                  <c:v>2006</c:v>
                </c:pt>
                <c:pt idx="94">
                  <c:v>2007</c:v>
                </c:pt>
                <c:pt idx="95">
                  <c:v>2007</c:v>
                </c:pt>
                <c:pt idx="96">
                  <c:v>2007</c:v>
                </c:pt>
                <c:pt idx="97">
                  <c:v>2007</c:v>
                </c:pt>
                <c:pt idx="98">
                  <c:v>2007</c:v>
                </c:pt>
                <c:pt idx="99">
                  <c:v>2007</c:v>
                </c:pt>
                <c:pt idx="100">
                  <c:v>2007</c:v>
                </c:pt>
                <c:pt idx="101">
                  <c:v>2007</c:v>
                </c:pt>
                <c:pt idx="102">
                  <c:v>2007</c:v>
                </c:pt>
                <c:pt idx="103">
                  <c:v>2007</c:v>
                </c:pt>
                <c:pt idx="104">
                  <c:v>2007</c:v>
                </c:pt>
                <c:pt idx="105">
                  <c:v>2007</c:v>
                </c:pt>
                <c:pt idx="106">
                  <c:v>2008</c:v>
                </c:pt>
                <c:pt idx="107">
                  <c:v>2008</c:v>
                </c:pt>
                <c:pt idx="108">
                  <c:v>2008</c:v>
                </c:pt>
                <c:pt idx="109">
                  <c:v>2008</c:v>
                </c:pt>
                <c:pt idx="110">
                  <c:v>2008</c:v>
                </c:pt>
                <c:pt idx="111">
                  <c:v>2008</c:v>
                </c:pt>
                <c:pt idx="112">
                  <c:v>2008</c:v>
                </c:pt>
                <c:pt idx="113">
                  <c:v>2008</c:v>
                </c:pt>
                <c:pt idx="114">
                  <c:v>2008</c:v>
                </c:pt>
                <c:pt idx="115">
                  <c:v>2008</c:v>
                </c:pt>
                <c:pt idx="116">
                  <c:v>2008</c:v>
                </c:pt>
                <c:pt idx="117">
                  <c:v>2008</c:v>
                </c:pt>
                <c:pt idx="118">
                  <c:v>2009</c:v>
                </c:pt>
                <c:pt idx="119">
                  <c:v>2009</c:v>
                </c:pt>
                <c:pt idx="120">
                  <c:v>2009</c:v>
                </c:pt>
                <c:pt idx="121">
                  <c:v>2009</c:v>
                </c:pt>
                <c:pt idx="122">
                  <c:v>2009</c:v>
                </c:pt>
                <c:pt idx="123">
                  <c:v>2009</c:v>
                </c:pt>
                <c:pt idx="124">
                  <c:v>2009</c:v>
                </c:pt>
                <c:pt idx="125">
                  <c:v>2009</c:v>
                </c:pt>
                <c:pt idx="126">
                  <c:v>2009</c:v>
                </c:pt>
                <c:pt idx="127">
                  <c:v>2009</c:v>
                </c:pt>
                <c:pt idx="128">
                  <c:v>2009</c:v>
                </c:pt>
                <c:pt idx="129">
                  <c:v>2009</c:v>
                </c:pt>
                <c:pt idx="130">
                  <c:v>2010</c:v>
                </c:pt>
                <c:pt idx="131">
                  <c:v>2010</c:v>
                </c:pt>
                <c:pt idx="132">
                  <c:v>2010</c:v>
                </c:pt>
                <c:pt idx="133">
                  <c:v>2010</c:v>
                </c:pt>
                <c:pt idx="134">
                  <c:v>2010</c:v>
                </c:pt>
                <c:pt idx="135">
                  <c:v>2010</c:v>
                </c:pt>
                <c:pt idx="136">
                  <c:v>2010</c:v>
                </c:pt>
                <c:pt idx="137">
                  <c:v>2010</c:v>
                </c:pt>
                <c:pt idx="138">
                  <c:v>2010</c:v>
                </c:pt>
                <c:pt idx="139">
                  <c:v>2010</c:v>
                </c:pt>
                <c:pt idx="140">
                  <c:v>2010</c:v>
                </c:pt>
                <c:pt idx="141">
                  <c:v>2010</c:v>
                </c:pt>
                <c:pt idx="142">
                  <c:v>2011</c:v>
                </c:pt>
                <c:pt idx="143">
                  <c:v>2011</c:v>
                </c:pt>
                <c:pt idx="144">
                  <c:v>2011</c:v>
                </c:pt>
                <c:pt idx="145">
                  <c:v>2011</c:v>
                </c:pt>
                <c:pt idx="146">
                  <c:v>2011</c:v>
                </c:pt>
                <c:pt idx="147">
                  <c:v>2011</c:v>
                </c:pt>
                <c:pt idx="148">
                  <c:v>2011</c:v>
                </c:pt>
                <c:pt idx="149">
                  <c:v>2011</c:v>
                </c:pt>
                <c:pt idx="150">
                  <c:v>2011</c:v>
                </c:pt>
                <c:pt idx="151">
                  <c:v>2011</c:v>
                </c:pt>
                <c:pt idx="152">
                  <c:v>2011</c:v>
                </c:pt>
                <c:pt idx="153">
                  <c:v>2011</c:v>
                </c:pt>
                <c:pt idx="154">
                  <c:v>2012</c:v>
                </c:pt>
                <c:pt idx="155">
                  <c:v>2012</c:v>
                </c:pt>
                <c:pt idx="156">
                  <c:v>2012</c:v>
                </c:pt>
                <c:pt idx="157">
                  <c:v>2012</c:v>
                </c:pt>
                <c:pt idx="158">
                  <c:v>2012</c:v>
                </c:pt>
                <c:pt idx="159">
                  <c:v>2012</c:v>
                </c:pt>
                <c:pt idx="160">
                  <c:v>2012</c:v>
                </c:pt>
                <c:pt idx="161">
                  <c:v>2012</c:v>
                </c:pt>
                <c:pt idx="162">
                  <c:v>2012</c:v>
                </c:pt>
                <c:pt idx="163">
                  <c:v>2012</c:v>
                </c:pt>
                <c:pt idx="164">
                  <c:v>2012</c:v>
                </c:pt>
                <c:pt idx="165">
                  <c:v>2012</c:v>
                </c:pt>
                <c:pt idx="166">
                  <c:v>2013</c:v>
                </c:pt>
                <c:pt idx="167">
                  <c:v>2013</c:v>
                </c:pt>
                <c:pt idx="168">
                  <c:v>2013</c:v>
                </c:pt>
                <c:pt idx="169">
                  <c:v>2013</c:v>
                </c:pt>
                <c:pt idx="170">
                  <c:v>2013</c:v>
                </c:pt>
                <c:pt idx="171">
                  <c:v>2013</c:v>
                </c:pt>
                <c:pt idx="172">
                  <c:v>2013</c:v>
                </c:pt>
                <c:pt idx="173">
                  <c:v>2013</c:v>
                </c:pt>
                <c:pt idx="174">
                  <c:v>2013</c:v>
                </c:pt>
                <c:pt idx="175">
                  <c:v>2013</c:v>
                </c:pt>
                <c:pt idx="176">
                  <c:v>2013</c:v>
                </c:pt>
                <c:pt idx="177">
                  <c:v>013 </c:v>
                </c:pt>
                <c:pt idx="178">
                  <c:v>2014</c:v>
                </c:pt>
                <c:pt idx="179">
                  <c:v>2014</c:v>
                </c:pt>
                <c:pt idx="180">
                  <c:v>2014</c:v>
                </c:pt>
                <c:pt idx="181">
                  <c:v>2014</c:v>
                </c:pt>
                <c:pt idx="182">
                  <c:v>2014</c:v>
                </c:pt>
                <c:pt idx="183">
                  <c:v>2014</c:v>
                </c:pt>
                <c:pt idx="184">
                  <c:v>2014</c:v>
                </c:pt>
                <c:pt idx="185">
                  <c:v>2014</c:v>
                </c:pt>
                <c:pt idx="186">
                  <c:v>2014</c:v>
                </c:pt>
                <c:pt idx="187">
                  <c:v>2014</c:v>
                </c:pt>
                <c:pt idx="188">
                  <c:v>2014</c:v>
                </c:pt>
                <c:pt idx="189">
                  <c:v>2014</c:v>
                </c:pt>
                <c:pt idx="190">
                  <c:v>2015</c:v>
                </c:pt>
                <c:pt idx="191">
                  <c:v>2015</c:v>
                </c:pt>
                <c:pt idx="192">
                  <c:v>2015</c:v>
                </c:pt>
                <c:pt idx="193">
                  <c:v>2015</c:v>
                </c:pt>
                <c:pt idx="194">
                  <c:v>2015</c:v>
                </c:pt>
                <c:pt idx="195">
                  <c:v>2015</c:v>
                </c:pt>
                <c:pt idx="196">
                  <c:v>2015</c:v>
                </c:pt>
                <c:pt idx="197">
                  <c:v>2015</c:v>
                </c:pt>
                <c:pt idx="198">
                  <c:v>2015</c:v>
                </c:pt>
                <c:pt idx="199">
                  <c:v>2015</c:v>
                </c:pt>
                <c:pt idx="200">
                  <c:v>2015</c:v>
                </c:pt>
                <c:pt idx="201">
                  <c:v>2015</c:v>
                </c:pt>
                <c:pt idx="202">
                  <c:v>2016</c:v>
                </c:pt>
                <c:pt idx="203">
                  <c:v>2016</c:v>
                </c:pt>
                <c:pt idx="204">
                  <c:v>2016</c:v>
                </c:pt>
                <c:pt idx="205">
                  <c:v>2016</c:v>
                </c:pt>
                <c:pt idx="206">
                  <c:v>2016</c:v>
                </c:pt>
                <c:pt idx="207">
                  <c:v>2016</c:v>
                </c:pt>
                <c:pt idx="208">
                  <c:v>2016</c:v>
                </c:pt>
                <c:pt idx="209">
                  <c:v>2016</c:v>
                </c:pt>
                <c:pt idx="210">
                  <c:v>2016</c:v>
                </c:pt>
                <c:pt idx="211">
                  <c:v>2016</c:v>
                </c:pt>
                <c:pt idx="212">
                  <c:v>2016</c:v>
                </c:pt>
                <c:pt idx="213">
                  <c:v>2016</c:v>
                </c:pt>
                <c:pt idx="214">
                  <c:v>2017</c:v>
                </c:pt>
                <c:pt idx="215">
                  <c:v>2017</c:v>
                </c:pt>
                <c:pt idx="216">
                  <c:v>2017</c:v>
                </c:pt>
                <c:pt idx="217">
                  <c:v>2017</c:v>
                </c:pt>
                <c:pt idx="218">
                  <c:v>2017</c:v>
                </c:pt>
                <c:pt idx="219">
                  <c:v>2017</c:v>
                </c:pt>
                <c:pt idx="220">
                  <c:v>2017</c:v>
                </c:pt>
                <c:pt idx="221">
                  <c:v>2017</c:v>
                </c:pt>
                <c:pt idx="222">
                  <c:v>2017</c:v>
                </c:pt>
                <c:pt idx="223">
                  <c:v>2017</c:v>
                </c:pt>
                <c:pt idx="224">
                  <c:v>2017</c:v>
                </c:pt>
                <c:pt idx="225">
                  <c:v>2017</c:v>
                </c:pt>
                <c:pt idx="226">
                  <c:v>2018</c:v>
                </c:pt>
                <c:pt idx="227">
                  <c:v>2018</c:v>
                </c:pt>
                <c:pt idx="228">
                  <c:v>2018</c:v>
                </c:pt>
                <c:pt idx="229">
                  <c:v>2018</c:v>
                </c:pt>
                <c:pt idx="230">
                  <c:v>2018</c:v>
                </c:pt>
                <c:pt idx="231">
                  <c:v>2018</c:v>
                </c:pt>
                <c:pt idx="232">
                  <c:v>2018</c:v>
                </c:pt>
                <c:pt idx="233">
                  <c:v>2018</c:v>
                </c:pt>
                <c:pt idx="234">
                  <c:v>2018</c:v>
                </c:pt>
                <c:pt idx="235">
                  <c:v>2018</c:v>
                </c:pt>
                <c:pt idx="236">
                  <c:v>2018</c:v>
                </c:pt>
                <c:pt idx="237">
                  <c:v>2018</c:v>
                </c:pt>
                <c:pt idx="238">
                  <c:v>2019</c:v>
                </c:pt>
                <c:pt idx="239">
                  <c:v>2019</c:v>
                </c:pt>
                <c:pt idx="240">
                  <c:v>2019</c:v>
                </c:pt>
                <c:pt idx="241">
                  <c:v>2019</c:v>
                </c:pt>
                <c:pt idx="242">
                  <c:v>2019</c:v>
                </c:pt>
                <c:pt idx="243">
                  <c:v>2019</c:v>
                </c:pt>
                <c:pt idx="244">
                  <c:v>2019</c:v>
                </c:pt>
              </c:strCache>
            </c:strRef>
          </c:cat>
          <c:val>
            <c:numRef>
              <c:f>'Chart 1.03'!$C$25:$C$269</c:f>
              <c:numCache>
                <c:formatCode>0.0</c:formatCode>
                <c:ptCount val="245"/>
                <c:pt idx="0">
                  <c:v>66.574912723023516</c:v>
                </c:pt>
                <c:pt idx="1">
                  <c:v>66.423800604304546</c:v>
                </c:pt>
                <c:pt idx="2">
                  <c:v>66.566082703107071</c:v>
                </c:pt>
                <c:pt idx="3">
                  <c:v>66.283997540893594</c:v>
                </c:pt>
                <c:pt idx="4">
                  <c:v>66.307635720222109</c:v>
                </c:pt>
                <c:pt idx="5">
                  <c:v>66.30755581461456</c:v>
                </c:pt>
                <c:pt idx="6">
                  <c:v>66.594273141756389</c:v>
                </c:pt>
                <c:pt idx="7">
                  <c:v>66.802655451647354</c:v>
                </c:pt>
                <c:pt idx="8">
                  <c:v>67.283387802970395</c:v>
                </c:pt>
                <c:pt idx="9">
                  <c:v>66.910542834644218</c:v>
                </c:pt>
                <c:pt idx="10">
                  <c:v>66.827403128258425</c:v>
                </c:pt>
                <c:pt idx="11">
                  <c:v>67.088578465843824</c:v>
                </c:pt>
                <c:pt idx="12">
                  <c:v>66.866659599426626</c:v>
                </c:pt>
                <c:pt idx="13">
                  <c:v>67.386963639012492</c:v>
                </c:pt>
                <c:pt idx="14">
                  <c:v>67.569469195962512</c:v>
                </c:pt>
                <c:pt idx="15">
                  <c:v>67.544734284414588</c:v>
                </c:pt>
                <c:pt idx="16">
                  <c:v>67.603485319334567</c:v>
                </c:pt>
                <c:pt idx="17">
                  <c:v>67.630953922539334</c:v>
                </c:pt>
                <c:pt idx="18">
                  <c:v>67.322053811194124</c:v>
                </c:pt>
                <c:pt idx="19">
                  <c:v>66.953908242549545</c:v>
                </c:pt>
                <c:pt idx="20">
                  <c:v>67.048328496429107</c:v>
                </c:pt>
                <c:pt idx="21">
                  <c:v>67.379215825107366</c:v>
                </c:pt>
                <c:pt idx="22">
                  <c:v>67.126854946992111</c:v>
                </c:pt>
                <c:pt idx="23">
                  <c:v>66.786675035630481</c:v>
                </c:pt>
                <c:pt idx="24">
                  <c:v>67.135904114045843</c:v>
                </c:pt>
                <c:pt idx="25">
                  <c:v>66.840766546557916</c:v>
                </c:pt>
                <c:pt idx="26">
                  <c:v>66.612402641162817</c:v>
                </c:pt>
                <c:pt idx="27">
                  <c:v>66.347827413420902</c:v>
                </c:pt>
                <c:pt idx="28">
                  <c:v>66.405625277968682</c:v>
                </c:pt>
                <c:pt idx="29">
                  <c:v>66.762663349694137</c:v>
                </c:pt>
                <c:pt idx="30">
                  <c:v>66.349249778283507</c:v>
                </c:pt>
                <c:pt idx="31">
                  <c:v>67.037736850266953</c:v>
                </c:pt>
                <c:pt idx="32">
                  <c:v>67.076071230762864</c:v>
                </c:pt>
                <c:pt idx="33">
                  <c:v>66.54680781226341</c:v>
                </c:pt>
                <c:pt idx="34">
                  <c:v>66.607027852460831</c:v>
                </c:pt>
                <c:pt idx="35">
                  <c:v>66.631415681276934</c:v>
                </c:pt>
                <c:pt idx="36">
                  <c:v>66.397309943477268</c:v>
                </c:pt>
                <c:pt idx="37">
                  <c:v>66.722716827839392</c:v>
                </c:pt>
                <c:pt idx="38">
                  <c:v>66.736560326865018</c:v>
                </c:pt>
                <c:pt idx="39">
                  <c:v>67.203832848269471</c:v>
                </c:pt>
                <c:pt idx="40">
                  <c:v>67.378424203570731</c:v>
                </c:pt>
                <c:pt idx="41">
                  <c:v>67.645788027860775</c:v>
                </c:pt>
                <c:pt idx="42">
                  <c:v>67.879779727096732</c:v>
                </c:pt>
                <c:pt idx="43">
                  <c:v>68.063233476240711</c:v>
                </c:pt>
                <c:pt idx="44">
                  <c:v>68.440057882842282</c:v>
                </c:pt>
                <c:pt idx="45">
                  <c:v>69.315654900306868</c:v>
                </c:pt>
                <c:pt idx="46">
                  <c:v>69.271364547659601</c:v>
                </c:pt>
                <c:pt idx="47">
                  <c:v>69.495843001889043</c:v>
                </c:pt>
                <c:pt idx="48">
                  <c:v>69.778239477398571</c:v>
                </c:pt>
                <c:pt idx="49">
                  <c:v>70.139769398648355</c:v>
                </c:pt>
                <c:pt idx="50">
                  <c:v>70.856893929834527</c:v>
                </c:pt>
                <c:pt idx="51">
                  <c:v>70.832838868521947</c:v>
                </c:pt>
                <c:pt idx="52">
                  <c:v>70.603713884124289</c:v>
                </c:pt>
                <c:pt idx="53">
                  <c:v>70.910974830189716</c:v>
                </c:pt>
                <c:pt idx="54">
                  <c:v>70.714902488549825</c:v>
                </c:pt>
                <c:pt idx="55">
                  <c:v>70.686725200358495</c:v>
                </c:pt>
                <c:pt idx="56">
                  <c:v>70.58395702247698</c:v>
                </c:pt>
                <c:pt idx="57">
                  <c:v>70.12575129079184</c:v>
                </c:pt>
                <c:pt idx="58">
                  <c:v>69.992828733545821</c:v>
                </c:pt>
                <c:pt idx="59">
                  <c:v>70.049273850801441</c:v>
                </c:pt>
                <c:pt idx="60">
                  <c:v>70.772196253574492</c:v>
                </c:pt>
                <c:pt idx="61">
                  <c:v>70.409554195408177</c:v>
                </c:pt>
                <c:pt idx="62">
                  <c:v>70.972663940514835</c:v>
                </c:pt>
                <c:pt idx="63">
                  <c:v>70.62169391259394</c:v>
                </c:pt>
                <c:pt idx="64">
                  <c:v>69.89898661260878</c:v>
                </c:pt>
                <c:pt idx="65">
                  <c:v>69.249352853870718</c:v>
                </c:pt>
                <c:pt idx="66">
                  <c:v>69.282191525048773</c:v>
                </c:pt>
                <c:pt idx="67">
                  <c:v>70.071164675659318</c:v>
                </c:pt>
                <c:pt idx="68">
                  <c:v>70.373997091150457</c:v>
                </c:pt>
                <c:pt idx="69">
                  <c:v>70.364820292184589</c:v>
                </c:pt>
                <c:pt idx="70">
                  <c:v>70.03468800866537</c:v>
                </c:pt>
                <c:pt idx="71">
                  <c:v>70.42985095991294</c:v>
                </c:pt>
                <c:pt idx="72">
                  <c:v>69.8906830134583</c:v>
                </c:pt>
                <c:pt idx="73">
                  <c:v>69.530572872837737</c:v>
                </c:pt>
                <c:pt idx="74">
                  <c:v>69.348809091462471</c:v>
                </c:pt>
                <c:pt idx="75">
                  <c:v>69.164447325987808</c:v>
                </c:pt>
                <c:pt idx="76">
                  <c:v>69.605025225513515</c:v>
                </c:pt>
                <c:pt idx="77">
                  <c:v>69.907690834010381</c:v>
                </c:pt>
                <c:pt idx="78">
                  <c:v>70.179408111773725</c:v>
                </c:pt>
                <c:pt idx="79">
                  <c:v>70.094053838602406</c:v>
                </c:pt>
                <c:pt idx="80">
                  <c:v>69.835791489525107</c:v>
                </c:pt>
                <c:pt idx="81">
                  <c:v>69.893768983390416</c:v>
                </c:pt>
                <c:pt idx="82">
                  <c:v>69.722975992484024</c:v>
                </c:pt>
                <c:pt idx="83">
                  <c:v>69.163541584699303</c:v>
                </c:pt>
                <c:pt idx="84">
                  <c:v>69.67802346446706</c:v>
                </c:pt>
                <c:pt idx="85">
                  <c:v>69.749188522288009</c:v>
                </c:pt>
                <c:pt idx="86">
                  <c:v>69.388001970626902</c:v>
                </c:pt>
                <c:pt idx="87">
                  <c:v>69.290535234248622</c:v>
                </c:pt>
                <c:pt idx="88">
                  <c:v>69.783410262294211</c:v>
                </c:pt>
                <c:pt idx="89">
                  <c:v>70.406634723759382</c:v>
                </c:pt>
                <c:pt idx="90">
                  <c:v>70.468836574051636</c:v>
                </c:pt>
                <c:pt idx="91">
                  <c:v>70.102875417638174</c:v>
                </c:pt>
                <c:pt idx="92">
                  <c:v>70.123733667395868</c:v>
                </c:pt>
                <c:pt idx="93">
                  <c:v>70.150605121796275</c:v>
                </c:pt>
                <c:pt idx="94">
                  <c:v>70.494014790382153</c:v>
                </c:pt>
                <c:pt idx="95">
                  <c:v>70.089793547702669</c:v>
                </c:pt>
                <c:pt idx="96">
                  <c:v>69.924417961245908</c:v>
                </c:pt>
                <c:pt idx="97">
                  <c:v>69.589609649674898</c:v>
                </c:pt>
                <c:pt idx="98">
                  <c:v>70.085028380106507</c:v>
                </c:pt>
                <c:pt idx="99">
                  <c:v>70.086256312388628</c:v>
                </c:pt>
                <c:pt idx="100">
                  <c:v>70.119480180822833</c:v>
                </c:pt>
                <c:pt idx="101">
                  <c:v>69.540532697052157</c:v>
                </c:pt>
                <c:pt idx="102">
                  <c:v>69.637343449751356</c:v>
                </c:pt>
                <c:pt idx="103">
                  <c:v>69.854958243140445</c:v>
                </c:pt>
                <c:pt idx="104">
                  <c:v>70.285478669426425</c:v>
                </c:pt>
                <c:pt idx="105">
                  <c:v>69.586835919563583</c:v>
                </c:pt>
                <c:pt idx="106">
                  <c:v>69.251150883728002</c:v>
                </c:pt>
                <c:pt idx="107">
                  <c:v>69.328693691480893</c:v>
                </c:pt>
                <c:pt idx="108">
                  <c:v>69.688403965872425</c:v>
                </c:pt>
                <c:pt idx="109">
                  <c:v>70.157682198810647</c:v>
                </c:pt>
                <c:pt idx="110">
                  <c:v>70.055343997686222</c:v>
                </c:pt>
                <c:pt idx="111">
                  <c:v>70.320579678682833</c:v>
                </c:pt>
                <c:pt idx="112">
                  <c:v>69.734706799719419</c:v>
                </c:pt>
                <c:pt idx="113">
                  <c:v>69.843996316390587</c:v>
                </c:pt>
                <c:pt idx="114">
                  <c:v>68.693315677465719</c:v>
                </c:pt>
                <c:pt idx="115">
                  <c:v>69.061927833786214</c:v>
                </c:pt>
                <c:pt idx="116">
                  <c:v>68.881343671869089</c:v>
                </c:pt>
                <c:pt idx="117">
                  <c:v>68.832726768777903</c:v>
                </c:pt>
                <c:pt idx="118">
                  <c:v>68.299077033353413</c:v>
                </c:pt>
                <c:pt idx="119">
                  <c:v>68.048707261994892</c:v>
                </c:pt>
                <c:pt idx="120">
                  <c:v>68.720774986527715</c:v>
                </c:pt>
                <c:pt idx="121">
                  <c:v>67.956491672121217</c:v>
                </c:pt>
                <c:pt idx="122">
                  <c:v>67.988601839108739</c:v>
                </c:pt>
                <c:pt idx="123">
                  <c:v>67.939831781637778</c:v>
                </c:pt>
                <c:pt idx="124">
                  <c:v>67.716032814715192</c:v>
                </c:pt>
                <c:pt idx="125">
                  <c:v>67.097616280201422</c:v>
                </c:pt>
                <c:pt idx="126">
                  <c:v>67.498315813388402</c:v>
                </c:pt>
                <c:pt idx="127">
                  <c:v>67.324391312085339</c:v>
                </c:pt>
                <c:pt idx="128">
                  <c:v>67.312849853181191</c:v>
                </c:pt>
                <c:pt idx="129">
                  <c:v>67.11396552915582</c:v>
                </c:pt>
                <c:pt idx="130">
                  <c:v>67.248227231789159</c:v>
                </c:pt>
                <c:pt idx="131">
                  <c:v>67.465961968951163</c:v>
                </c:pt>
                <c:pt idx="132">
                  <c:v>66.723942990681394</c:v>
                </c:pt>
                <c:pt idx="133">
                  <c:v>67.228835102079572</c:v>
                </c:pt>
                <c:pt idx="134">
                  <c:v>67.029974484107314</c:v>
                </c:pt>
                <c:pt idx="135">
                  <c:v>66.85944510042296</c:v>
                </c:pt>
                <c:pt idx="136">
                  <c:v>67.154378928784666</c:v>
                </c:pt>
                <c:pt idx="137">
                  <c:v>67.529162033762603</c:v>
                </c:pt>
                <c:pt idx="138">
                  <c:v>67.484537484371231</c:v>
                </c:pt>
                <c:pt idx="139">
                  <c:v>67.333454052910994</c:v>
                </c:pt>
                <c:pt idx="140">
                  <c:v>67.416003573204179</c:v>
                </c:pt>
                <c:pt idx="141">
                  <c:v>67.663706625323456</c:v>
                </c:pt>
                <c:pt idx="142">
                  <c:v>67.694573992104637</c:v>
                </c:pt>
                <c:pt idx="143">
                  <c:v>67.796755607086823</c:v>
                </c:pt>
                <c:pt idx="144">
                  <c:v>68.491446855854434</c:v>
                </c:pt>
                <c:pt idx="145">
                  <c:v>68.673558735106113</c:v>
                </c:pt>
                <c:pt idx="146">
                  <c:v>68.644437176169461</c:v>
                </c:pt>
                <c:pt idx="147">
                  <c:v>68.385697660419581</c:v>
                </c:pt>
                <c:pt idx="148">
                  <c:v>67.851964915695746</c:v>
                </c:pt>
                <c:pt idx="149">
                  <c:v>67.3100590614401</c:v>
                </c:pt>
                <c:pt idx="150">
                  <c:v>67.484363904657258</c:v>
                </c:pt>
                <c:pt idx="151">
                  <c:v>67.730621946490572</c:v>
                </c:pt>
                <c:pt idx="152">
                  <c:v>68.239117791595802</c:v>
                </c:pt>
                <c:pt idx="153">
                  <c:v>68.620293756411911</c:v>
                </c:pt>
                <c:pt idx="154">
                  <c:v>68.320864542943923</c:v>
                </c:pt>
                <c:pt idx="155">
                  <c:v>68.196955857579738</c:v>
                </c:pt>
                <c:pt idx="156">
                  <c:v>68.174692229564329</c:v>
                </c:pt>
                <c:pt idx="157">
                  <c:v>68.12411286465418</c:v>
                </c:pt>
                <c:pt idx="158">
                  <c:v>68.434333793900336</c:v>
                </c:pt>
                <c:pt idx="159">
                  <c:v>68.94029926569506</c:v>
                </c:pt>
                <c:pt idx="160">
                  <c:v>68.821637789689206</c:v>
                </c:pt>
                <c:pt idx="161">
                  <c:v>69.921516333605638</c:v>
                </c:pt>
                <c:pt idx="162">
                  <c:v>68.638248070388798</c:v>
                </c:pt>
                <c:pt idx="163">
                  <c:v>69.031415694879641</c:v>
                </c:pt>
                <c:pt idx="164">
                  <c:v>68.513159005517338</c:v>
                </c:pt>
                <c:pt idx="165">
                  <c:v>68.724781424660037</c:v>
                </c:pt>
                <c:pt idx="166">
                  <c:v>68.741422647662716</c:v>
                </c:pt>
                <c:pt idx="167">
                  <c:v>68.669809145350186</c:v>
                </c:pt>
                <c:pt idx="168">
                  <c:v>69.575578223613007</c:v>
                </c:pt>
                <c:pt idx="169">
                  <c:v>69.496499246099617</c:v>
                </c:pt>
                <c:pt idx="170">
                  <c:v>69.671640216740315</c:v>
                </c:pt>
                <c:pt idx="171">
                  <c:v>69.784929595735079</c:v>
                </c:pt>
                <c:pt idx="172">
                  <c:v>69.508572716476934</c:v>
                </c:pt>
                <c:pt idx="173">
                  <c:v>69.903330481062724</c:v>
                </c:pt>
                <c:pt idx="174">
                  <c:v>69.99286745859817</c:v>
                </c:pt>
                <c:pt idx="175">
                  <c:v>70.826026662089902</c:v>
                </c:pt>
                <c:pt idx="176">
                  <c:v>71.100806737939962</c:v>
                </c:pt>
                <c:pt idx="177">
                  <c:v>70.777273282989185</c:v>
                </c:pt>
                <c:pt idx="178">
                  <c:v>70.827370505551031</c:v>
                </c:pt>
                <c:pt idx="179">
                  <c:v>70.812737423779723</c:v>
                </c:pt>
                <c:pt idx="180">
                  <c:v>70.029577108813299</c:v>
                </c:pt>
                <c:pt idx="181">
                  <c:v>69.985453701449487</c:v>
                </c:pt>
                <c:pt idx="182">
                  <c:v>69.268391248914099</c:v>
                </c:pt>
                <c:pt idx="183">
                  <c:v>69.282841061555118</c:v>
                </c:pt>
                <c:pt idx="184">
                  <c:v>68.826009483013479</c:v>
                </c:pt>
                <c:pt idx="185">
                  <c:v>68.644159258057556</c:v>
                </c:pt>
                <c:pt idx="186">
                  <c:v>68.842116000546014</c:v>
                </c:pt>
                <c:pt idx="187">
                  <c:v>68.722395208111692</c:v>
                </c:pt>
                <c:pt idx="188">
                  <c:v>68.93455738814292</c:v>
                </c:pt>
                <c:pt idx="189">
                  <c:v>69.349403304856622</c:v>
                </c:pt>
                <c:pt idx="190">
                  <c:v>69.75414749426109</c:v>
                </c:pt>
                <c:pt idx="191">
                  <c:v>69.751218209986291</c:v>
                </c:pt>
                <c:pt idx="192">
                  <c:v>69.560851904007976</c:v>
                </c:pt>
                <c:pt idx="193">
                  <c:v>70.429690305648919</c:v>
                </c:pt>
                <c:pt idx="194">
                  <c:v>70.920187766822536</c:v>
                </c:pt>
                <c:pt idx="195">
                  <c:v>71.718282780548151</c:v>
                </c:pt>
                <c:pt idx="196">
                  <c:v>71.281979618464618</c:v>
                </c:pt>
                <c:pt idx="197">
                  <c:v>70.80285842864194</c:v>
                </c:pt>
                <c:pt idx="198">
                  <c:v>70.632916872308641</c:v>
                </c:pt>
                <c:pt idx="199">
                  <c:v>70.579514299986968</c:v>
                </c:pt>
                <c:pt idx="200">
                  <c:v>70.658736727440299</c:v>
                </c:pt>
                <c:pt idx="201">
                  <c:v>71.273987122679273</c:v>
                </c:pt>
                <c:pt idx="202">
                  <c:v>71.665706092000434</c:v>
                </c:pt>
                <c:pt idx="203">
                  <c:v>72.155900814884049</c:v>
                </c:pt>
                <c:pt idx="204">
                  <c:v>72.442897581423281</c:v>
                </c:pt>
                <c:pt idx="205">
                  <c:v>72.093417955726238</c:v>
                </c:pt>
                <c:pt idx="206">
                  <c:v>72.924264128326328</c:v>
                </c:pt>
                <c:pt idx="207">
                  <c:v>72.42509388295916</c:v>
                </c:pt>
                <c:pt idx="208">
                  <c:v>73.36165598587155</c:v>
                </c:pt>
                <c:pt idx="209">
                  <c:v>73.353743584955197</c:v>
                </c:pt>
                <c:pt idx="210">
                  <c:v>72.867949590586903</c:v>
                </c:pt>
                <c:pt idx="211">
                  <c:v>72.739405019457507</c:v>
                </c:pt>
                <c:pt idx="212">
                  <c:v>72.375067655207133</c:v>
                </c:pt>
                <c:pt idx="213">
                  <c:v>72.537203217473149</c:v>
                </c:pt>
                <c:pt idx="214">
                  <c:v>73.304538396345947</c:v>
                </c:pt>
                <c:pt idx="215">
                  <c:v>72.986299356974399</c:v>
                </c:pt>
                <c:pt idx="216">
                  <c:v>73.693350606154496</c:v>
                </c:pt>
                <c:pt idx="217">
                  <c:v>73.04192221781048</c:v>
                </c:pt>
                <c:pt idx="218">
                  <c:v>72.883775068379236</c:v>
                </c:pt>
                <c:pt idx="219">
                  <c:v>72.855740886772139</c:v>
                </c:pt>
                <c:pt idx="220">
                  <c:v>72.528775871156412</c:v>
                </c:pt>
                <c:pt idx="221">
                  <c:v>72.41112367473572</c:v>
                </c:pt>
                <c:pt idx="222">
                  <c:v>72.363664828170286</c:v>
                </c:pt>
                <c:pt idx="223">
                  <c:v>72.64293211798649</c:v>
                </c:pt>
                <c:pt idx="224">
                  <c:v>72.640707366990682</c:v>
                </c:pt>
                <c:pt idx="225">
                  <c:v>72.557905092143926</c:v>
                </c:pt>
                <c:pt idx="226">
                  <c:v>72.654508821147033</c:v>
                </c:pt>
                <c:pt idx="227">
                  <c:v>73.057113258776027</c:v>
                </c:pt>
                <c:pt idx="228">
                  <c:v>73.621207106080462</c:v>
                </c:pt>
                <c:pt idx="229">
                  <c:v>73.673544078294313</c:v>
                </c:pt>
                <c:pt idx="230">
                  <c:v>74.335527698749146</c:v>
                </c:pt>
                <c:pt idx="231">
                  <c:v>74.681119678278307</c:v>
                </c:pt>
                <c:pt idx="232">
                  <c:v>75.142737037598422</c:v>
                </c:pt>
                <c:pt idx="233">
                  <c:v>75.174568264156463</c:v>
                </c:pt>
                <c:pt idx="234">
                  <c:v>74.980522242309931</c:v>
                </c:pt>
                <c:pt idx="235">
                  <c:v>75.241315257000039</c:v>
                </c:pt>
                <c:pt idx="236">
                  <c:v>75.800450226827749</c:v>
                </c:pt>
                <c:pt idx="237">
                  <c:v>76.223667218811499</c:v>
                </c:pt>
                <c:pt idx="238">
                  <c:v>76.038291131993304</c:v>
                </c:pt>
                <c:pt idx="239">
                  <c:v>75.497711822077861</c:v>
                </c:pt>
                <c:pt idx="240">
                  <c:v>75.412865856710383</c:v>
                </c:pt>
                <c:pt idx="241">
                  <c:v>75.536402180187238</c:v>
                </c:pt>
                <c:pt idx="242">
                  <c:v>75.273517827623479</c:v>
                </c:pt>
                <c:pt idx="243">
                  <c:v>75.002806248646607</c:v>
                </c:pt>
                <c:pt idx="244">
                  <c:v>74.701008691426622</c:v>
                </c:pt>
              </c:numCache>
            </c:numRef>
          </c:val>
          <c:smooth val="0"/>
          <c:extLst>
            <c:ext xmlns:c16="http://schemas.microsoft.com/office/drawing/2014/chart" uri="{C3380CC4-5D6E-409C-BE32-E72D297353CC}">
              <c16:uniqueId val="{00000001-9D2E-46BA-8E38-D1B91AC2D33A}"/>
            </c:ext>
          </c:extLst>
        </c:ser>
        <c:dLbls>
          <c:showLegendKey val="0"/>
          <c:showVal val="0"/>
          <c:showCatName val="0"/>
          <c:showSerName val="0"/>
          <c:showPercent val="0"/>
          <c:showBubbleSize val="0"/>
        </c:dLbls>
        <c:smooth val="0"/>
        <c:axId val="431664512"/>
        <c:axId val="431764608"/>
      </c:lineChart>
      <c:catAx>
        <c:axId val="431664512"/>
        <c:scaling>
          <c:orientation val="minMax"/>
        </c:scaling>
        <c:delete val="0"/>
        <c:axPos val="b"/>
        <c:numFmt formatCode="General" sourceLinked="1"/>
        <c:majorTickMark val="none"/>
        <c:minorTickMark val="none"/>
        <c:tickLblPos val="nextTo"/>
        <c:txPr>
          <a:bodyPr rot="-5400000" vert="horz"/>
          <a:lstStyle/>
          <a:p>
            <a:pPr>
              <a:defRPr>
                <a:latin typeface="Arial" panose="020B0604020202020204" pitchFamily="34" charset="0"/>
                <a:cs typeface="Arial" panose="020B0604020202020204" pitchFamily="34" charset="0"/>
              </a:defRPr>
            </a:pPr>
            <a:endParaRPr lang="en-US"/>
          </a:p>
        </c:txPr>
        <c:crossAx val="431764608"/>
        <c:crosses val="autoZero"/>
        <c:auto val="1"/>
        <c:lblAlgn val="ctr"/>
        <c:lblOffset val="100"/>
        <c:tickLblSkip val="12"/>
        <c:tickMarkSkip val="12"/>
        <c:noMultiLvlLbl val="0"/>
      </c:catAx>
      <c:valAx>
        <c:axId val="431764608"/>
        <c:scaling>
          <c:orientation val="minMax"/>
        </c:scaling>
        <c:delete val="0"/>
        <c:axPos val="l"/>
        <c:majorGridlines>
          <c:spPr>
            <a:ln>
              <a:solidFill>
                <a:sysClr val="windowText" lastClr="000000"/>
              </a:solidFill>
            </a:ln>
          </c:spPr>
        </c:majorGridlines>
        <c:title>
          <c:tx>
            <c:rich>
              <a:bodyPr rot="-5400000" vert="horz"/>
              <a:lstStyle/>
              <a:p>
                <a:pPr>
                  <a:defRPr>
                    <a:solidFill>
                      <a:srgbClr val="002D6A"/>
                    </a:solidFill>
                  </a:defRPr>
                </a:pPr>
                <a:r>
                  <a:rPr lang="en-US">
                    <a:solidFill>
                      <a:srgbClr val="002D6A"/>
                    </a:solidFill>
                  </a:rPr>
                  <a:t>Percentage</a:t>
                </a:r>
              </a:p>
            </c:rich>
          </c:tx>
          <c:layout>
            <c:manualLayout>
              <c:xMode val="edge"/>
              <c:yMode val="edge"/>
              <c:x val="1.3888888888888888E-2"/>
              <c:y val="0.35849325520356468"/>
            </c:manualLayout>
          </c:layout>
          <c:overlay val="0"/>
        </c:title>
        <c:numFmt formatCode="#,##0" sourceLinked="0"/>
        <c:majorTickMark val="out"/>
        <c:minorTickMark val="none"/>
        <c:tickLblPos val="nextTo"/>
        <c:crossAx val="431664512"/>
        <c:crosses val="autoZero"/>
        <c:crossBetween val="midCat"/>
        <c:majorUnit val="4"/>
      </c:valAx>
      <c:spPr>
        <a:solidFill>
          <a:sysClr val="window" lastClr="FFFFFF"/>
        </a:solidFill>
        <a:ln>
          <a:solidFill>
            <a:sysClr val="windowText" lastClr="000000"/>
          </a:solidFill>
        </a:ln>
      </c:spPr>
    </c:plotArea>
    <c:legend>
      <c:legendPos val="r"/>
      <c:layout>
        <c:manualLayout>
          <c:xMode val="edge"/>
          <c:yMode val="edge"/>
          <c:x val="0.77759462132450829"/>
          <c:y val="0.55067269369106642"/>
          <c:w val="0.16822222222222222"/>
          <c:h val="0.15387770973072809"/>
        </c:manualLayout>
      </c:layout>
      <c:overlay val="1"/>
      <c:spPr>
        <a:solidFill>
          <a:srgbClr val="FFFFFF"/>
        </a:solidFill>
      </c:spPr>
    </c:legend>
    <c:plotVisOnly val="0"/>
    <c:dispBlanksAs val="gap"/>
    <c:showDLblsOverMax val="0"/>
  </c:chart>
  <c:spPr>
    <a:solidFill>
      <a:sysClr val="window" lastClr="FFFFFF"/>
    </a:solidFill>
    <a:ln>
      <a:noFill/>
    </a:ln>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069636129432154E-2"/>
          <c:y val="6.4814814814814811E-2"/>
          <c:w val="0.85477448160308378"/>
          <c:h val="0.73980788859725866"/>
        </c:manualLayout>
      </c:layout>
      <c:barChart>
        <c:barDir val="col"/>
        <c:grouping val="clustered"/>
        <c:varyColors val="0"/>
        <c:ser>
          <c:idx val="0"/>
          <c:order val="0"/>
          <c:invertIfNegative val="0"/>
          <c:dLbls>
            <c:dLbl>
              <c:idx val="7"/>
              <c:layout>
                <c:manualLayout>
                  <c:x val="0"/>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70-4AF9-88B9-3D8923185C63}"/>
                </c:ext>
              </c:extLst>
            </c:dLbl>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3.11'!$A$24:$A$35</c:f>
              <c:strCache>
                <c:ptCount val="12"/>
                <c:pt idx="0">
                  <c:v>Year 7</c:v>
                </c:pt>
                <c:pt idx="1">
                  <c:v>Year 8</c:v>
                </c:pt>
                <c:pt idx="2">
                  <c:v>Year 9</c:v>
                </c:pt>
                <c:pt idx="3">
                  <c:v>Year 10</c:v>
                </c:pt>
                <c:pt idx="4">
                  <c:v>Year 11</c:v>
                </c:pt>
                <c:pt idx="5">
                  <c:v>16-24</c:v>
                </c:pt>
                <c:pt idx="6">
                  <c:v>25-34</c:v>
                </c:pt>
                <c:pt idx="7">
                  <c:v>35-44</c:v>
                </c:pt>
                <c:pt idx="8">
                  <c:v>45-54</c:v>
                </c:pt>
                <c:pt idx="9">
                  <c:v>55-64</c:v>
                </c:pt>
                <c:pt idx="10">
                  <c:v>65-74</c:v>
                </c:pt>
                <c:pt idx="11">
                  <c:v>75+</c:v>
                </c:pt>
              </c:strCache>
            </c:strRef>
          </c:cat>
          <c:val>
            <c:numRef>
              <c:f>'Chart 3.11'!$B$24:$B$35</c:f>
              <c:numCache>
                <c:formatCode>General</c:formatCode>
                <c:ptCount val="12"/>
                <c:pt idx="0">
                  <c:v>26</c:v>
                </c:pt>
                <c:pt idx="1">
                  <c:v>21</c:v>
                </c:pt>
                <c:pt idx="2">
                  <c:v>17</c:v>
                </c:pt>
                <c:pt idx="3">
                  <c:v>14</c:v>
                </c:pt>
                <c:pt idx="4">
                  <c:v>12</c:v>
                </c:pt>
                <c:pt idx="5" formatCode="0">
                  <c:v>64.122506999999999</c:v>
                </c:pt>
                <c:pt idx="6" formatCode="0">
                  <c:v>62.238954</c:v>
                </c:pt>
                <c:pt idx="7" formatCode="0">
                  <c:v>56.812652999999997</c:v>
                </c:pt>
                <c:pt idx="8" formatCode="0">
                  <c:v>53.141533000000003</c:v>
                </c:pt>
                <c:pt idx="9" formatCode="0">
                  <c:v>52.156585</c:v>
                </c:pt>
                <c:pt idx="10" formatCode="0">
                  <c:v>49.982761000000004</c:v>
                </c:pt>
                <c:pt idx="11" formatCode="0">
                  <c:v>21.674683000000002</c:v>
                </c:pt>
              </c:numCache>
            </c:numRef>
          </c:val>
          <c:extLst>
            <c:ext xmlns:c16="http://schemas.microsoft.com/office/drawing/2014/chart" uri="{C3380CC4-5D6E-409C-BE32-E72D297353CC}">
              <c16:uniqueId val="{00000000-49BA-406C-B55C-D8698E414CF2}"/>
            </c:ext>
          </c:extLst>
        </c:ser>
        <c:dLbls>
          <c:showLegendKey val="0"/>
          <c:showVal val="0"/>
          <c:showCatName val="0"/>
          <c:showSerName val="0"/>
          <c:showPercent val="0"/>
          <c:showBubbleSize val="0"/>
        </c:dLbls>
        <c:gapWidth val="150"/>
        <c:axId val="681947520"/>
        <c:axId val="681949056"/>
      </c:barChart>
      <c:catAx>
        <c:axId val="68194752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681949056"/>
        <c:crosses val="autoZero"/>
        <c:auto val="1"/>
        <c:lblAlgn val="ctr"/>
        <c:lblOffset val="100"/>
        <c:noMultiLvlLbl val="0"/>
      </c:catAx>
      <c:valAx>
        <c:axId val="681949056"/>
        <c:scaling>
          <c:orientation val="minMax"/>
        </c:scaling>
        <c:delete val="0"/>
        <c:axPos val="l"/>
        <c:majorGridlines/>
        <c:title>
          <c:tx>
            <c:rich>
              <a:bodyPr rot="-5400000" vert="horz"/>
              <a:lstStyle/>
              <a:p>
                <a:pPr>
                  <a:defRPr/>
                </a:pPr>
                <a:r>
                  <a:rPr lang="en-GB"/>
                  <a:t>Percentage</a:t>
                </a:r>
              </a:p>
            </c:rich>
          </c:tx>
          <c:overlay val="0"/>
        </c:title>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681947520"/>
        <c:crosses val="autoZero"/>
        <c:crossBetween val="between"/>
      </c:valAx>
      <c:spPr>
        <a:noFill/>
        <a:ln>
          <a:solidFill>
            <a:sysClr val="windowText" lastClr="000000"/>
          </a:solid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43223087514099E-2"/>
          <c:y val="4.1758400575250827E-2"/>
          <c:w val="0.87543465588643432"/>
          <c:h val="0.68021733184556588"/>
        </c:manualLayout>
      </c:layout>
      <c:lineChart>
        <c:grouping val="standard"/>
        <c:varyColors val="0"/>
        <c:ser>
          <c:idx val="0"/>
          <c:order val="0"/>
          <c:tx>
            <c:strRef>
              <c:f>'Chart 4.01'!$A$27</c:f>
              <c:strCache>
                <c:ptCount val="1"/>
                <c:pt idx="0">
                  <c:v>All individuals</c:v>
                </c:pt>
              </c:strCache>
            </c:strRef>
          </c:tx>
          <c:spPr>
            <a:ln>
              <a:solidFill>
                <a:schemeClr val="accent3">
                  <a:lumMod val="50000"/>
                </a:schemeClr>
              </a:solidFill>
              <a:prstDash val="sysDash"/>
            </a:ln>
          </c:spPr>
          <c:marker>
            <c:symbol val="none"/>
          </c:marker>
          <c:cat>
            <c:strRef>
              <c:f>'Chart 4.01'!$B$26:$W$26</c:f>
              <c:strCache>
                <c:ptCount val="22"/>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pt idx="21">
                  <c:v>2015 to 2018</c:v>
                </c:pt>
              </c:strCache>
            </c:strRef>
          </c:cat>
          <c:val>
            <c:numRef>
              <c:f>'Chart 4.01'!$B$27:$W$27</c:f>
              <c:numCache>
                <c:formatCode>General</c:formatCode>
                <c:ptCount val="22"/>
                <c:pt idx="0">
                  <c:v>27</c:v>
                </c:pt>
                <c:pt idx="1">
                  <c:v>27</c:v>
                </c:pt>
                <c:pt idx="2">
                  <c:v>27</c:v>
                </c:pt>
                <c:pt idx="3">
                  <c:v>26</c:v>
                </c:pt>
                <c:pt idx="4">
                  <c:v>25</c:v>
                </c:pt>
                <c:pt idx="5">
                  <c:v>25</c:v>
                </c:pt>
                <c:pt idx="6">
                  <c:v>25</c:v>
                </c:pt>
                <c:pt idx="7">
                  <c:v>24</c:v>
                </c:pt>
                <c:pt idx="8">
                  <c:v>23</c:v>
                </c:pt>
                <c:pt idx="9">
                  <c:v>22</c:v>
                </c:pt>
                <c:pt idx="10">
                  <c:v>22</c:v>
                </c:pt>
                <c:pt idx="11">
                  <c:v>24</c:v>
                </c:pt>
                <c:pt idx="12">
                  <c:v>23</c:v>
                </c:pt>
                <c:pt idx="13">
                  <c:v>23</c:v>
                </c:pt>
                <c:pt idx="14">
                  <c:v>22</c:v>
                </c:pt>
                <c:pt idx="15">
                  <c:v>23</c:v>
                </c:pt>
                <c:pt idx="16">
                  <c:v>23</c:v>
                </c:pt>
                <c:pt idx="17">
                  <c:v>23</c:v>
                </c:pt>
                <c:pt idx="18">
                  <c:v>23</c:v>
                </c:pt>
                <c:pt idx="19">
                  <c:v>23</c:v>
                </c:pt>
                <c:pt idx="20">
                  <c:v>24</c:v>
                </c:pt>
                <c:pt idx="21">
                  <c:v>24</c:v>
                </c:pt>
              </c:numCache>
            </c:numRef>
          </c:val>
          <c:smooth val="0"/>
          <c:extLst>
            <c:ext xmlns:c16="http://schemas.microsoft.com/office/drawing/2014/chart" uri="{C3380CC4-5D6E-409C-BE32-E72D297353CC}">
              <c16:uniqueId val="{00000000-9086-43CB-B11A-DFF16F23DDC6}"/>
            </c:ext>
          </c:extLst>
        </c:ser>
        <c:ser>
          <c:idx val="1"/>
          <c:order val="1"/>
          <c:tx>
            <c:strRef>
              <c:f>'Chart 4.01'!$A$28</c:f>
              <c:strCache>
                <c:ptCount val="1"/>
                <c:pt idx="0">
                  <c:v>Children</c:v>
                </c:pt>
              </c:strCache>
            </c:strRef>
          </c:tx>
          <c:spPr>
            <a:ln>
              <a:solidFill>
                <a:srgbClr val="002D6A"/>
              </a:solidFill>
            </a:ln>
          </c:spPr>
          <c:marker>
            <c:symbol val="none"/>
          </c:marker>
          <c:cat>
            <c:strRef>
              <c:f>'Chart 4.01'!$B$26:$W$26</c:f>
              <c:strCache>
                <c:ptCount val="22"/>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pt idx="21">
                  <c:v>2015 to 2018</c:v>
                </c:pt>
              </c:strCache>
            </c:strRef>
          </c:cat>
          <c:val>
            <c:numRef>
              <c:f>'Chart 4.01'!$B$28:$W$28</c:f>
              <c:numCache>
                <c:formatCode>General</c:formatCode>
                <c:ptCount val="22"/>
                <c:pt idx="0">
                  <c:v>36</c:v>
                </c:pt>
                <c:pt idx="1">
                  <c:v>37</c:v>
                </c:pt>
                <c:pt idx="2">
                  <c:v>36</c:v>
                </c:pt>
                <c:pt idx="3">
                  <c:v>36</c:v>
                </c:pt>
                <c:pt idx="4">
                  <c:v>35</c:v>
                </c:pt>
                <c:pt idx="5">
                  <c:v>34</c:v>
                </c:pt>
                <c:pt idx="6">
                  <c:v>34</c:v>
                </c:pt>
                <c:pt idx="7">
                  <c:v>31</c:v>
                </c:pt>
                <c:pt idx="8">
                  <c:v>31</c:v>
                </c:pt>
                <c:pt idx="9">
                  <c:v>29</c:v>
                </c:pt>
                <c:pt idx="10">
                  <c:v>30</c:v>
                </c:pt>
                <c:pt idx="11">
                  <c:v>33</c:v>
                </c:pt>
                <c:pt idx="12">
                  <c:v>32</c:v>
                </c:pt>
                <c:pt idx="13">
                  <c:v>33</c:v>
                </c:pt>
                <c:pt idx="14">
                  <c:v>31</c:v>
                </c:pt>
                <c:pt idx="15">
                  <c:v>33</c:v>
                </c:pt>
                <c:pt idx="16">
                  <c:v>32</c:v>
                </c:pt>
                <c:pt idx="17">
                  <c:v>31</c:v>
                </c:pt>
                <c:pt idx="18">
                  <c:v>29</c:v>
                </c:pt>
                <c:pt idx="19">
                  <c:v>30</c:v>
                </c:pt>
                <c:pt idx="20">
                  <c:v>28</c:v>
                </c:pt>
                <c:pt idx="21">
                  <c:v>29</c:v>
                </c:pt>
              </c:numCache>
            </c:numRef>
          </c:val>
          <c:smooth val="0"/>
          <c:extLst>
            <c:ext xmlns:c16="http://schemas.microsoft.com/office/drawing/2014/chart" uri="{C3380CC4-5D6E-409C-BE32-E72D297353CC}">
              <c16:uniqueId val="{00000001-9086-43CB-B11A-DFF16F23DDC6}"/>
            </c:ext>
          </c:extLst>
        </c:ser>
        <c:ser>
          <c:idx val="2"/>
          <c:order val="2"/>
          <c:tx>
            <c:strRef>
              <c:f>'Chart 4.01'!$A$29</c:f>
              <c:strCache>
                <c:ptCount val="1"/>
                <c:pt idx="0">
                  <c:v>Working-age adults</c:v>
                </c:pt>
              </c:strCache>
            </c:strRef>
          </c:tx>
          <c:spPr>
            <a:ln>
              <a:solidFill>
                <a:schemeClr val="tx2">
                  <a:lumMod val="60000"/>
                  <a:lumOff val="40000"/>
                </a:schemeClr>
              </a:solidFill>
            </a:ln>
          </c:spPr>
          <c:marker>
            <c:symbol val="none"/>
          </c:marker>
          <c:cat>
            <c:strRef>
              <c:f>'Chart 4.01'!$B$26:$W$26</c:f>
              <c:strCache>
                <c:ptCount val="22"/>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pt idx="21">
                  <c:v>2015 to 2018</c:v>
                </c:pt>
              </c:strCache>
            </c:strRef>
          </c:cat>
          <c:val>
            <c:numRef>
              <c:f>'Chart 4.01'!$B$29:$W$29</c:f>
              <c:numCache>
                <c:formatCode>General</c:formatCode>
                <c:ptCount val="22"/>
                <c:pt idx="0">
                  <c:v>24</c:v>
                </c:pt>
                <c:pt idx="1">
                  <c:v>24</c:v>
                </c:pt>
                <c:pt idx="2">
                  <c:v>23</c:v>
                </c:pt>
                <c:pt idx="3">
                  <c:v>22</c:v>
                </c:pt>
                <c:pt idx="4">
                  <c:v>22</c:v>
                </c:pt>
                <c:pt idx="5">
                  <c:v>22</c:v>
                </c:pt>
                <c:pt idx="6">
                  <c:v>22</c:v>
                </c:pt>
                <c:pt idx="7">
                  <c:v>22</c:v>
                </c:pt>
                <c:pt idx="8">
                  <c:v>21</c:v>
                </c:pt>
                <c:pt idx="9">
                  <c:v>21</c:v>
                </c:pt>
                <c:pt idx="10">
                  <c:v>21</c:v>
                </c:pt>
                <c:pt idx="11">
                  <c:v>23</c:v>
                </c:pt>
                <c:pt idx="12">
                  <c:v>22</c:v>
                </c:pt>
                <c:pt idx="13">
                  <c:v>22</c:v>
                </c:pt>
                <c:pt idx="14">
                  <c:v>22</c:v>
                </c:pt>
                <c:pt idx="15">
                  <c:v>22</c:v>
                </c:pt>
                <c:pt idx="16">
                  <c:v>24</c:v>
                </c:pt>
                <c:pt idx="17">
                  <c:v>22</c:v>
                </c:pt>
                <c:pt idx="18">
                  <c:v>22</c:v>
                </c:pt>
                <c:pt idx="19">
                  <c:v>23</c:v>
                </c:pt>
                <c:pt idx="20">
                  <c:v>24</c:v>
                </c:pt>
                <c:pt idx="21">
                  <c:v>23</c:v>
                </c:pt>
              </c:numCache>
            </c:numRef>
          </c:val>
          <c:smooth val="0"/>
          <c:extLst>
            <c:ext xmlns:c16="http://schemas.microsoft.com/office/drawing/2014/chart" uri="{C3380CC4-5D6E-409C-BE32-E72D297353CC}">
              <c16:uniqueId val="{00000002-9086-43CB-B11A-DFF16F23DDC6}"/>
            </c:ext>
          </c:extLst>
        </c:ser>
        <c:ser>
          <c:idx val="3"/>
          <c:order val="3"/>
          <c:tx>
            <c:strRef>
              <c:f>'Chart 4.01'!$A$30</c:f>
              <c:strCache>
                <c:ptCount val="1"/>
                <c:pt idx="0">
                  <c:v>Pensioners</c:v>
                </c:pt>
              </c:strCache>
            </c:strRef>
          </c:tx>
          <c:spPr>
            <a:ln>
              <a:solidFill>
                <a:schemeClr val="tx2">
                  <a:lumMod val="20000"/>
                  <a:lumOff val="80000"/>
                </a:schemeClr>
              </a:solidFill>
            </a:ln>
          </c:spPr>
          <c:marker>
            <c:symbol val="none"/>
          </c:marker>
          <c:cat>
            <c:strRef>
              <c:f>'Chart 4.01'!$B$26:$W$26</c:f>
              <c:strCache>
                <c:ptCount val="22"/>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pt idx="21">
                  <c:v>2015 to 2018</c:v>
                </c:pt>
              </c:strCache>
            </c:strRef>
          </c:cat>
          <c:val>
            <c:numRef>
              <c:f>'Chart 4.01'!$B$30:$W$30</c:f>
              <c:numCache>
                <c:formatCode>General</c:formatCode>
                <c:ptCount val="22"/>
                <c:pt idx="0">
                  <c:v>26</c:v>
                </c:pt>
                <c:pt idx="1">
                  <c:v>26</c:v>
                </c:pt>
                <c:pt idx="2">
                  <c:v>26</c:v>
                </c:pt>
                <c:pt idx="3">
                  <c:v>26</c:v>
                </c:pt>
                <c:pt idx="4">
                  <c:v>24</c:v>
                </c:pt>
                <c:pt idx="5">
                  <c:v>24</c:v>
                </c:pt>
                <c:pt idx="6">
                  <c:v>23</c:v>
                </c:pt>
                <c:pt idx="7">
                  <c:v>22</c:v>
                </c:pt>
                <c:pt idx="8">
                  <c:v>19</c:v>
                </c:pt>
                <c:pt idx="9">
                  <c:v>18</c:v>
                </c:pt>
                <c:pt idx="10">
                  <c:v>18</c:v>
                </c:pt>
                <c:pt idx="11">
                  <c:v>18</c:v>
                </c:pt>
                <c:pt idx="12">
                  <c:v>18</c:v>
                </c:pt>
                <c:pt idx="13">
                  <c:v>17</c:v>
                </c:pt>
                <c:pt idx="14">
                  <c:v>15</c:v>
                </c:pt>
                <c:pt idx="15">
                  <c:v>14</c:v>
                </c:pt>
                <c:pt idx="16">
                  <c:v>14</c:v>
                </c:pt>
                <c:pt idx="17">
                  <c:v>15</c:v>
                </c:pt>
                <c:pt idx="18">
                  <c:v>17</c:v>
                </c:pt>
                <c:pt idx="19">
                  <c:v>18</c:v>
                </c:pt>
                <c:pt idx="20">
                  <c:v>20</c:v>
                </c:pt>
                <c:pt idx="21">
                  <c:v>19</c:v>
                </c:pt>
              </c:numCache>
            </c:numRef>
          </c:val>
          <c:smooth val="0"/>
          <c:extLst>
            <c:ext xmlns:c16="http://schemas.microsoft.com/office/drawing/2014/chart" uri="{C3380CC4-5D6E-409C-BE32-E72D297353CC}">
              <c16:uniqueId val="{00000003-9086-43CB-B11A-DFF16F23DDC6}"/>
            </c:ext>
          </c:extLst>
        </c:ser>
        <c:dLbls>
          <c:showLegendKey val="0"/>
          <c:showVal val="0"/>
          <c:showCatName val="0"/>
          <c:showSerName val="0"/>
          <c:showPercent val="0"/>
          <c:showBubbleSize val="0"/>
        </c:dLbls>
        <c:smooth val="0"/>
        <c:axId val="693010816"/>
        <c:axId val="693012736"/>
      </c:lineChart>
      <c:catAx>
        <c:axId val="693010816"/>
        <c:scaling>
          <c:orientation val="minMax"/>
        </c:scaling>
        <c:delete val="0"/>
        <c:axPos val="b"/>
        <c:title>
          <c:tx>
            <c:rich>
              <a:bodyPr/>
              <a:lstStyle/>
              <a:p>
                <a:pPr>
                  <a:defRPr/>
                </a:pPr>
                <a:r>
                  <a:rPr lang="en-GB"/>
                  <a:t>Year</a:t>
                </a:r>
              </a:p>
            </c:rich>
          </c:tx>
          <c:overlay val="0"/>
        </c:title>
        <c:numFmt formatCode="General" sourceLinked="0"/>
        <c:majorTickMark val="out"/>
        <c:minorTickMark val="none"/>
        <c:tickLblPos val="nextTo"/>
        <c:crossAx val="693012736"/>
        <c:crosses val="autoZero"/>
        <c:auto val="1"/>
        <c:lblAlgn val="ctr"/>
        <c:lblOffset val="100"/>
        <c:noMultiLvlLbl val="0"/>
      </c:catAx>
      <c:valAx>
        <c:axId val="693012736"/>
        <c:scaling>
          <c:orientation val="minMax"/>
        </c:scaling>
        <c:delete val="0"/>
        <c:axPos val="l"/>
        <c:majorGridlines/>
        <c:title>
          <c:tx>
            <c:rich>
              <a:bodyPr rot="-5400000" vert="horz"/>
              <a:lstStyle/>
              <a:p>
                <a:pPr>
                  <a:defRPr/>
                </a:pPr>
                <a:r>
                  <a:rPr lang="en-GB"/>
                  <a:t>Percentage</a:t>
                </a:r>
              </a:p>
            </c:rich>
          </c:tx>
          <c:overlay val="0"/>
        </c:title>
        <c:numFmt formatCode="General" sourceLinked="1"/>
        <c:majorTickMark val="out"/>
        <c:minorTickMark val="none"/>
        <c:tickLblPos val="nextTo"/>
        <c:crossAx val="693010816"/>
        <c:crosses val="autoZero"/>
        <c:crossBetween val="between"/>
      </c:valAx>
      <c:spPr>
        <a:solidFill>
          <a:sysClr val="window" lastClr="FFFFFF"/>
        </a:solidFill>
        <a:ln>
          <a:solidFill>
            <a:schemeClr val="accent1"/>
          </a:solidFill>
        </a:ln>
      </c:spPr>
    </c:plotArea>
    <c:legend>
      <c:legendPos val="r"/>
      <c:layout>
        <c:manualLayout>
          <c:xMode val="edge"/>
          <c:yMode val="edge"/>
          <c:x val="0.10576156124779243"/>
          <c:y val="0.4510171157187256"/>
          <c:w val="0.26305116923675681"/>
          <c:h val="0.23436735799796865"/>
        </c:manualLayout>
      </c:layout>
      <c:overlay val="0"/>
      <c:spPr>
        <a:solidFill>
          <a:sysClr val="window" lastClr="FFFFFF"/>
        </a:solidFill>
        <a:ln>
          <a:solidFill>
            <a:srgbClr val="002D6A"/>
          </a:solidFill>
        </a:ln>
      </c:sp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5100662303187011E-2"/>
          <c:y val="4.0824031611433186E-2"/>
          <c:w val="0.90195219326204523"/>
          <c:h val="0.88222667081869"/>
        </c:manualLayout>
      </c:layout>
      <c:lineChart>
        <c:grouping val="standard"/>
        <c:varyColors val="0"/>
        <c:ser>
          <c:idx val="0"/>
          <c:order val="0"/>
          <c:tx>
            <c:strRef>
              <c:f>'Chart 4.02'!$B$29</c:f>
              <c:strCache>
                <c:ptCount val="1"/>
                <c:pt idx="0">
                  <c:v>Foundation Phase Indicator</c:v>
                </c:pt>
              </c:strCache>
            </c:strRef>
          </c:tx>
          <c:spPr>
            <a:ln>
              <a:solidFill>
                <a:schemeClr val="accent5"/>
              </a:solidFill>
            </a:ln>
          </c:spPr>
          <c:marker>
            <c:symbol val="none"/>
          </c:marker>
          <c:dPt>
            <c:idx val="9"/>
            <c:bubble3D val="0"/>
            <c:spPr>
              <a:ln>
                <a:solidFill>
                  <a:schemeClr val="accent5"/>
                </a:solidFill>
                <a:prstDash val="sysDash"/>
              </a:ln>
            </c:spPr>
            <c:extLst>
              <c:ext xmlns:c16="http://schemas.microsoft.com/office/drawing/2014/chart" uri="{C3380CC4-5D6E-409C-BE32-E72D297353CC}">
                <c16:uniqueId val="{00000001-FDF6-4C58-9604-DC50245E1443}"/>
              </c:ext>
            </c:extLst>
          </c:dPt>
          <c:cat>
            <c:strRef>
              <c:f>'Chart 4.02'!$A$31:$A$41</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'Chart 4.02'!$D$31:$D$41</c:f>
              <c:numCache>
                <c:formatCode>0.0</c:formatCode>
                <c:ptCount val="11"/>
                <c:pt idx="3">
                  <c:v>10.200000000000003</c:v>
                </c:pt>
                <c:pt idx="4">
                  <c:v>8.4024694135028852</c:v>
                </c:pt>
                <c:pt idx="5">
                  <c:v>8.4821487742024857</c:v>
                </c:pt>
                <c:pt idx="6">
                  <c:v>7.7231960117106127</c:v>
                </c:pt>
                <c:pt idx="7">
                  <c:v>8.1693462046750227</c:v>
                </c:pt>
                <c:pt idx="8">
                  <c:v>7.1047675089385365</c:v>
                </c:pt>
                <c:pt idx="9">
                  <c:v>8.4953543525067801</c:v>
                </c:pt>
                <c:pt idx="10">
                  <c:v>8.8244525706319195</c:v>
                </c:pt>
              </c:numCache>
            </c:numRef>
          </c:val>
          <c:smooth val="0"/>
          <c:extLst>
            <c:ext xmlns:c16="http://schemas.microsoft.com/office/drawing/2014/chart" uri="{C3380CC4-5D6E-409C-BE32-E72D297353CC}">
              <c16:uniqueId val="{00000000-EF8E-42A5-846C-732326FE2DF8}"/>
            </c:ext>
          </c:extLst>
        </c:ser>
        <c:ser>
          <c:idx val="1"/>
          <c:order val="1"/>
          <c:tx>
            <c:strRef>
              <c:f>'Chart 4.02'!$E$29</c:f>
              <c:strCache>
                <c:ptCount val="1"/>
                <c:pt idx="0">
                  <c:v>Key Stage 2  Core Subject Indicator</c:v>
                </c:pt>
              </c:strCache>
            </c:strRef>
          </c:tx>
          <c:marker>
            <c:symbol val="none"/>
          </c:marker>
          <c:cat>
            <c:strRef>
              <c:f>'Chart 4.02'!$A$31:$A$41</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'Chart 4.02'!$G$31:$G$41</c:f>
              <c:numCache>
                <c:formatCode>0.0</c:formatCode>
                <c:ptCount val="11"/>
                <c:pt idx="0">
                  <c:v>9</c:v>
                </c:pt>
                <c:pt idx="1">
                  <c:v>7.7999999999999972</c:v>
                </c:pt>
                <c:pt idx="2">
                  <c:v>7.7999999999999972</c:v>
                </c:pt>
                <c:pt idx="3">
                  <c:v>6.5999999999999943</c:v>
                </c:pt>
                <c:pt idx="4">
                  <c:v>6.1116232917818394</c:v>
                </c:pt>
                <c:pt idx="5">
                  <c:v>6.3130372696353021</c:v>
                </c:pt>
                <c:pt idx="6">
                  <c:v>5.8460771766578574</c:v>
                </c:pt>
                <c:pt idx="7">
                  <c:v>5.1833538535632044</c:v>
                </c:pt>
                <c:pt idx="8">
                  <c:v>4.5285223755796409</c:v>
                </c:pt>
                <c:pt idx="9">
                  <c:v>5.1548159514334628</c:v>
                </c:pt>
                <c:pt idx="10">
                  <c:v>6.498221217942131</c:v>
                </c:pt>
              </c:numCache>
            </c:numRef>
          </c:val>
          <c:smooth val="0"/>
          <c:extLst>
            <c:ext xmlns:c16="http://schemas.microsoft.com/office/drawing/2014/chart" uri="{C3380CC4-5D6E-409C-BE32-E72D297353CC}">
              <c16:uniqueId val="{00000001-EF8E-42A5-846C-732326FE2DF8}"/>
            </c:ext>
          </c:extLst>
        </c:ser>
        <c:ser>
          <c:idx val="2"/>
          <c:order val="2"/>
          <c:tx>
            <c:strRef>
              <c:f>'Chart 4.02'!$H$29</c:f>
              <c:strCache>
                <c:ptCount val="1"/>
                <c:pt idx="0">
                  <c:v>Key Stage 4 level 2 threshold including English or Welsh first language and Mathematics</c:v>
                </c:pt>
              </c:strCache>
            </c:strRef>
          </c:tx>
          <c:spPr>
            <a:ln>
              <a:solidFill>
                <a:schemeClr val="accent2"/>
              </a:solidFill>
            </a:ln>
          </c:spPr>
          <c:marker>
            <c:symbol val="none"/>
          </c:marker>
          <c:dPt>
            <c:idx val="8"/>
            <c:bubble3D val="0"/>
            <c:spPr>
              <a:ln>
                <a:solidFill>
                  <a:schemeClr val="accent2"/>
                </a:solidFill>
                <a:prstDash val="sysDash"/>
              </a:ln>
            </c:spPr>
            <c:extLst>
              <c:ext xmlns:c16="http://schemas.microsoft.com/office/drawing/2014/chart" uri="{C3380CC4-5D6E-409C-BE32-E72D297353CC}">
                <c16:uniqueId val="{00000003-FDF6-4C58-9604-DC50245E1443}"/>
              </c:ext>
            </c:extLst>
          </c:dPt>
          <c:cat>
            <c:strRef>
              <c:f>'Chart 4.02'!$A$31:$A$41</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'Chart 4.02'!$J$31:$J$41</c:f>
              <c:numCache>
                <c:formatCode>0.0</c:formatCode>
                <c:ptCount val="11"/>
                <c:pt idx="0">
                  <c:v>8.0397650000000027</c:v>
                </c:pt>
                <c:pt idx="1">
                  <c:v>7.1976239999999976</c:v>
                </c:pt>
                <c:pt idx="2">
                  <c:v>7.600949</c:v>
                </c:pt>
                <c:pt idx="3">
                  <c:v>8.5158029999999982</c:v>
                </c:pt>
                <c:pt idx="4">
                  <c:v>8.331866131862995</c:v>
                </c:pt>
                <c:pt idx="5">
                  <c:v>8.3686097995029911</c:v>
                </c:pt>
                <c:pt idx="6">
                  <c:v>7.4682928864704081</c:v>
                </c:pt>
                <c:pt idx="7">
                  <c:v>8.6274287231212128</c:v>
                </c:pt>
                <c:pt idx="8">
                  <c:v>8.0827740615510351</c:v>
                </c:pt>
                <c:pt idx="9">
                  <c:v>10.452627776360778</c:v>
                </c:pt>
              </c:numCache>
            </c:numRef>
          </c:val>
          <c:smooth val="0"/>
          <c:extLst>
            <c:ext xmlns:c16="http://schemas.microsoft.com/office/drawing/2014/chart" uri="{C3380CC4-5D6E-409C-BE32-E72D297353CC}">
              <c16:uniqueId val="{00000002-EF8E-42A5-846C-732326FE2DF8}"/>
            </c:ext>
          </c:extLst>
        </c:ser>
        <c:dLbls>
          <c:showLegendKey val="0"/>
          <c:showVal val="0"/>
          <c:showCatName val="0"/>
          <c:showSerName val="0"/>
          <c:showPercent val="0"/>
          <c:showBubbleSize val="0"/>
        </c:dLbls>
        <c:smooth val="0"/>
        <c:axId val="719406592"/>
        <c:axId val="719408128"/>
      </c:lineChart>
      <c:catAx>
        <c:axId val="719406592"/>
        <c:scaling>
          <c:orientation val="minMax"/>
        </c:scaling>
        <c:delete val="0"/>
        <c:axPos val="b"/>
        <c:numFmt formatCode="General" sourceLinked="1"/>
        <c:majorTickMark val="out"/>
        <c:minorTickMark val="none"/>
        <c:tickLblPos val="nextTo"/>
        <c:txPr>
          <a:bodyPr/>
          <a:lstStyle/>
          <a:p>
            <a:pPr>
              <a:defRPr sz="1000" baseline="0"/>
            </a:pPr>
            <a:endParaRPr lang="en-US"/>
          </a:p>
        </c:txPr>
        <c:crossAx val="719408128"/>
        <c:crosses val="autoZero"/>
        <c:auto val="1"/>
        <c:lblAlgn val="ctr"/>
        <c:lblOffset val="100"/>
        <c:noMultiLvlLbl val="0"/>
      </c:catAx>
      <c:valAx>
        <c:axId val="719408128"/>
        <c:scaling>
          <c:orientation val="minMax"/>
          <c:max val="12"/>
          <c:min val="0"/>
        </c:scaling>
        <c:delete val="0"/>
        <c:axPos val="l"/>
        <c:majorGridlines/>
        <c:title>
          <c:tx>
            <c:rich>
              <a:bodyPr rot="-5400000" vert="horz"/>
              <a:lstStyle/>
              <a:p>
                <a:pPr>
                  <a:defRPr sz="1000" baseline="0"/>
                </a:pPr>
                <a:r>
                  <a:rPr lang="en-GB" sz="1000" baseline="0"/>
                  <a:t>Percentage points</a:t>
                </a:r>
              </a:p>
            </c:rich>
          </c:tx>
          <c:layout>
            <c:manualLayout>
              <c:xMode val="edge"/>
              <c:yMode val="edge"/>
              <c:x val="1.2162675788673508E-2"/>
              <c:y val="0.30786622825992904"/>
            </c:manualLayout>
          </c:layout>
          <c:overlay val="0"/>
        </c:title>
        <c:numFmt formatCode="0" sourceLinked="0"/>
        <c:majorTickMark val="out"/>
        <c:minorTickMark val="none"/>
        <c:tickLblPos val="nextTo"/>
        <c:txPr>
          <a:bodyPr/>
          <a:lstStyle/>
          <a:p>
            <a:pPr>
              <a:defRPr sz="1100" baseline="0"/>
            </a:pPr>
            <a:endParaRPr lang="en-US"/>
          </a:p>
        </c:txPr>
        <c:crossAx val="719406592"/>
        <c:crosses val="autoZero"/>
        <c:crossBetween val="between"/>
      </c:valAx>
      <c:spPr>
        <a:solidFill>
          <a:sysClr val="window" lastClr="FFFFFF"/>
        </a:solidFill>
        <a:ln>
          <a:solidFill>
            <a:srgbClr val="000204"/>
          </a:solidFill>
        </a:ln>
      </c:spPr>
    </c:plotArea>
    <c:legend>
      <c:legendPos val="r"/>
      <c:layout>
        <c:manualLayout>
          <c:xMode val="edge"/>
          <c:yMode val="edge"/>
          <c:x val="0.11500781372351784"/>
          <c:y val="0.50817669642194474"/>
          <c:w val="0.48436869574727709"/>
          <c:h val="0.35402103300435861"/>
        </c:manualLayout>
      </c:layout>
      <c:overlay val="0"/>
      <c:spPr>
        <a:solidFill>
          <a:sysClr val="window" lastClr="FFFFFF"/>
        </a:solidFill>
        <a:ln>
          <a:solidFill>
            <a:srgbClr val="002D6A"/>
          </a:solidFill>
        </a:ln>
      </c:spPr>
      <c:txPr>
        <a:bodyPr/>
        <a:lstStyle/>
        <a:p>
          <a:pPr>
            <a:defRPr sz="900" baseline="0"/>
          </a:pPr>
          <a:endParaRPr lang="en-US"/>
        </a:p>
      </c:tx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05955193864813E-2"/>
          <c:y val="4.608751880304094E-2"/>
          <c:w val="0.86379993198754668"/>
          <c:h val="0.81008732655441029"/>
        </c:manualLayout>
      </c:layout>
      <c:lineChart>
        <c:grouping val="standard"/>
        <c:varyColors val="0"/>
        <c:ser>
          <c:idx val="0"/>
          <c:order val="0"/>
          <c:tx>
            <c:strRef>
              <c:f>'Chart 4.03'!$A$24</c:f>
              <c:strCache>
                <c:ptCount val="1"/>
                <c:pt idx="0">
                  <c:v>Males</c:v>
                </c:pt>
              </c:strCache>
            </c:strRef>
          </c:tx>
          <c:spPr>
            <a:ln>
              <a:solidFill>
                <a:schemeClr val="accent6"/>
              </a:solidFill>
            </a:ln>
          </c:spPr>
          <c:marker>
            <c:symbol val="none"/>
          </c:marker>
          <c:cat>
            <c:strRef>
              <c:f>'Chart 4.03'!$B$23:$P$23</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'Chart 4.03'!$B$24:$P$24</c:f>
              <c:numCache>
                <c:formatCode>General</c:formatCode>
                <c:ptCount val="15"/>
                <c:pt idx="0">
                  <c:v>74.099999999999994</c:v>
                </c:pt>
                <c:pt idx="1">
                  <c:v>74.2</c:v>
                </c:pt>
                <c:pt idx="2">
                  <c:v>76.400000000000006</c:v>
                </c:pt>
                <c:pt idx="3">
                  <c:v>74.7</c:v>
                </c:pt>
                <c:pt idx="4">
                  <c:v>71.7</c:v>
                </c:pt>
                <c:pt idx="5">
                  <c:v>71.3</c:v>
                </c:pt>
                <c:pt idx="6">
                  <c:v>71.599999999999994</c:v>
                </c:pt>
                <c:pt idx="7">
                  <c:v>73.7</c:v>
                </c:pt>
                <c:pt idx="8">
                  <c:v>74.3</c:v>
                </c:pt>
                <c:pt idx="9">
                  <c:v>72.3</c:v>
                </c:pt>
                <c:pt idx="10">
                  <c:v>73.599999999999994</c:v>
                </c:pt>
                <c:pt idx="11">
                  <c:v>76.3</c:v>
                </c:pt>
                <c:pt idx="12">
                  <c:v>75.8</c:v>
                </c:pt>
                <c:pt idx="13">
                  <c:v>79.2</c:v>
                </c:pt>
                <c:pt idx="14" formatCode="0.0">
                  <c:v>77.065279253719567</c:v>
                </c:pt>
              </c:numCache>
            </c:numRef>
          </c:val>
          <c:smooth val="0"/>
          <c:extLst>
            <c:ext xmlns:c16="http://schemas.microsoft.com/office/drawing/2014/chart" uri="{C3380CC4-5D6E-409C-BE32-E72D297353CC}">
              <c16:uniqueId val="{00000000-E8CB-4D4F-AFA0-DA7B1D2C433A}"/>
            </c:ext>
          </c:extLst>
        </c:ser>
        <c:ser>
          <c:idx val="2"/>
          <c:order val="1"/>
          <c:tx>
            <c:strRef>
              <c:f>'Chart 4.03'!$A$25</c:f>
              <c:strCache>
                <c:ptCount val="1"/>
                <c:pt idx="0">
                  <c:v>Females</c:v>
                </c:pt>
              </c:strCache>
            </c:strRef>
          </c:tx>
          <c:spPr>
            <a:ln>
              <a:solidFill>
                <a:srgbClr val="002E6A"/>
              </a:solidFill>
            </a:ln>
          </c:spPr>
          <c:marker>
            <c:symbol val="none"/>
          </c:marker>
          <c:cat>
            <c:strRef>
              <c:f>'Chart 4.03'!$B$23:$P$23</c:f>
              <c:strCach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strCache>
            </c:strRef>
          </c:cat>
          <c:val>
            <c:numRef>
              <c:f>'Chart 4.03'!$B$25:$P$25</c:f>
              <c:numCache>
                <c:formatCode>General</c:formatCode>
                <c:ptCount val="15"/>
                <c:pt idx="0">
                  <c:v>65.3</c:v>
                </c:pt>
                <c:pt idx="1">
                  <c:v>65.5</c:v>
                </c:pt>
                <c:pt idx="2">
                  <c:v>63.9</c:v>
                </c:pt>
                <c:pt idx="3">
                  <c:v>64.900000000000006</c:v>
                </c:pt>
                <c:pt idx="4">
                  <c:v>63.8</c:v>
                </c:pt>
                <c:pt idx="5">
                  <c:v>63.1</c:v>
                </c:pt>
                <c:pt idx="6">
                  <c:v>64.2</c:v>
                </c:pt>
                <c:pt idx="7">
                  <c:v>64</c:v>
                </c:pt>
                <c:pt idx="8">
                  <c:v>64.8</c:v>
                </c:pt>
                <c:pt idx="9">
                  <c:v>65.400000000000006</c:v>
                </c:pt>
                <c:pt idx="10">
                  <c:v>69</c:v>
                </c:pt>
                <c:pt idx="11">
                  <c:v>70.400000000000006</c:v>
                </c:pt>
                <c:pt idx="12">
                  <c:v>69.3</c:v>
                </c:pt>
                <c:pt idx="13">
                  <c:v>71.099999999999994</c:v>
                </c:pt>
                <c:pt idx="14" formatCode="0.0">
                  <c:v>72.352957452869916</c:v>
                </c:pt>
              </c:numCache>
            </c:numRef>
          </c:val>
          <c:smooth val="0"/>
          <c:extLst>
            <c:ext xmlns:c16="http://schemas.microsoft.com/office/drawing/2014/chart" uri="{C3380CC4-5D6E-409C-BE32-E72D297353CC}">
              <c16:uniqueId val="{00000001-E8CB-4D4F-AFA0-DA7B1D2C433A}"/>
            </c:ext>
          </c:extLst>
        </c:ser>
        <c:dLbls>
          <c:showLegendKey val="0"/>
          <c:showVal val="0"/>
          <c:showCatName val="0"/>
          <c:showSerName val="0"/>
          <c:showPercent val="0"/>
          <c:showBubbleSize val="0"/>
        </c:dLbls>
        <c:smooth val="0"/>
        <c:axId val="719497088"/>
        <c:axId val="719503360"/>
      </c:lineChart>
      <c:catAx>
        <c:axId val="719497088"/>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nextTo"/>
        <c:crossAx val="719503360"/>
        <c:crosses val="autoZero"/>
        <c:auto val="1"/>
        <c:lblAlgn val="ctr"/>
        <c:lblOffset val="100"/>
        <c:noMultiLvlLbl val="0"/>
      </c:catAx>
      <c:valAx>
        <c:axId val="719503360"/>
        <c:scaling>
          <c:orientation val="minMax"/>
          <c:max val="100"/>
        </c:scaling>
        <c:delete val="0"/>
        <c:axPos val="l"/>
        <c:majorGridlines/>
        <c:title>
          <c:tx>
            <c:rich>
              <a:bodyPr rot="-5400000" vert="horz"/>
              <a:lstStyle/>
              <a:p>
                <a:pPr>
                  <a:defRPr/>
                </a:pPr>
                <a:r>
                  <a:rPr lang="en-GB"/>
                  <a:t>Percentage</a:t>
                </a:r>
              </a:p>
            </c:rich>
          </c:tx>
          <c:overlay val="0"/>
        </c:title>
        <c:numFmt formatCode="General" sourceLinked="1"/>
        <c:majorTickMark val="out"/>
        <c:minorTickMark val="none"/>
        <c:tickLblPos val="nextTo"/>
        <c:crossAx val="719497088"/>
        <c:crosses val="autoZero"/>
        <c:crossBetween val="midCat"/>
      </c:valAx>
      <c:spPr>
        <a:solidFill>
          <a:sysClr val="window" lastClr="FFFFFF"/>
        </a:solidFill>
        <a:ln>
          <a:solidFill>
            <a:schemeClr val="accent1"/>
          </a:solidFill>
        </a:ln>
      </c:spPr>
    </c:plotArea>
    <c:legend>
      <c:legendPos val="r"/>
      <c:layout>
        <c:manualLayout>
          <c:xMode val="edge"/>
          <c:yMode val="edge"/>
          <c:x val="0.10576156124779243"/>
          <c:y val="0.4510171157187256"/>
          <c:w val="0.26305116923675681"/>
          <c:h val="0.23436735799796865"/>
        </c:manualLayout>
      </c:layout>
      <c:overlay val="0"/>
      <c:spPr>
        <a:solidFill>
          <a:sysClr val="window" lastClr="FFFFFF"/>
        </a:solidFill>
        <a:ln>
          <a:solidFill>
            <a:srgbClr val="002D6A"/>
          </a:solidFill>
        </a:ln>
      </c:sp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5560694016802765E-2"/>
          <c:y val="5.5927175668357185E-2"/>
          <c:w val="0.88528423127943623"/>
          <c:h val="0.81472957296804094"/>
        </c:manualLayout>
      </c:layout>
      <c:barChart>
        <c:barDir val="col"/>
        <c:grouping val="clustered"/>
        <c:varyColors val="1"/>
        <c:ser>
          <c:idx val="0"/>
          <c:order val="0"/>
          <c:tx>
            <c:strRef>
              <c:f>'Chart 4.04'!$B$29</c:f>
              <c:strCache>
                <c:ptCount val="1"/>
                <c:pt idx="0">
                  <c:v>Estimate</c:v>
                </c:pt>
              </c:strCache>
            </c:strRef>
          </c:tx>
          <c:spPr>
            <a:solidFill>
              <a:schemeClr val="tx1"/>
            </a:solidFill>
          </c:spPr>
          <c:invertIfNegative val="0"/>
          <c:dPt>
            <c:idx val="1"/>
            <c:invertIfNegative val="0"/>
            <c:bubble3D val="0"/>
            <c:extLst>
              <c:ext xmlns:c16="http://schemas.microsoft.com/office/drawing/2014/chart" uri="{C3380CC4-5D6E-409C-BE32-E72D297353CC}">
                <c16:uniqueId val="{00000001-57ED-4020-9D1F-4B984E398BC4}"/>
              </c:ext>
            </c:extLst>
          </c:dPt>
          <c:dPt>
            <c:idx val="2"/>
            <c:invertIfNegative val="0"/>
            <c:bubble3D val="0"/>
            <c:extLst>
              <c:ext xmlns:c16="http://schemas.microsoft.com/office/drawing/2014/chart" uri="{C3380CC4-5D6E-409C-BE32-E72D297353CC}">
                <c16:uniqueId val="{00000003-57ED-4020-9D1F-4B984E398BC4}"/>
              </c:ext>
            </c:extLst>
          </c:dPt>
          <c:dPt>
            <c:idx val="3"/>
            <c:invertIfNegative val="0"/>
            <c:bubble3D val="0"/>
            <c:extLst>
              <c:ext xmlns:c16="http://schemas.microsoft.com/office/drawing/2014/chart" uri="{C3380CC4-5D6E-409C-BE32-E72D297353CC}">
                <c16:uniqueId val="{00000005-57ED-4020-9D1F-4B984E398BC4}"/>
              </c:ext>
            </c:extLst>
          </c:dPt>
          <c:dPt>
            <c:idx val="4"/>
            <c:invertIfNegative val="0"/>
            <c:bubble3D val="0"/>
            <c:extLst>
              <c:ext xmlns:c16="http://schemas.microsoft.com/office/drawing/2014/chart" uri="{C3380CC4-5D6E-409C-BE32-E72D297353CC}">
                <c16:uniqueId val="{00000007-57ED-4020-9D1F-4B984E398BC4}"/>
              </c:ext>
            </c:extLst>
          </c:dPt>
          <c:dLbls>
            <c:dLbl>
              <c:idx val="3"/>
              <c:spPr/>
              <c:txPr>
                <a:bodyPr/>
                <a:lstStyle/>
                <a:p>
                  <a:pPr>
                    <a:defRPr b="1">
                      <a:solidFill>
                        <a:srgbClr val="FFFFFF"/>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5-57ED-4020-9D1F-4B984E398BC4}"/>
                </c:ext>
              </c:extLst>
            </c:dLbl>
            <c:dLbl>
              <c:idx val="4"/>
              <c:spPr/>
              <c:txPr>
                <a:bodyPr/>
                <a:lstStyle/>
                <a:p>
                  <a:pPr>
                    <a:defRPr b="1">
                      <a:solidFill>
                        <a:srgbClr val="FFFFFF"/>
                      </a:solidFill>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7-57ED-4020-9D1F-4B984E398BC4}"/>
                </c:ext>
              </c:extLst>
            </c:dLbl>
            <c:spPr>
              <a:noFill/>
              <a:ln>
                <a:noFill/>
              </a:ln>
              <a:effectLst/>
            </c:spPr>
            <c:txPr>
              <a:bodyPr/>
              <a:lstStyle/>
              <a:p>
                <a:pPr>
                  <a:defRPr b="1">
                    <a:solidFill>
                      <a:srgbClr val="FFFFFF"/>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4.04'!$A$30:$A$34</c:f>
              <c:strCache>
                <c:ptCount val="5"/>
                <c:pt idx="0">
                  <c:v>16-24</c:v>
                </c:pt>
                <c:pt idx="1">
                  <c:v>25-44</c:v>
                </c:pt>
                <c:pt idx="2">
                  <c:v>45-64</c:v>
                </c:pt>
                <c:pt idx="3">
                  <c:v>65-74</c:v>
                </c:pt>
                <c:pt idx="4">
                  <c:v>75+</c:v>
                </c:pt>
              </c:strCache>
            </c:strRef>
          </c:cat>
          <c:val>
            <c:numRef>
              <c:f>'Chart 4.04'!$B$30:$B$34</c:f>
              <c:numCache>
                <c:formatCode>0.0</c:formatCode>
                <c:ptCount val="5"/>
                <c:pt idx="0">
                  <c:v>7.8</c:v>
                </c:pt>
                <c:pt idx="1">
                  <c:v>7.8</c:v>
                </c:pt>
                <c:pt idx="2">
                  <c:v>7.6</c:v>
                </c:pt>
                <c:pt idx="3">
                  <c:v>8.1</c:v>
                </c:pt>
                <c:pt idx="4">
                  <c:v>7.9</c:v>
                </c:pt>
              </c:numCache>
            </c:numRef>
          </c:val>
          <c:extLst>
            <c:ext xmlns:c16="http://schemas.microsoft.com/office/drawing/2014/chart" uri="{C3380CC4-5D6E-409C-BE32-E72D297353CC}">
              <c16:uniqueId val="{00000008-57ED-4020-9D1F-4B984E398BC4}"/>
            </c:ext>
          </c:extLst>
        </c:ser>
        <c:dLbls>
          <c:showLegendKey val="0"/>
          <c:showVal val="0"/>
          <c:showCatName val="0"/>
          <c:showSerName val="0"/>
          <c:showPercent val="0"/>
          <c:showBubbleSize val="0"/>
        </c:dLbls>
        <c:gapWidth val="64"/>
        <c:axId val="722413056"/>
        <c:axId val="722414976"/>
      </c:barChart>
      <c:catAx>
        <c:axId val="722413056"/>
        <c:scaling>
          <c:orientation val="minMax"/>
        </c:scaling>
        <c:delete val="0"/>
        <c:axPos val="b"/>
        <c:title>
          <c:tx>
            <c:rich>
              <a:bodyPr/>
              <a:lstStyle/>
              <a:p>
                <a:pPr>
                  <a:defRPr>
                    <a:solidFill>
                      <a:sysClr val="windowText" lastClr="000000"/>
                    </a:solidFill>
                  </a:defRPr>
                </a:pPr>
                <a:r>
                  <a:rPr lang="en-GB">
                    <a:solidFill>
                      <a:sysClr val="windowText" lastClr="000000"/>
                    </a:solidFill>
                  </a:rPr>
                  <a:t>Age group</a:t>
                </a:r>
              </a:p>
            </c:rich>
          </c:tx>
          <c:overlay val="0"/>
        </c:title>
        <c:numFmt formatCode="General" sourceLinked="0"/>
        <c:majorTickMark val="out"/>
        <c:minorTickMark val="none"/>
        <c:tickLblPos val="nextTo"/>
        <c:crossAx val="722414976"/>
        <c:crosses val="autoZero"/>
        <c:auto val="1"/>
        <c:lblAlgn val="ctr"/>
        <c:lblOffset val="100"/>
        <c:noMultiLvlLbl val="0"/>
      </c:catAx>
      <c:valAx>
        <c:axId val="722414976"/>
        <c:scaling>
          <c:orientation val="minMax"/>
          <c:max val="10"/>
          <c:min val="0"/>
        </c:scaling>
        <c:delete val="0"/>
        <c:axPos val="l"/>
        <c:majorGridlines>
          <c:spPr>
            <a:ln>
              <a:solidFill>
                <a:srgbClr val="C0C0C0"/>
              </a:solidFill>
            </a:ln>
          </c:spPr>
        </c:majorGridlines>
        <c:title>
          <c:tx>
            <c:rich>
              <a:bodyPr rot="-5400000" vert="horz"/>
              <a:lstStyle/>
              <a:p>
                <a:pPr>
                  <a:defRPr>
                    <a:solidFill>
                      <a:sysClr val="windowText" lastClr="000000"/>
                    </a:solidFill>
                  </a:defRPr>
                </a:pPr>
                <a:r>
                  <a:rPr lang="en-GB">
                    <a:solidFill>
                      <a:sysClr val="windowText" lastClr="000000"/>
                    </a:solidFill>
                  </a:rPr>
                  <a:t> Mean score</a:t>
                </a:r>
              </a:p>
            </c:rich>
          </c:tx>
          <c:layout>
            <c:manualLayout>
              <c:xMode val="edge"/>
              <c:yMode val="edge"/>
              <c:x val="3.1019596728812655E-3"/>
              <c:y val="0.29626170467008767"/>
            </c:manualLayout>
          </c:layout>
          <c:overlay val="0"/>
        </c:title>
        <c:numFmt formatCode="0" sourceLinked="0"/>
        <c:majorTickMark val="out"/>
        <c:minorTickMark val="none"/>
        <c:tickLblPos val="nextTo"/>
        <c:crossAx val="722413056"/>
        <c:crosses val="autoZero"/>
        <c:crossBetween val="between"/>
      </c:valAx>
      <c:spPr>
        <a:noFill/>
        <a:ln>
          <a:solidFill>
            <a:sysClr val="windowText" lastClr="000000"/>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480510184160847E-2"/>
          <c:y val="2.8252405949256341E-2"/>
          <c:w val="0.84900219084184714"/>
          <c:h val="0.68725109361329839"/>
        </c:manualLayout>
      </c:layout>
      <c:barChart>
        <c:barDir val="col"/>
        <c:grouping val="clustered"/>
        <c:varyColors val="0"/>
        <c:ser>
          <c:idx val="0"/>
          <c:order val="0"/>
          <c:tx>
            <c:strRef>
              <c:f>'Chart 4.05'!$B$23:$B$24</c:f>
              <c:strCache>
                <c:ptCount val="2"/>
                <c:pt idx="0">
                  <c:v>Employment Rate %</c:v>
                </c:pt>
                <c:pt idx="1">
                  <c:v>Male</c:v>
                </c:pt>
              </c:strCache>
            </c:strRef>
          </c:tx>
          <c:invertIfNegative val="0"/>
          <c:dLbls>
            <c:dLbl>
              <c:idx val="5"/>
              <c:layout>
                <c:manualLayout>
                  <c:x val="-1.2626262626262626E-2"/>
                  <c:y val="8.080808080808080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6B-4390-8045-559B39F139F7}"/>
                </c:ext>
              </c:extLst>
            </c:dLbl>
            <c:dLbl>
              <c:idx val="6"/>
              <c:layout>
                <c:manualLayout>
                  <c:x val="-5.0505050505051429E-3"/>
                  <c:y val="1.61616161616161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66B-4390-8045-559B39F139F7}"/>
                </c:ext>
              </c:extLst>
            </c:dLbl>
            <c:spPr>
              <a:noFill/>
              <a:ln>
                <a:noFill/>
              </a:ln>
              <a:effectLst/>
            </c:spPr>
            <c:txPr>
              <a:bodyPr rot="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4.05'!$A$25:$A$31</c:f>
              <c:strCache>
                <c:ptCount val="7"/>
                <c:pt idx="0">
                  <c:v>White</c:v>
                </c:pt>
                <c:pt idx="1">
                  <c:v>Black</c:v>
                </c:pt>
                <c:pt idx="2">
                  <c:v>Asian</c:v>
                </c:pt>
                <c:pt idx="3">
                  <c:v>Mixed</c:v>
                </c:pt>
                <c:pt idx="4">
                  <c:v>Other</c:v>
                </c:pt>
                <c:pt idx="5">
                  <c:v>Doesn't apply / no answer</c:v>
                </c:pt>
                <c:pt idx="6">
                  <c:v>All</c:v>
                </c:pt>
              </c:strCache>
            </c:strRef>
          </c:cat>
          <c:val>
            <c:numRef>
              <c:f>'Chart 4.05'!$B$25:$B$31</c:f>
              <c:numCache>
                <c:formatCode>#,##0.0</c:formatCode>
                <c:ptCount val="7"/>
                <c:pt idx="0">
                  <c:v>75.260578035709131</c:v>
                </c:pt>
                <c:pt idx="1">
                  <c:v>60.616497330807647</c:v>
                </c:pt>
                <c:pt idx="2">
                  <c:v>67.25483241709523</c:v>
                </c:pt>
                <c:pt idx="3">
                  <c:v>80.776762402088778</c:v>
                </c:pt>
                <c:pt idx="4">
                  <c:v>59.597806215722116</c:v>
                </c:pt>
                <c:pt idx="5">
                  <c:v>44.821731748726656</c:v>
                </c:pt>
                <c:pt idx="6">
                  <c:v>74.824492505584203</c:v>
                </c:pt>
              </c:numCache>
            </c:numRef>
          </c:val>
          <c:extLst>
            <c:ext xmlns:c16="http://schemas.microsoft.com/office/drawing/2014/chart" uri="{C3380CC4-5D6E-409C-BE32-E72D297353CC}">
              <c16:uniqueId val="{00000000-D2B3-4214-BA45-540084CD6AAC}"/>
            </c:ext>
          </c:extLst>
        </c:ser>
        <c:ser>
          <c:idx val="1"/>
          <c:order val="1"/>
          <c:tx>
            <c:strRef>
              <c:f>'Chart 4.05'!$C$23:$C$24</c:f>
              <c:strCache>
                <c:ptCount val="2"/>
                <c:pt idx="0">
                  <c:v>Employment Rate %</c:v>
                </c:pt>
                <c:pt idx="1">
                  <c:v>Female</c:v>
                </c:pt>
              </c:strCache>
            </c:strRef>
          </c:tx>
          <c:invertIfNegative val="0"/>
          <c:dLbls>
            <c:dLbl>
              <c:idx val="0"/>
              <c:layout>
                <c:manualLayout>
                  <c:x val="5.0503062117235346E-3"/>
                  <c:y val="1.61616161616161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66B-4390-8045-559B39F139F7}"/>
                </c:ext>
              </c:extLst>
            </c:dLbl>
            <c:dLbl>
              <c:idx val="1"/>
              <c:layout>
                <c:manualLayout>
                  <c:x val="7.575757575757576E-3"/>
                  <c:y val="1.61616161616161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66B-4390-8045-559B39F139F7}"/>
                </c:ext>
              </c:extLst>
            </c:dLbl>
            <c:dLbl>
              <c:idx val="2"/>
              <c:layout>
                <c:manualLayout>
                  <c:x val="1.7676767676767725E-2"/>
                  <c:y val="1.212121212121212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66B-4390-8045-559B39F139F7}"/>
                </c:ext>
              </c:extLst>
            </c:dLbl>
            <c:dLbl>
              <c:idx val="3"/>
              <c:layout>
                <c:manualLayout>
                  <c:x val="1.0101010101010102E-2"/>
                  <c:y val="1.61616161616161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66B-4390-8045-559B39F139F7}"/>
                </c:ext>
              </c:extLst>
            </c:dLbl>
            <c:dLbl>
              <c:idx val="4"/>
              <c:layout>
                <c:manualLayout>
                  <c:x val="1.262626262626262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66B-4390-8045-559B39F139F7}"/>
                </c:ext>
              </c:extLst>
            </c:dLbl>
            <c:dLbl>
              <c:idx val="6"/>
              <c:layout>
                <c:manualLayout>
                  <c:x val="7.575757575757576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66B-4390-8045-559B39F139F7}"/>
                </c:ext>
              </c:extLst>
            </c:dLbl>
            <c:spPr>
              <a:noFill/>
              <a:ln>
                <a:noFill/>
              </a:ln>
              <a:effectLst/>
            </c:spPr>
            <c:txPr>
              <a:bodyPr rot="0" vert="horz"/>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4.05'!$A$25:$A$31</c:f>
              <c:strCache>
                <c:ptCount val="7"/>
                <c:pt idx="0">
                  <c:v>White</c:v>
                </c:pt>
                <c:pt idx="1">
                  <c:v>Black</c:v>
                </c:pt>
                <c:pt idx="2">
                  <c:v>Asian</c:v>
                </c:pt>
                <c:pt idx="3">
                  <c:v>Mixed</c:v>
                </c:pt>
                <c:pt idx="4">
                  <c:v>Other</c:v>
                </c:pt>
                <c:pt idx="5">
                  <c:v>Doesn't apply / no answer</c:v>
                </c:pt>
                <c:pt idx="6">
                  <c:v>All</c:v>
                </c:pt>
              </c:strCache>
            </c:strRef>
          </c:cat>
          <c:val>
            <c:numRef>
              <c:f>'Chart 4.05'!$C$25:$C$31</c:f>
              <c:numCache>
                <c:formatCode>#,##0.0</c:formatCode>
                <c:ptCount val="7"/>
                <c:pt idx="0">
                  <c:v>69.024455068364603</c:v>
                </c:pt>
                <c:pt idx="1">
                  <c:v>56.494496189669775</c:v>
                </c:pt>
                <c:pt idx="2">
                  <c:v>52.355426338981516</c:v>
                </c:pt>
                <c:pt idx="3">
                  <c:v>53.864930838079736</c:v>
                </c:pt>
                <c:pt idx="4">
                  <c:v>38.687209793161671</c:v>
                </c:pt>
                <c:pt idx="5">
                  <c:v>55.197132616487451</c:v>
                </c:pt>
                <c:pt idx="6">
                  <c:v>68.181314650352505</c:v>
                </c:pt>
              </c:numCache>
            </c:numRef>
          </c:val>
          <c:extLst>
            <c:ext xmlns:c16="http://schemas.microsoft.com/office/drawing/2014/chart" uri="{C3380CC4-5D6E-409C-BE32-E72D297353CC}">
              <c16:uniqueId val="{00000001-D2B3-4214-BA45-540084CD6AAC}"/>
            </c:ext>
          </c:extLst>
        </c:ser>
        <c:dLbls>
          <c:showLegendKey val="0"/>
          <c:showVal val="0"/>
          <c:showCatName val="0"/>
          <c:showSerName val="0"/>
          <c:showPercent val="0"/>
          <c:showBubbleSize val="0"/>
        </c:dLbls>
        <c:gapWidth val="150"/>
        <c:axId val="722499456"/>
        <c:axId val="722500992"/>
      </c:barChart>
      <c:catAx>
        <c:axId val="722499456"/>
        <c:scaling>
          <c:orientation val="minMax"/>
        </c:scaling>
        <c:delete val="0"/>
        <c:axPos val="b"/>
        <c:numFmt formatCode="General" sourceLinked="0"/>
        <c:majorTickMark val="out"/>
        <c:minorTickMark val="none"/>
        <c:tickLblPos val="nextTo"/>
        <c:crossAx val="722500992"/>
        <c:crosses val="autoZero"/>
        <c:auto val="1"/>
        <c:lblAlgn val="ctr"/>
        <c:lblOffset val="100"/>
        <c:noMultiLvlLbl val="0"/>
      </c:catAx>
      <c:valAx>
        <c:axId val="722500992"/>
        <c:scaling>
          <c:orientation val="minMax"/>
        </c:scaling>
        <c:delete val="0"/>
        <c:axPos val="l"/>
        <c:majorGridlines/>
        <c:title>
          <c:tx>
            <c:rich>
              <a:bodyPr rot="-5400000" vert="horz"/>
              <a:lstStyle/>
              <a:p>
                <a:pPr>
                  <a:defRPr/>
                </a:pPr>
                <a:r>
                  <a:rPr lang="en-GB"/>
                  <a:t>Percentage</a:t>
                </a:r>
              </a:p>
            </c:rich>
          </c:tx>
          <c:overlay val="0"/>
        </c:title>
        <c:numFmt formatCode="#,##0" sourceLinked="0"/>
        <c:majorTickMark val="out"/>
        <c:minorTickMark val="none"/>
        <c:tickLblPos val="nextTo"/>
        <c:crossAx val="722499456"/>
        <c:crosses val="autoZero"/>
        <c:crossBetween val="between"/>
      </c:valAx>
      <c:spPr>
        <a:noFill/>
        <a:ln>
          <a:solidFill>
            <a:sysClr val="windowText" lastClr="000000"/>
          </a:solidFill>
        </a:ln>
      </c:spPr>
    </c:plotArea>
    <c:legend>
      <c:legendPos val="b"/>
      <c:layout>
        <c:manualLayout>
          <c:xMode val="edge"/>
          <c:yMode val="edge"/>
          <c:x val="9.7266219821695837E-2"/>
          <c:y val="0.89441056231607408"/>
          <c:w val="0.86574781458102856"/>
          <c:h val="7.3062276306370799E-2"/>
        </c:manualLayout>
      </c:layout>
      <c:overlay val="0"/>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4.06'!$A$28</c:f>
              <c:strCache>
                <c:ptCount val="1"/>
                <c:pt idx="0">
                  <c:v>Disability</c:v>
                </c:pt>
              </c:strCache>
            </c:strRef>
          </c:tx>
          <c:spPr>
            <a:ln>
              <a:solidFill>
                <a:schemeClr val="tx2"/>
              </a:solidFill>
              <a:prstDash val="dash"/>
            </a:ln>
          </c:spPr>
          <c:marker>
            <c:symbol val="none"/>
          </c:marker>
          <c:cat>
            <c:strRef>
              <c:f>'Chart 4.06'!$B$27:$G$27</c:f>
              <c:strCache>
                <c:ptCount val="6"/>
                <c:pt idx="0">
                  <c:v>2012-13</c:v>
                </c:pt>
                <c:pt idx="1">
                  <c:v>2013-14</c:v>
                </c:pt>
                <c:pt idx="2">
                  <c:v>2014-15</c:v>
                </c:pt>
                <c:pt idx="3">
                  <c:v>2015-16</c:v>
                </c:pt>
                <c:pt idx="4">
                  <c:v>2016-17</c:v>
                </c:pt>
                <c:pt idx="5">
                  <c:v>2017-18</c:v>
                </c:pt>
              </c:strCache>
            </c:strRef>
          </c:cat>
          <c:val>
            <c:numRef>
              <c:f>'Chart 4.06'!$B$28:$G$28</c:f>
              <c:numCache>
                <c:formatCode>#,##0</c:formatCode>
                <c:ptCount val="6"/>
                <c:pt idx="0">
                  <c:v>135</c:v>
                </c:pt>
                <c:pt idx="1">
                  <c:v>150</c:v>
                </c:pt>
                <c:pt idx="2">
                  <c:v>202</c:v>
                </c:pt>
                <c:pt idx="3">
                  <c:v>244</c:v>
                </c:pt>
                <c:pt idx="4">
                  <c:v>338</c:v>
                </c:pt>
                <c:pt idx="5">
                  <c:v>308</c:v>
                </c:pt>
              </c:numCache>
            </c:numRef>
          </c:val>
          <c:smooth val="0"/>
          <c:extLst>
            <c:ext xmlns:c16="http://schemas.microsoft.com/office/drawing/2014/chart" uri="{C3380CC4-5D6E-409C-BE32-E72D297353CC}">
              <c16:uniqueId val="{00000000-F4E2-40D9-B329-83E55474802C}"/>
            </c:ext>
          </c:extLst>
        </c:ser>
        <c:ser>
          <c:idx val="1"/>
          <c:order val="1"/>
          <c:tx>
            <c:strRef>
              <c:f>'Chart 4.06'!$A$29</c:f>
              <c:strCache>
                <c:ptCount val="1"/>
                <c:pt idx="0">
                  <c:v>Race</c:v>
                </c:pt>
              </c:strCache>
            </c:strRef>
          </c:tx>
          <c:spPr>
            <a:ln>
              <a:solidFill>
                <a:schemeClr val="accent1">
                  <a:lumMod val="40000"/>
                  <a:lumOff val="60000"/>
                </a:schemeClr>
              </a:solidFill>
            </a:ln>
          </c:spPr>
          <c:marker>
            <c:symbol val="none"/>
          </c:marker>
          <c:cat>
            <c:strRef>
              <c:f>'Chart 4.06'!$B$27:$G$27</c:f>
              <c:strCache>
                <c:ptCount val="6"/>
                <c:pt idx="0">
                  <c:v>2012-13</c:v>
                </c:pt>
                <c:pt idx="1">
                  <c:v>2013-14</c:v>
                </c:pt>
                <c:pt idx="2">
                  <c:v>2014-15</c:v>
                </c:pt>
                <c:pt idx="3">
                  <c:v>2015-16</c:v>
                </c:pt>
                <c:pt idx="4">
                  <c:v>2016-17</c:v>
                </c:pt>
                <c:pt idx="5">
                  <c:v>2017-18</c:v>
                </c:pt>
              </c:strCache>
            </c:strRef>
          </c:cat>
          <c:val>
            <c:numRef>
              <c:f>'Chart 4.06'!$B$29:$G$29</c:f>
              <c:numCache>
                <c:formatCode>#,##0</c:formatCode>
                <c:ptCount val="6"/>
                <c:pt idx="0">
                  <c:v>1398</c:v>
                </c:pt>
                <c:pt idx="1">
                  <c:v>1412</c:v>
                </c:pt>
                <c:pt idx="2">
                  <c:v>1677</c:v>
                </c:pt>
                <c:pt idx="3">
                  <c:v>1747</c:v>
                </c:pt>
                <c:pt idx="4">
                  <c:v>2080</c:v>
                </c:pt>
                <c:pt idx="5">
                  <c:v>2298</c:v>
                </c:pt>
              </c:numCache>
            </c:numRef>
          </c:val>
          <c:smooth val="0"/>
          <c:extLst>
            <c:ext xmlns:c16="http://schemas.microsoft.com/office/drawing/2014/chart" uri="{C3380CC4-5D6E-409C-BE32-E72D297353CC}">
              <c16:uniqueId val="{00000000-6A18-4098-AFD2-6DEF197E9971}"/>
            </c:ext>
          </c:extLst>
        </c:ser>
        <c:ser>
          <c:idx val="2"/>
          <c:order val="2"/>
          <c:tx>
            <c:strRef>
              <c:f>'Chart 4.06'!$A$30</c:f>
              <c:strCache>
                <c:ptCount val="1"/>
                <c:pt idx="0">
                  <c:v>Religion</c:v>
                </c:pt>
              </c:strCache>
            </c:strRef>
          </c:tx>
          <c:spPr>
            <a:ln>
              <a:solidFill>
                <a:schemeClr val="bg1">
                  <a:lumMod val="50000"/>
                </a:schemeClr>
              </a:solidFill>
            </a:ln>
          </c:spPr>
          <c:marker>
            <c:symbol val="none"/>
          </c:marker>
          <c:cat>
            <c:strRef>
              <c:f>'Chart 4.06'!$B$27:$G$27</c:f>
              <c:strCache>
                <c:ptCount val="6"/>
                <c:pt idx="0">
                  <c:v>2012-13</c:v>
                </c:pt>
                <c:pt idx="1">
                  <c:v>2013-14</c:v>
                </c:pt>
                <c:pt idx="2">
                  <c:v>2014-15</c:v>
                </c:pt>
                <c:pt idx="3">
                  <c:v>2015-16</c:v>
                </c:pt>
                <c:pt idx="4">
                  <c:v>2016-17</c:v>
                </c:pt>
                <c:pt idx="5">
                  <c:v>2017-18</c:v>
                </c:pt>
              </c:strCache>
            </c:strRef>
          </c:cat>
          <c:val>
            <c:numRef>
              <c:f>'Chart 4.06'!$B$30:$G$30</c:f>
              <c:numCache>
                <c:formatCode>#,##0</c:formatCode>
                <c:ptCount val="6"/>
                <c:pt idx="0">
                  <c:v>39</c:v>
                </c:pt>
                <c:pt idx="1">
                  <c:v>76</c:v>
                </c:pt>
                <c:pt idx="2">
                  <c:v>84</c:v>
                </c:pt>
                <c:pt idx="3">
                  <c:v>119</c:v>
                </c:pt>
                <c:pt idx="4">
                  <c:v>123</c:v>
                </c:pt>
                <c:pt idx="5">
                  <c:v>198</c:v>
                </c:pt>
              </c:numCache>
            </c:numRef>
          </c:val>
          <c:smooth val="0"/>
          <c:extLst>
            <c:ext xmlns:c16="http://schemas.microsoft.com/office/drawing/2014/chart" uri="{C3380CC4-5D6E-409C-BE32-E72D297353CC}">
              <c16:uniqueId val="{00000001-6A18-4098-AFD2-6DEF197E9971}"/>
            </c:ext>
          </c:extLst>
        </c:ser>
        <c:ser>
          <c:idx val="3"/>
          <c:order val="3"/>
          <c:tx>
            <c:strRef>
              <c:f>'Chart 4.06'!$A$31</c:f>
              <c:strCache>
                <c:ptCount val="1"/>
                <c:pt idx="0">
                  <c:v>Sexual orientation</c:v>
                </c:pt>
              </c:strCache>
            </c:strRef>
          </c:tx>
          <c:spPr>
            <a:ln>
              <a:solidFill>
                <a:schemeClr val="accent6">
                  <a:lumMod val="75000"/>
                </a:schemeClr>
              </a:solidFill>
            </a:ln>
          </c:spPr>
          <c:marker>
            <c:symbol val="none"/>
          </c:marker>
          <c:cat>
            <c:strRef>
              <c:f>'Chart 4.06'!$B$27:$G$27</c:f>
              <c:strCache>
                <c:ptCount val="6"/>
                <c:pt idx="0">
                  <c:v>2012-13</c:v>
                </c:pt>
                <c:pt idx="1">
                  <c:v>2013-14</c:v>
                </c:pt>
                <c:pt idx="2">
                  <c:v>2014-15</c:v>
                </c:pt>
                <c:pt idx="3">
                  <c:v>2015-16</c:v>
                </c:pt>
                <c:pt idx="4">
                  <c:v>2016-17</c:v>
                </c:pt>
                <c:pt idx="5">
                  <c:v>2017-18</c:v>
                </c:pt>
              </c:strCache>
            </c:strRef>
          </c:cat>
          <c:val>
            <c:numRef>
              <c:f>'Chart 4.06'!$B$31:$G$31</c:f>
              <c:numCache>
                <c:formatCode>#,##0</c:formatCode>
                <c:ptCount val="6"/>
                <c:pt idx="0">
                  <c:v>219</c:v>
                </c:pt>
                <c:pt idx="1">
                  <c:v>270</c:v>
                </c:pt>
                <c:pt idx="2">
                  <c:v>351</c:v>
                </c:pt>
                <c:pt idx="3">
                  <c:v>372</c:v>
                </c:pt>
                <c:pt idx="4">
                  <c:v>461</c:v>
                </c:pt>
                <c:pt idx="5">
                  <c:v>670</c:v>
                </c:pt>
              </c:numCache>
            </c:numRef>
          </c:val>
          <c:smooth val="0"/>
          <c:extLst>
            <c:ext xmlns:c16="http://schemas.microsoft.com/office/drawing/2014/chart" uri="{C3380CC4-5D6E-409C-BE32-E72D297353CC}">
              <c16:uniqueId val="{00000002-6A18-4098-AFD2-6DEF197E9971}"/>
            </c:ext>
          </c:extLst>
        </c:ser>
        <c:ser>
          <c:idx val="4"/>
          <c:order val="4"/>
          <c:tx>
            <c:strRef>
              <c:f>'Chart 4.06'!$A$32</c:f>
              <c:strCache>
                <c:ptCount val="1"/>
                <c:pt idx="0">
                  <c:v>Transgender identity</c:v>
                </c:pt>
              </c:strCache>
            </c:strRef>
          </c:tx>
          <c:spPr>
            <a:ln>
              <a:solidFill>
                <a:schemeClr val="tx1">
                  <a:lumMod val="20000"/>
                  <a:lumOff val="80000"/>
                </a:schemeClr>
              </a:solidFill>
            </a:ln>
          </c:spPr>
          <c:marker>
            <c:symbol val="none"/>
          </c:marker>
          <c:cat>
            <c:strRef>
              <c:f>'Chart 4.06'!$B$27:$G$27</c:f>
              <c:strCache>
                <c:ptCount val="6"/>
                <c:pt idx="0">
                  <c:v>2012-13</c:v>
                </c:pt>
                <c:pt idx="1">
                  <c:v>2013-14</c:v>
                </c:pt>
                <c:pt idx="2">
                  <c:v>2014-15</c:v>
                </c:pt>
                <c:pt idx="3">
                  <c:v>2015-16</c:v>
                </c:pt>
                <c:pt idx="4">
                  <c:v>2016-17</c:v>
                </c:pt>
                <c:pt idx="5">
                  <c:v>2017-18</c:v>
                </c:pt>
              </c:strCache>
            </c:strRef>
          </c:cat>
          <c:val>
            <c:numRef>
              <c:f>'Chart 4.06'!$B$32:$G$32</c:f>
              <c:numCache>
                <c:formatCode>#,##0</c:formatCode>
                <c:ptCount val="6"/>
                <c:pt idx="0">
                  <c:v>19</c:v>
                </c:pt>
                <c:pt idx="1">
                  <c:v>47</c:v>
                </c:pt>
                <c:pt idx="2">
                  <c:v>38</c:v>
                </c:pt>
                <c:pt idx="3">
                  <c:v>35</c:v>
                </c:pt>
                <c:pt idx="4">
                  <c:v>45</c:v>
                </c:pt>
                <c:pt idx="5">
                  <c:v>64</c:v>
                </c:pt>
              </c:numCache>
            </c:numRef>
          </c:val>
          <c:smooth val="0"/>
          <c:extLst>
            <c:ext xmlns:c16="http://schemas.microsoft.com/office/drawing/2014/chart" uri="{C3380CC4-5D6E-409C-BE32-E72D297353CC}">
              <c16:uniqueId val="{00000003-6A18-4098-AFD2-6DEF197E9971}"/>
            </c:ext>
          </c:extLst>
        </c:ser>
        <c:ser>
          <c:idx val="5"/>
          <c:order val="5"/>
          <c:tx>
            <c:strRef>
              <c:f>'Chart 4.06'!$A$33</c:f>
              <c:strCache>
                <c:ptCount val="1"/>
                <c:pt idx="0">
                  <c:v>All offences(a)</c:v>
                </c:pt>
              </c:strCache>
            </c:strRef>
          </c:tx>
          <c:spPr>
            <a:ln>
              <a:solidFill>
                <a:schemeClr val="tx1"/>
              </a:solidFill>
            </a:ln>
          </c:spPr>
          <c:marker>
            <c:symbol val="none"/>
          </c:marker>
          <c:cat>
            <c:strRef>
              <c:f>'Chart 4.06'!$B$27:$G$27</c:f>
              <c:strCache>
                <c:ptCount val="6"/>
                <c:pt idx="0">
                  <c:v>2012-13</c:v>
                </c:pt>
                <c:pt idx="1">
                  <c:v>2013-14</c:v>
                </c:pt>
                <c:pt idx="2">
                  <c:v>2014-15</c:v>
                </c:pt>
                <c:pt idx="3">
                  <c:v>2015-16</c:v>
                </c:pt>
                <c:pt idx="4">
                  <c:v>2016-17</c:v>
                </c:pt>
                <c:pt idx="5">
                  <c:v>2017-18</c:v>
                </c:pt>
              </c:strCache>
            </c:strRef>
          </c:cat>
          <c:val>
            <c:numRef>
              <c:f>'Chart 4.06'!$B$33:$G$33</c:f>
              <c:numCache>
                <c:formatCode>#,##0</c:formatCode>
                <c:ptCount val="6"/>
                <c:pt idx="0">
                  <c:v>1765</c:v>
                </c:pt>
                <c:pt idx="1">
                  <c:v>1877</c:v>
                </c:pt>
                <c:pt idx="2">
                  <c:v>2259</c:v>
                </c:pt>
                <c:pt idx="3">
                  <c:v>2405</c:v>
                </c:pt>
                <c:pt idx="4">
                  <c:v>2941</c:v>
                </c:pt>
                <c:pt idx="5">
                  <c:v>3370</c:v>
                </c:pt>
              </c:numCache>
            </c:numRef>
          </c:val>
          <c:smooth val="0"/>
          <c:extLst>
            <c:ext xmlns:c16="http://schemas.microsoft.com/office/drawing/2014/chart" uri="{C3380CC4-5D6E-409C-BE32-E72D297353CC}">
              <c16:uniqueId val="{00000004-6A18-4098-AFD2-6DEF197E9971}"/>
            </c:ext>
          </c:extLst>
        </c:ser>
        <c:dLbls>
          <c:showLegendKey val="0"/>
          <c:showVal val="0"/>
          <c:showCatName val="0"/>
          <c:showSerName val="0"/>
          <c:showPercent val="0"/>
          <c:showBubbleSize val="0"/>
        </c:dLbls>
        <c:smooth val="0"/>
        <c:axId val="722569472"/>
        <c:axId val="722575360"/>
      </c:lineChart>
      <c:catAx>
        <c:axId val="722569472"/>
        <c:scaling>
          <c:orientation val="minMax"/>
        </c:scaling>
        <c:delete val="0"/>
        <c:axPos val="b"/>
        <c:numFmt formatCode="General" sourceLinked="0"/>
        <c:majorTickMark val="none"/>
        <c:minorTickMark val="none"/>
        <c:tickLblPos val="nextTo"/>
        <c:crossAx val="722575360"/>
        <c:crosses val="autoZero"/>
        <c:auto val="1"/>
        <c:lblAlgn val="ctr"/>
        <c:lblOffset val="100"/>
        <c:noMultiLvlLbl val="0"/>
      </c:catAx>
      <c:valAx>
        <c:axId val="722575360"/>
        <c:scaling>
          <c:orientation val="minMax"/>
        </c:scaling>
        <c:delete val="0"/>
        <c:axPos val="l"/>
        <c:majorGridlines/>
        <c:title>
          <c:tx>
            <c:rich>
              <a:bodyPr rot="-5400000" vert="horz"/>
              <a:lstStyle/>
              <a:p>
                <a:pPr>
                  <a:defRPr/>
                </a:pPr>
                <a:r>
                  <a:rPr lang="en-GB"/>
                  <a:t>Count</a:t>
                </a:r>
              </a:p>
            </c:rich>
          </c:tx>
          <c:overlay val="0"/>
        </c:title>
        <c:numFmt formatCode="#,##0" sourceLinked="1"/>
        <c:majorTickMark val="none"/>
        <c:minorTickMark val="none"/>
        <c:tickLblPos val="nextTo"/>
        <c:spPr>
          <a:ln w="9525">
            <a:noFill/>
          </a:ln>
        </c:spPr>
        <c:crossAx val="722569472"/>
        <c:crosses val="autoZero"/>
        <c:crossBetween val="between"/>
      </c:valAx>
      <c:spPr>
        <a:noFill/>
        <a:ln>
          <a:solidFill>
            <a:sysClr val="windowText" lastClr="000000"/>
          </a:solidFill>
        </a:ln>
      </c:spPr>
    </c:plotArea>
    <c:legend>
      <c:legendPos val="b"/>
      <c:overlay val="0"/>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2"/>
          <c:order val="0"/>
          <c:tx>
            <c:strRef>
              <c:f>'Chart 4.07'!$A$30</c:f>
              <c:strCache>
                <c:ptCount val="1"/>
                <c:pt idx="0">
                  <c:v>Aged under 16</c:v>
                </c:pt>
              </c:strCache>
            </c:strRef>
          </c:tx>
          <c:spPr>
            <a:solidFill>
              <a:schemeClr val="tx1"/>
            </a:solidFill>
            <a:ln>
              <a:noFill/>
            </a:ln>
          </c:spPr>
          <c:invertIfNegative val="0"/>
          <c:cat>
            <c:strRef>
              <c:f>'Chart 4.07'!$B$29:$J$29</c:f>
              <c:strCache>
                <c:ptCount val="9"/>
                <c:pt idx="0">
                  <c:v>All People </c:v>
                </c:pt>
                <c:pt idx="1">
                  <c:v>Christian </c:v>
                </c:pt>
                <c:pt idx="2">
                  <c:v>Muslim </c:v>
                </c:pt>
                <c:pt idx="3">
                  <c:v>Buddhist </c:v>
                </c:pt>
                <c:pt idx="4">
                  <c:v>Hindu </c:v>
                </c:pt>
                <c:pt idx="5">
                  <c:v>Jewish </c:v>
                </c:pt>
                <c:pt idx="6">
                  <c:v>Sikh </c:v>
                </c:pt>
                <c:pt idx="7">
                  <c:v>Other religion </c:v>
                </c:pt>
                <c:pt idx="8">
                  <c:v>No religion </c:v>
                </c:pt>
              </c:strCache>
            </c:strRef>
          </c:cat>
          <c:val>
            <c:numRef>
              <c:f>'Chart 4.07'!$B$30:$J$30</c:f>
              <c:numCache>
                <c:formatCode>_-* #,##0_-;\-* #,##0_-;_-* "-"??_-;_-@_-</c:formatCode>
                <c:ptCount val="9"/>
                <c:pt idx="0">
                  <c:v>556296</c:v>
                </c:pt>
                <c:pt idx="1">
                  <c:v>257847</c:v>
                </c:pt>
                <c:pt idx="2">
                  <c:v>14676</c:v>
                </c:pt>
                <c:pt idx="3">
                  <c:v>875</c:v>
                </c:pt>
                <c:pt idx="4">
                  <c:v>1856</c:v>
                </c:pt>
                <c:pt idx="5">
                  <c:v>200</c:v>
                </c:pt>
                <c:pt idx="6">
                  <c:v>659</c:v>
                </c:pt>
                <c:pt idx="7">
                  <c:v>880</c:v>
                </c:pt>
                <c:pt idx="8">
                  <c:v>233461</c:v>
                </c:pt>
              </c:numCache>
            </c:numRef>
          </c:val>
          <c:extLst>
            <c:ext xmlns:c16="http://schemas.microsoft.com/office/drawing/2014/chart" uri="{C3380CC4-5D6E-409C-BE32-E72D297353CC}">
              <c16:uniqueId val="{00000000-2726-4C2E-BE04-D4D9A72D3F08}"/>
            </c:ext>
          </c:extLst>
        </c:ser>
        <c:ser>
          <c:idx val="3"/>
          <c:order val="1"/>
          <c:tx>
            <c:strRef>
              <c:f>'Chart 4.07'!$A$31</c:f>
              <c:strCache>
                <c:ptCount val="1"/>
                <c:pt idx="0">
                  <c:v>16 to 49 </c:v>
                </c:pt>
              </c:strCache>
            </c:strRef>
          </c:tx>
          <c:spPr>
            <a:solidFill>
              <a:schemeClr val="bg2">
                <a:lumMod val="90000"/>
              </a:schemeClr>
            </a:solidFill>
          </c:spPr>
          <c:invertIfNegative val="0"/>
          <c:cat>
            <c:strRef>
              <c:f>'Chart 4.07'!$B$29:$J$29</c:f>
              <c:strCache>
                <c:ptCount val="9"/>
                <c:pt idx="0">
                  <c:v>All People </c:v>
                </c:pt>
                <c:pt idx="1">
                  <c:v>Christian </c:v>
                </c:pt>
                <c:pt idx="2">
                  <c:v>Muslim </c:v>
                </c:pt>
                <c:pt idx="3">
                  <c:v>Buddhist </c:v>
                </c:pt>
                <c:pt idx="4">
                  <c:v>Hindu </c:v>
                </c:pt>
                <c:pt idx="5">
                  <c:v>Jewish </c:v>
                </c:pt>
                <c:pt idx="6">
                  <c:v>Sikh </c:v>
                </c:pt>
                <c:pt idx="7">
                  <c:v>Other religion </c:v>
                </c:pt>
                <c:pt idx="8">
                  <c:v>No religion </c:v>
                </c:pt>
              </c:strCache>
            </c:strRef>
          </c:cat>
          <c:val>
            <c:numRef>
              <c:f>'Chart 4.07'!$B$31:$J$31</c:f>
              <c:numCache>
                <c:formatCode>_-* #,##0_-;\-* #,##0_-;_-* "-"??_-;_-@_-</c:formatCode>
                <c:ptCount val="9"/>
                <c:pt idx="0">
                  <c:v>1351209</c:v>
                </c:pt>
                <c:pt idx="1">
                  <c:v>650661</c:v>
                </c:pt>
                <c:pt idx="2">
                  <c:v>26210</c:v>
                </c:pt>
                <c:pt idx="3">
                  <c:v>5487</c:v>
                </c:pt>
                <c:pt idx="4">
                  <c:v>6689</c:v>
                </c:pt>
                <c:pt idx="5">
                  <c:v>831</c:v>
                </c:pt>
                <c:pt idx="6">
                  <c:v>1776</c:v>
                </c:pt>
                <c:pt idx="7">
                  <c:v>7229</c:v>
                </c:pt>
                <c:pt idx="8">
                  <c:v>563367</c:v>
                </c:pt>
              </c:numCache>
            </c:numRef>
          </c:val>
          <c:extLst>
            <c:ext xmlns:c16="http://schemas.microsoft.com/office/drawing/2014/chart" uri="{C3380CC4-5D6E-409C-BE32-E72D297353CC}">
              <c16:uniqueId val="{00000001-2726-4C2E-BE04-D4D9A72D3F08}"/>
            </c:ext>
          </c:extLst>
        </c:ser>
        <c:ser>
          <c:idx val="4"/>
          <c:order val="2"/>
          <c:tx>
            <c:strRef>
              <c:f>'Chart 4.07'!$A$32</c:f>
              <c:strCache>
                <c:ptCount val="1"/>
                <c:pt idx="0">
                  <c:v>50 to 64 </c:v>
                </c:pt>
              </c:strCache>
            </c:strRef>
          </c:tx>
          <c:spPr>
            <a:solidFill>
              <a:schemeClr val="accent6">
                <a:lumMod val="75000"/>
              </a:schemeClr>
            </a:solidFill>
          </c:spPr>
          <c:invertIfNegative val="0"/>
          <c:cat>
            <c:strRef>
              <c:f>'Chart 4.07'!$B$29:$J$29</c:f>
              <c:strCache>
                <c:ptCount val="9"/>
                <c:pt idx="0">
                  <c:v>All People </c:v>
                </c:pt>
                <c:pt idx="1">
                  <c:v>Christian </c:v>
                </c:pt>
                <c:pt idx="2">
                  <c:v>Muslim </c:v>
                </c:pt>
                <c:pt idx="3">
                  <c:v>Buddhist </c:v>
                </c:pt>
                <c:pt idx="4">
                  <c:v>Hindu </c:v>
                </c:pt>
                <c:pt idx="5">
                  <c:v>Jewish </c:v>
                </c:pt>
                <c:pt idx="6">
                  <c:v>Sikh </c:v>
                </c:pt>
                <c:pt idx="7">
                  <c:v>Other religion </c:v>
                </c:pt>
                <c:pt idx="8">
                  <c:v>No religion </c:v>
                </c:pt>
              </c:strCache>
            </c:strRef>
          </c:cat>
          <c:val>
            <c:numRef>
              <c:f>'Chart 4.07'!$B$32:$J$32</c:f>
              <c:numCache>
                <c:formatCode>_-* #,##0_-;\-* #,##0_-;_-* "-"??_-;_-@_-</c:formatCode>
                <c:ptCount val="9"/>
                <c:pt idx="0">
                  <c:v>593407</c:v>
                </c:pt>
                <c:pt idx="1">
                  <c:v>406178</c:v>
                </c:pt>
                <c:pt idx="2">
                  <c:v>3463</c:v>
                </c:pt>
                <c:pt idx="3">
                  <c:v>2041</c:v>
                </c:pt>
                <c:pt idx="4">
                  <c:v>1250</c:v>
                </c:pt>
                <c:pt idx="5">
                  <c:v>496</c:v>
                </c:pt>
                <c:pt idx="6">
                  <c:v>374</c:v>
                </c:pt>
                <c:pt idx="7">
                  <c:v>3336</c:v>
                </c:pt>
                <c:pt idx="8">
                  <c:v>128172</c:v>
                </c:pt>
              </c:numCache>
            </c:numRef>
          </c:val>
          <c:extLst>
            <c:ext xmlns:c16="http://schemas.microsoft.com/office/drawing/2014/chart" uri="{C3380CC4-5D6E-409C-BE32-E72D297353CC}">
              <c16:uniqueId val="{00000002-2726-4C2E-BE04-D4D9A72D3F08}"/>
            </c:ext>
          </c:extLst>
        </c:ser>
        <c:ser>
          <c:idx val="0"/>
          <c:order val="3"/>
          <c:tx>
            <c:strRef>
              <c:f>'Chart 4.07'!$A$33</c:f>
              <c:strCache>
                <c:ptCount val="1"/>
                <c:pt idx="0">
                  <c:v>65 and over </c:v>
                </c:pt>
              </c:strCache>
            </c:strRef>
          </c:tx>
          <c:spPr>
            <a:solidFill>
              <a:schemeClr val="accent5"/>
            </a:solidFill>
          </c:spPr>
          <c:invertIfNegative val="0"/>
          <c:cat>
            <c:strRef>
              <c:f>'Chart 4.07'!$B$29:$J$29</c:f>
              <c:strCache>
                <c:ptCount val="9"/>
                <c:pt idx="0">
                  <c:v>All People </c:v>
                </c:pt>
                <c:pt idx="1">
                  <c:v>Christian </c:v>
                </c:pt>
                <c:pt idx="2">
                  <c:v>Muslim </c:v>
                </c:pt>
                <c:pt idx="3">
                  <c:v>Buddhist </c:v>
                </c:pt>
                <c:pt idx="4">
                  <c:v>Hindu </c:v>
                </c:pt>
                <c:pt idx="5">
                  <c:v>Jewish </c:v>
                </c:pt>
                <c:pt idx="6">
                  <c:v>Sikh </c:v>
                </c:pt>
                <c:pt idx="7">
                  <c:v>Other religion </c:v>
                </c:pt>
                <c:pt idx="8">
                  <c:v>No religion </c:v>
                </c:pt>
              </c:strCache>
            </c:strRef>
          </c:cat>
          <c:val>
            <c:numRef>
              <c:f>'Chart 4.07'!$B$33:$J$33</c:f>
              <c:numCache>
                <c:formatCode>_-* #,##0_-;\-* #,##0_-;_-* "-"??_-;_-@_-</c:formatCode>
                <c:ptCount val="9"/>
                <c:pt idx="0">
                  <c:v>562544</c:v>
                </c:pt>
                <c:pt idx="1">
                  <c:v>448613</c:v>
                </c:pt>
                <c:pt idx="2">
                  <c:v>1601</c:v>
                </c:pt>
                <c:pt idx="3">
                  <c:v>714</c:v>
                </c:pt>
                <c:pt idx="4">
                  <c:v>639</c:v>
                </c:pt>
                <c:pt idx="5">
                  <c:v>537</c:v>
                </c:pt>
                <c:pt idx="6">
                  <c:v>153</c:v>
                </c:pt>
                <c:pt idx="7">
                  <c:v>1260</c:v>
                </c:pt>
                <c:pt idx="8">
                  <c:v>57997</c:v>
                </c:pt>
              </c:numCache>
            </c:numRef>
          </c:val>
          <c:extLst>
            <c:ext xmlns:c16="http://schemas.microsoft.com/office/drawing/2014/chart" uri="{C3380CC4-5D6E-409C-BE32-E72D297353CC}">
              <c16:uniqueId val="{00000003-2726-4C2E-BE04-D4D9A72D3F08}"/>
            </c:ext>
          </c:extLst>
        </c:ser>
        <c:dLbls>
          <c:showLegendKey val="0"/>
          <c:showVal val="0"/>
          <c:showCatName val="0"/>
          <c:showSerName val="0"/>
          <c:showPercent val="0"/>
          <c:showBubbleSize val="0"/>
        </c:dLbls>
        <c:gapWidth val="150"/>
        <c:overlap val="100"/>
        <c:axId val="723128704"/>
        <c:axId val="723130240"/>
      </c:barChart>
      <c:catAx>
        <c:axId val="723128704"/>
        <c:scaling>
          <c:orientation val="maxMin"/>
        </c:scaling>
        <c:delete val="0"/>
        <c:axPos val="l"/>
        <c:numFmt formatCode="General" sourceLinked="1"/>
        <c:majorTickMark val="out"/>
        <c:minorTickMark val="none"/>
        <c:tickLblPos val="nextTo"/>
        <c:crossAx val="723130240"/>
        <c:crosses val="autoZero"/>
        <c:auto val="1"/>
        <c:lblAlgn val="ctr"/>
        <c:lblOffset val="100"/>
        <c:noMultiLvlLbl val="0"/>
      </c:catAx>
      <c:valAx>
        <c:axId val="723130240"/>
        <c:scaling>
          <c:orientation val="minMax"/>
        </c:scaling>
        <c:delete val="0"/>
        <c:axPos val="t"/>
        <c:majorGridlines/>
        <c:numFmt formatCode="0%" sourceLinked="0"/>
        <c:majorTickMark val="out"/>
        <c:minorTickMark val="none"/>
        <c:tickLblPos val="nextTo"/>
        <c:crossAx val="723128704"/>
        <c:crosses val="autoZero"/>
        <c:crossBetween val="between"/>
      </c:valAx>
      <c:spPr>
        <a:solidFill>
          <a:sysClr val="window" lastClr="FFFFFF"/>
        </a:solidFill>
      </c:spPr>
    </c:plotArea>
    <c:legend>
      <c:legendPos val="r"/>
      <c:overlay val="0"/>
      <c:spPr>
        <a:ln>
          <a:noFill/>
        </a:ln>
      </c:sp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8889078684801179E-2"/>
          <c:y val="4.0824031611433186E-2"/>
          <c:w val="0.8881638041663259"/>
          <c:h val="0.88222667081869"/>
        </c:manualLayout>
      </c:layout>
      <c:lineChart>
        <c:grouping val="standard"/>
        <c:varyColors val="0"/>
        <c:ser>
          <c:idx val="0"/>
          <c:order val="0"/>
          <c:tx>
            <c:strRef>
              <c:f>'Chart 4.08'!$B$25</c:f>
              <c:strCache>
                <c:ptCount val="1"/>
                <c:pt idx="0">
                  <c:v>Percentage</c:v>
                </c:pt>
              </c:strCache>
            </c:strRef>
          </c:tx>
          <c:marker>
            <c:symbol val="none"/>
          </c:marker>
          <c:dPt>
            <c:idx val="6"/>
            <c:bubble3D val="0"/>
            <c:spPr>
              <a:ln>
                <a:prstDash val="sysDash"/>
              </a:ln>
            </c:spPr>
            <c:extLst>
              <c:ext xmlns:c16="http://schemas.microsoft.com/office/drawing/2014/chart" uri="{C3380CC4-5D6E-409C-BE32-E72D297353CC}">
                <c16:uniqueId val="{00000001-916A-4F72-96F5-1F53291C33A9}"/>
              </c:ext>
            </c:extLst>
          </c:dPt>
          <c:cat>
            <c:strRef>
              <c:f>'Chart 4.08'!$A$26:$A$33</c:f>
              <c:strCache>
                <c:ptCount val="8"/>
                <c:pt idx="0">
                  <c:v>2010/11</c:v>
                </c:pt>
                <c:pt idx="1">
                  <c:v>2011/12</c:v>
                </c:pt>
                <c:pt idx="2">
                  <c:v>2012/13</c:v>
                </c:pt>
                <c:pt idx="3">
                  <c:v>2013/14</c:v>
                </c:pt>
                <c:pt idx="4">
                  <c:v>2014/15</c:v>
                </c:pt>
                <c:pt idx="5">
                  <c:v>2015/16</c:v>
                </c:pt>
                <c:pt idx="6">
                  <c:v>2016/17</c:v>
                </c:pt>
                <c:pt idx="7">
                  <c:v>2017/8</c:v>
                </c:pt>
              </c:strCache>
            </c:strRef>
          </c:cat>
          <c:val>
            <c:numRef>
              <c:f>'Chart 4.08'!$B$26:$B$33</c:f>
              <c:numCache>
                <c:formatCode>General</c:formatCode>
                <c:ptCount val="8"/>
                <c:pt idx="0">
                  <c:v>15.5</c:v>
                </c:pt>
                <c:pt idx="1">
                  <c:v>16.5</c:v>
                </c:pt>
                <c:pt idx="2">
                  <c:v>16.8</c:v>
                </c:pt>
                <c:pt idx="3">
                  <c:v>19.7</c:v>
                </c:pt>
                <c:pt idx="4">
                  <c:v>23.3</c:v>
                </c:pt>
                <c:pt idx="5">
                  <c:v>26.1</c:v>
                </c:pt>
                <c:pt idx="6">
                  <c:v>20.6</c:v>
                </c:pt>
                <c:pt idx="7">
                  <c:v>20.399999999999999</c:v>
                </c:pt>
              </c:numCache>
            </c:numRef>
          </c:val>
          <c:smooth val="0"/>
          <c:extLst>
            <c:ext xmlns:c16="http://schemas.microsoft.com/office/drawing/2014/chart" uri="{C3380CC4-5D6E-409C-BE32-E72D297353CC}">
              <c16:uniqueId val="{00000002-916A-4F72-96F5-1F53291C33A9}"/>
            </c:ext>
          </c:extLst>
        </c:ser>
        <c:dLbls>
          <c:showLegendKey val="0"/>
          <c:showVal val="0"/>
          <c:showCatName val="0"/>
          <c:showSerName val="0"/>
          <c:showPercent val="0"/>
          <c:showBubbleSize val="0"/>
        </c:dLbls>
        <c:smooth val="0"/>
        <c:axId val="723143680"/>
        <c:axId val="723174144"/>
      </c:lineChart>
      <c:catAx>
        <c:axId val="723143680"/>
        <c:scaling>
          <c:orientation val="minMax"/>
        </c:scaling>
        <c:delete val="0"/>
        <c:axPos val="b"/>
        <c:numFmt formatCode="General" sourceLinked="1"/>
        <c:majorTickMark val="out"/>
        <c:minorTickMark val="none"/>
        <c:tickLblPos val="nextTo"/>
        <c:crossAx val="723174144"/>
        <c:crosses val="autoZero"/>
        <c:auto val="1"/>
        <c:lblAlgn val="ctr"/>
        <c:lblOffset val="100"/>
        <c:noMultiLvlLbl val="0"/>
      </c:catAx>
      <c:valAx>
        <c:axId val="723174144"/>
        <c:scaling>
          <c:orientation val="minMax"/>
          <c:max val="30"/>
          <c:min val="0"/>
        </c:scaling>
        <c:delete val="0"/>
        <c:axPos val="l"/>
        <c:majorGridlines/>
        <c:title>
          <c:tx>
            <c:rich>
              <a:bodyPr rot="-5400000" vert="horz"/>
              <a:lstStyle/>
              <a:p>
                <a:pPr>
                  <a:defRPr/>
                </a:pPr>
                <a:r>
                  <a:rPr lang="en-GB"/>
                  <a:t>Percentage </a:t>
                </a:r>
              </a:p>
            </c:rich>
          </c:tx>
          <c:layout>
            <c:manualLayout>
              <c:xMode val="edge"/>
              <c:yMode val="edge"/>
              <c:x val="1.2162675788673508E-2"/>
              <c:y val="0.30786622825992904"/>
            </c:manualLayout>
          </c:layout>
          <c:overlay val="0"/>
        </c:title>
        <c:numFmt formatCode="0" sourceLinked="0"/>
        <c:majorTickMark val="out"/>
        <c:minorTickMark val="none"/>
        <c:tickLblPos val="nextTo"/>
        <c:crossAx val="723143680"/>
        <c:crosses val="autoZero"/>
        <c:crossBetween val="between"/>
      </c:valAx>
      <c:spPr>
        <a:solidFill>
          <a:sysClr val="window" lastClr="FFFFFF"/>
        </a:solidFill>
        <a:ln>
          <a:solidFill>
            <a:srgbClr val="000204"/>
          </a:solidFill>
        </a:ln>
      </c:spPr>
    </c:plotArea>
    <c:plotVisOnly val="1"/>
    <c:dispBlanksAs val="gap"/>
    <c:showDLblsOverMax val="0"/>
  </c:chart>
  <c:spPr>
    <a:solidFill>
      <a:sysClr val="window" lastClr="FFFFFF"/>
    </a:solidFill>
    <a:ln>
      <a:noFill/>
    </a:ln>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2217472461097E-2"/>
          <c:y val="5.8516196447230932E-2"/>
          <c:w val="0.89039642674016206"/>
          <c:h val="0.82356543989994979"/>
        </c:manualLayout>
      </c:layout>
      <c:barChart>
        <c:barDir val="col"/>
        <c:grouping val="clustered"/>
        <c:varyColors val="0"/>
        <c:ser>
          <c:idx val="0"/>
          <c:order val="0"/>
          <c:tx>
            <c:strRef>
              <c:f>'Chart 4.09'!$D$23</c:f>
              <c:strCache>
                <c:ptCount val="1"/>
                <c:pt idx="0">
                  <c:v>Gap</c:v>
                </c:pt>
              </c:strCache>
            </c:strRef>
          </c:tx>
          <c:invertIfNegative val="0"/>
          <c:dLbls>
            <c:numFmt formatCode="#,##0" sourceLinked="0"/>
            <c:spPr>
              <a:noFill/>
              <a:ln>
                <a:noFill/>
              </a:ln>
              <a:effectLst/>
            </c:spPr>
            <c:txPr>
              <a:bodyPr/>
              <a:lstStyle/>
              <a:p>
                <a:pPr>
                  <a:defRPr b="1">
                    <a:solidFill>
                      <a:srgbClr val="FFFFFF"/>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4.09'!$A$24:$A$29</c:f>
              <c:numCache>
                <c:formatCode>General</c:formatCode>
                <c:ptCount val="6"/>
                <c:pt idx="0">
                  <c:v>2014</c:v>
                </c:pt>
                <c:pt idx="1">
                  <c:v>2015</c:v>
                </c:pt>
                <c:pt idx="2">
                  <c:v>2016</c:v>
                </c:pt>
                <c:pt idx="3">
                  <c:v>2017</c:v>
                </c:pt>
                <c:pt idx="4">
                  <c:v>2018</c:v>
                </c:pt>
                <c:pt idx="5">
                  <c:v>2019</c:v>
                </c:pt>
              </c:numCache>
            </c:numRef>
          </c:cat>
          <c:val>
            <c:numRef>
              <c:f>'Chart 4.09'!$D$24:$D$29</c:f>
              <c:numCache>
                <c:formatCode>0.0</c:formatCode>
                <c:ptCount val="6"/>
                <c:pt idx="0">
                  <c:v>35.215662790390176</c:v>
                </c:pt>
                <c:pt idx="1">
                  <c:v>34.1</c:v>
                </c:pt>
                <c:pt idx="2">
                  <c:v>35.4</c:v>
                </c:pt>
                <c:pt idx="3">
                  <c:v>34.003538091578491</c:v>
                </c:pt>
                <c:pt idx="4">
                  <c:v>35</c:v>
                </c:pt>
                <c:pt idx="5" formatCode="General">
                  <c:v>32.4</c:v>
                </c:pt>
              </c:numCache>
            </c:numRef>
          </c:val>
          <c:extLst>
            <c:ext xmlns:c16="http://schemas.microsoft.com/office/drawing/2014/chart" uri="{C3380CC4-5D6E-409C-BE32-E72D297353CC}">
              <c16:uniqueId val="{00000000-1AD2-44A7-9FCD-3E7135E6D7CC}"/>
            </c:ext>
          </c:extLst>
        </c:ser>
        <c:dLbls>
          <c:showLegendKey val="0"/>
          <c:showVal val="0"/>
          <c:showCatName val="0"/>
          <c:showSerName val="0"/>
          <c:showPercent val="0"/>
          <c:showBubbleSize val="0"/>
        </c:dLbls>
        <c:gapWidth val="150"/>
        <c:axId val="723253504"/>
        <c:axId val="727330816"/>
      </c:barChart>
      <c:catAx>
        <c:axId val="723253504"/>
        <c:scaling>
          <c:orientation val="minMax"/>
        </c:scaling>
        <c:delete val="0"/>
        <c:axPos val="b"/>
        <c:numFmt formatCode="General" sourceLinked="1"/>
        <c:majorTickMark val="out"/>
        <c:minorTickMark val="none"/>
        <c:tickLblPos val="nextTo"/>
        <c:crossAx val="727330816"/>
        <c:crosses val="autoZero"/>
        <c:auto val="0"/>
        <c:lblAlgn val="ctr"/>
        <c:lblOffset val="100"/>
        <c:noMultiLvlLbl val="0"/>
      </c:catAx>
      <c:valAx>
        <c:axId val="727330816"/>
        <c:scaling>
          <c:orientation val="minMax"/>
          <c:max val="100"/>
          <c:min val="0"/>
        </c:scaling>
        <c:delete val="0"/>
        <c:axPos val="l"/>
        <c:majorGridlines/>
        <c:title>
          <c:tx>
            <c:rich>
              <a:bodyPr rot="-5400000" vert="horz"/>
              <a:lstStyle/>
              <a:p>
                <a:pPr>
                  <a:defRPr>
                    <a:solidFill>
                      <a:sysClr val="windowText" lastClr="000000"/>
                    </a:solidFill>
                  </a:defRPr>
                </a:pPr>
                <a:r>
                  <a:rPr lang="en-GB">
                    <a:solidFill>
                      <a:sysClr val="windowText" lastClr="000000"/>
                    </a:solidFill>
                  </a:rPr>
                  <a:t>Percentage points</a:t>
                </a:r>
              </a:p>
              <a:p>
                <a:pPr>
                  <a:defRPr>
                    <a:solidFill>
                      <a:sysClr val="windowText" lastClr="000000"/>
                    </a:solidFill>
                  </a:defRPr>
                </a:pPr>
                <a:endParaRPr lang="en-GB">
                  <a:solidFill>
                    <a:sysClr val="windowText" lastClr="000000"/>
                  </a:solidFill>
                </a:endParaRPr>
              </a:p>
            </c:rich>
          </c:tx>
          <c:overlay val="0"/>
        </c:title>
        <c:numFmt formatCode="0" sourceLinked="0"/>
        <c:majorTickMark val="out"/>
        <c:minorTickMark val="none"/>
        <c:tickLblPos val="nextTo"/>
        <c:crossAx val="723253504"/>
        <c:crosses val="autoZero"/>
        <c:crossBetween val="between"/>
        <c:majorUnit val="20"/>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84958496445034"/>
          <c:y val="5.1400554097404488E-2"/>
          <c:w val="0.84559486774928183"/>
          <c:h val="0.7664288260263763"/>
        </c:manualLayout>
      </c:layout>
      <c:lineChart>
        <c:grouping val="standard"/>
        <c:varyColors val="0"/>
        <c:ser>
          <c:idx val="0"/>
          <c:order val="0"/>
          <c:tx>
            <c:v>UK</c:v>
          </c:tx>
          <c:spPr>
            <a:ln>
              <a:solidFill>
                <a:schemeClr val="tx2"/>
              </a:solidFill>
            </a:ln>
          </c:spPr>
          <c:marker>
            <c:symbol val="none"/>
          </c:marker>
          <c:cat>
            <c:strRef>
              <c:f>'Chart 1.04'!$A$24:$A$268</c:f>
              <c:strCache>
                <c:ptCount val="245"/>
                <c:pt idx="0">
                  <c:v>1999</c:v>
                </c:pt>
                <c:pt idx="1">
                  <c:v>1999</c:v>
                </c:pt>
                <c:pt idx="2">
                  <c:v>1999</c:v>
                </c:pt>
                <c:pt idx="3">
                  <c:v>1999</c:v>
                </c:pt>
                <c:pt idx="4">
                  <c:v>1999</c:v>
                </c:pt>
                <c:pt idx="5">
                  <c:v>1999</c:v>
                </c:pt>
                <c:pt idx="6">
                  <c:v>1999</c:v>
                </c:pt>
                <c:pt idx="7">
                  <c:v>1999</c:v>
                </c:pt>
                <c:pt idx="8">
                  <c:v>1999</c:v>
                </c:pt>
                <c:pt idx="9">
                  <c:v>1999</c:v>
                </c:pt>
                <c:pt idx="10">
                  <c:v>2000</c:v>
                </c:pt>
                <c:pt idx="11">
                  <c:v>2000</c:v>
                </c:pt>
                <c:pt idx="12">
                  <c:v>2000</c:v>
                </c:pt>
                <c:pt idx="13">
                  <c:v>2000</c:v>
                </c:pt>
                <c:pt idx="14">
                  <c:v>2000</c:v>
                </c:pt>
                <c:pt idx="15">
                  <c:v>2000</c:v>
                </c:pt>
                <c:pt idx="16">
                  <c:v>2000</c:v>
                </c:pt>
                <c:pt idx="17">
                  <c:v>2000</c:v>
                </c:pt>
                <c:pt idx="18">
                  <c:v>2000</c:v>
                </c:pt>
                <c:pt idx="19">
                  <c:v>2000</c:v>
                </c:pt>
                <c:pt idx="20">
                  <c:v>2000</c:v>
                </c:pt>
                <c:pt idx="21">
                  <c:v>2000</c:v>
                </c:pt>
                <c:pt idx="22">
                  <c:v>2001</c:v>
                </c:pt>
                <c:pt idx="23">
                  <c:v>2001</c:v>
                </c:pt>
                <c:pt idx="24">
                  <c:v>2001</c:v>
                </c:pt>
                <c:pt idx="25">
                  <c:v>2001</c:v>
                </c:pt>
                <c:pt idx="26">
                  <c:v>2001</c:v>
                </c:pt>
                <c:pt idx="27">
                  <c:v>2001</c:v>
                </c:pt>
                <c:pt idx="28">
                  <c:v>2001</c:v>
                </c:pt>
                <c:pt idx="29">
                  <c:v>2001</c:v>
                </c:pt>
                <c:pt idx="30">
                  <c:v>2001</c:v>
                </c:pt>
                <c:pt idx="31">
                  <c:v>2001</c:v>
                </c:pt>
                <c:pt idx="32">
                  <c:v>2001</c:v>
                </c:pt>
                <c:pt idx="33">
                  <c:v>2001</c:v>
                </c:pt>
                <c:pt idx="34">
                  <c:v>2002</c:v>
                </c:pt>
                <c:pt idx="35">
                  <c:v>2002</c:v>
                </c:pt>
                <c:pt idx="36">
                  <c:v>2002</c:v>
                </c:pt>
                <c:pt idx="37">
                  <c:v>2002</c:v>
                </c:pt>
                <c:pt idx="38">
                  <c:v>2002</c:v>
                </c:pt>
                <c:pt idx="39">
                  <c:v>2002</c:v>
                </c:pt>
                <c:pt idx="40">
                  <c:v>2002</c:v>
                </c:pt>
                <c:pt idx="41">
                  <c:v>2002</c:v>
                </c:pt>
                <c:pt idx="42">
                  <c:v>2002</c:v>
                </c:pt>
                <c:pt idx="43">
                  <c:v>2002</c:v>
                </c:pt>
                <c:pt idx="44">
                  <c:v>2002</c:v>
                </c:pt>
                <c:pt idx="45">
                  <c:v>2002</c:v>
                </c:pt>
                <c:pt idx="46">
                  <c:v>2003</c:v>
                </c:pt>
                <c:pt idx="47">
                  <c:v>2003</c:v>
                </c:pt>
                <c:pt idx="48">
                  <c:v>2003</c:v>
                </c:pt>
                <c:pt idx="49">
                  <c:v>2003</c:v>
                </c:pt>
                <c:pt idx="50">
                  <c:v>2003</c:v>
                </c:pt>
                <c:pt idx="51">
                  <c:v>2003</c:v>
                </c:pt>
                <c:pt idx="52">
                  <c:v>2003</c:v>
                </c:pt>
                <c:pt idx="53">
                  <c:v>2003</c:v>
                </c:pt>
                <c:pt idx="54">
                  <c:v>2003</c:v>
                </c:pt>
                <c:pt idx="55">
                  <c:v>2003</c:v>
                </c:pt>
                <c:pt idx="56">
                  <c:v>2003</c:v>
                </c:pt>
                <c:pt idx="57">
                  <c:v>2003</c:v>
                </c:pt>
                <c:pt idx="58">
                  <c:v>2004</c:v>
                </c:pt>
                <c:pt idx="59">
                  <c:v>2004</c:v>
                </c:pt>
                <c:pt idx="60">
                  <c:v>2004</c:v>
                </c:pt>
                <c:pt idx="61">
                  <c:v>2004</c:v>
                </c:pt>
                <c:pt idx="62">
                  <c:v>2004</c:v>
                </c:pt>
                <c:pt idx="63">
                  <c:v>2004</c:v>
                </c:pt>
                <c:pt idx="64">
                  <c:v>2004</c:v>
                </c:pt>
                <c:pt idx="65">
                  <c:v>2004</c:v>
                </c:pt>
                <c:pt idx="66">
                  <c:v>2004</c:v>
                </c:pt>
                <c:pt idx="67">
                  <c:v>2004</c:v>
                </c:pt>
                <c:pt idx="68">
                  <c:v>2004</c:v>
                </c:pt>
                <c:pt idx="69">
                  <c:v>2004</c:v>
                </c:pt>
                <c:pt idx="70">
                  <c:v>2005</c:v>
                </c:pt>
                <c:pt idx="71">
                  <c:v>2005</c:v>
                </c:pt>
                <c:pt idx="72">
                  <c:v>2005</c:v>
                </c:pt>
                <c:pt idx="73">
                  <c:v>2005</c:v>
                </c:pt>
                <c:pt idx="74">
                  <c:v>2005</c:v>
                </c:pt>
                <c:pt idx="75">
                  <c:v>2005</c:v>
                </c:pt>
                <c:pt idx="76">
                  <c:v>2005</c:v>
                </c:pt>
                <c:pt idx="77">
                  <c:v>2005</c:v>
                </c:pt>
                <c:pt idx="78">
                  <c:v>2005</c:v>
                </c:pt>
                <c:pt idx="79">
                  <c:v>2005</c:v>
                </c:pt>
                <c:pt idx="80">
                  <c:v>2005</c:v>
                </c:pt>
                <c:pt idx="81">
                  <c:v>2005</c:v>
                </c:pt>
                <c:pt idx="82">
                  <c:v>2006</c:v>
                </c:pt>
                <c:pt idx="83">
                  <c:v>2006</c:v>
                </c:pt>
                <c:pt idx="84">
                  <c:v>2006</c:v>
                </c:pt>
                <c:pt idx="85">
                  <c:v>2006</c:v>
                </c:pt>
                <c:pt idx="86">
                  <c:v>2006</c:v>
                </c:pt>
                <c:pt idx="87">
                  <c:v>2006</c:v>
                </c:pt>
                <c:pt idx="88">
                  <c:v>2006</c:v>
                </c:pt>
                <c:pt idx="89">
                  <c:v>2006</c:v>
                </c:pt>
                <c:pt idx="90">
                  <c:v>2006</c:v>
                </c:pt>
                <c:pt idx="91">
                  <c:v>2006</c:v>
                </c:pt>
                <c:pt idx="92">
                  <c:v>2006</c:v>
                </c:pt>
                <c:pt idx="93">
                  <c:v>2006</c:v>
                </c:pt>
                <c:pt idx="94">
                  <c:v>2007</c:v>
                </c:pt>
                <c:pt idx="95">
                  <c:v>2007</c:v>
                </c:pt>
                <c:pt idx="96">
                  <c:v>2007</c:v>
                </c:pt>
                <c:pt idx="97">
                  <c:v>2007</c:v>
                </c:pt>
                <c:pt idx="98">
                  <c:v>2007</c:v>
                </c:pt>
                <c:pt idx="99">
                  <c:v>2007</c:v>
                </c:pt>
                <c:pt idx="100">
                  <c:v>2007</c:v>
                </c:pt>
                <c:pt idx="101">
                  <c:v>2007</c:v>
                </c:pt>
                <c:pt idx="102">
                  <c:v>2007</c:v>
                </c:pt>
                <c:pt idx="103">
                  <c:v>2007</c:v>
                </c:pt>
                <c:pt idx="104">
                  <c:v>2007</c:v>
                </c:pt>
                <c:pt idx="105">
                  <c:v>2007</c:v>
                </c:pt>
                <c:pt idx="106">
                  <c:v>2008</c:v>
                </c:pt>
                <c:pt idx="107">
                  <c:v>2008</c:v>
                </c:pt>
                <c:pt idx="108">
                  <c:v>2008</c:v>
                </c:pt>
                <c:pt idx="109">
                  <c:v>2008</c:v>
                </c:pt>
                <c:pt idx="110">
                  <c:v>2008</c:v>
                </c:pt>
                <c:pt idx="111">
                  <c:v>2008</c:v>
                </c:pt>
                <c:pt idx="112">
                  <c:v>2008</c:v>
                </c:pt>
                <c:pt idx="113">
                  <c:v>2008</c:v>
                </c:pt>
                <c:pt idx="114">
                  <c:v>2008</c:v>
                </c:pt>
                <c:pt idx="115">
                  <c:v>2008</c:v>
                </c:pt>
                <c:pt idx="116">
                  <c:v>2008</c:v>
                </c:pt>
                <c:pt idx="117">
                  <c:v>2008</c:v>
                </c:pt>
                <c:pt idx="118">
                  <c:v>2009</c:v>
                </c:pt>
                <c:pt idx="119">
                  <c:v>2009</c:v>
                </c:pt>
                <c:pt idx="120">
                  <c:v>2009</c:v>
                </c:pt>
                <c:pt idx="121">
                  <c:v>2009</c:v>
                </c:pt>
                <c:pt idx="122">
                  <c:v>2009</c:v>
                </c:pt>
                <c:pt idx="123">
                  <c:v>2009</c:v>
                </c:pt>
                <c:pt idx="124">
                  <c:v>2009</c:v>
                </c:pt>
                <c:pt idx="125">
                  <c:v>2009</c:v>
                </c:pt>
                <c:pt idx="126">
                  <c:v>2009</c:v>
                </c:pt>
                <c:pt idx="127">
                  <c:v>2009</c:v>
                </c:pt>
                <c:pt idx="128">
                  <c:v>2009</c:v>
                </c:pt>
                <c:pt idx="129">
                  <c:v>2009</c:v>
                </c:pt>
                <c:pt idx="130">
                  <c:v>2010</c:v>
                </c:pt>
                <c:pt idx="131">
                  <c:v>2010</c:v>
                </c:pt>
                <c:pt idx="132">
                  <c:v>2010</c:v>
                </c:pt>
                <c:pt idx="133">
                  <c:v>2010</c:v>
                </c:pt>
                <c:pt idx="134">
                  <c:v>2010</c:v>
                </c:pt>
                <c:pt idx="135">
                  <c:v>2010</c:v>
                </c:pt>
                <c:pt idx="136">
                  <c:v>2010</c:v>
                </c:pt>
                <c:pt idx="137">
                  <c:v>2010</c:v>
                </c:pt>
                <c:pt idx="138">
                  <c:v>2010</c:v>
                </c:pt>
                <c:pt idx="139">
                  <c:v>2010</c:v>
                </c:pt>
                <c:pt idx="140">
                  <c:v>2010</c:v>
                </c:pt>
                <c:pt idx="141">
                  <c:v>2010</c:v>
                </c:pt>
                <c:pt idx="142">
                  <c:v>2011</c:v>
                </c:pt>
                <c:pt idx="143">
                  <c:v>2011</c:v>
                </c:pt>
                <c:pt idx="144">
                  <c:v>2011</c:v>
                </c:pt>
                <c:pt idx="145">
                  <c:v>2011</c:v>
                </c:pt>
                <c:pt idx="146">
                  <c:v>2011</c:v>
                </c:pt>
                <c:pt idx="147">
                  <c:v>2011</c:v>
                </c:pt>
                <c:pt idx="148">
                  <c:v>2011</c:v>
                </c:pt>
                <c:pt idx="149">
                  <c:v>2011</c:v>
                </c:pt>
                <c:pt idx="150">
                  <c:v>2011</c:v>
                </c:pt>
                <c:pt idx="151">
                  <c:v>2011</c:v>
                </c:pt>
                <c:pt idx="152">
                  <c:v>2011</c:v>
                </c:pt>
                <c:pt idx="153">
                  <c:v>2011</c:v>
                </c:pt>
                <c:pt idx="154">
                  <c:v>2012</c:v>
                </c:pt>
                <c:pt idx="155">
                  <c:v>2012</c:v>
                </c:pt>
                <c:pt idx="156">
                  <c:v>2012</c:v>
                </c:pt>
                <c:pt idx="157">
                  <c:v>2012</c:v>
                </c:pt>
                <c:pt idx="158">
                  <c:v>2012</c:v>
                </c:pt>
                <c:pt idx="159">
                  <c:v>2012</c:v>
                </c:pt>
                <c:pt idx="160">
                  <c:v>2012</c:v>
                </c:pt>
                <c:pt idx="161">
                  <c:v>2012</c:v>
                </c:pt>
                <c:pt idx="162">
                  <c:v>2012</c:v>
                </c:pt>
                <c:pt idx="163">
                  <c:v>2012</c:v>
                </c:pt>
                <c:pt idx="164">
                  <c:v>2012</c:v>
                </c:pt>
                <c:pt idx="165">
                  <c:v>2012</c:v>
                </c:pt>
                <c:pt idx="166">
                  <c:v>2013</c:v>
                </c:pt>
                <c:pt idx="167">
                  <c:v>2013</c:v>
                </c:pt>
                <c:pt idx="168">
                  <c:v>2013</c:v>
                </c:pt>
                <c:pt idx="169">
                  <c:v>2013</c:v>
                </c:pt>
                <c:pt idx="170">
                  <c:v>2013</c:v>
                </c:pt>
                <c:pt idx="171">
                  <c:v>2013</c:v>
                </c:pt>
                <c:pt idx="172">
                  <c:v>2013</c:v>
                </c:pt>
                <c:pt idx="173">
                  <c:v>2013</c:v>
                </c:pt>
                <c:pt idx="174">
                  <c:v>2013</c:v>
                </c:pt>
                <c:pt idx="175">
                  <c:v>2013</c:v>
                </c:pt>
                <c:pt idx="176">
                  <c:v>2013</c:v>
                </c:pt>
                <c:pt idx="177">
                  <c:v>2013</c:v>
                </c:pt>
                <c:pt idx="178">
                  <c:v>2014</c:v>
                </c:pt>
                <c:pt idx="179">
                  <c:v>2014</c:v>
                </c:pt>
                <c:pt idx="180">
                  <c:v>2014</c:v>
                </c:pt>
                <c:pt idx="181">
                  <c:v>2014</c:v>
                </c:pt>
                <c:pt idx="182">
                  <c:v>2014</c:v>
                </c:pt>
                <c:pt idx="183">
                  <c:v>2014</c:v>
                </c:pt>
                <c:pt idx="184">
                  <c:v>2014</c:v>
                </c:pt>
                <c:pt idx="185">
                  <c:v>2014</c:v>
                </c:pt>
                <c:pt idx="186">
                  <c:v>2014</c:v>
                </c:pt>
                <c:pt idx="187">
                  <c:v>2014</c:v>
                </c:pt>
                <c:pt idx="188">
                  <c:v>2014</c:v>
                </c:pt>
                <c:pt idx="189">
                  <c:v>2014</c:v>
                </c:pt>
                <c:pt idx="190">
                  <c:v>2015</c:v>
                </c:pt>
                <c:pt idx="191">
                  <c:v>2015</c:v>
                </c:pt>
                <c:pt idx="192">
                  <c:v>2015</c:v>
                </c:pt>
                <c:pt idx="193">
                  <c:v>2015</c:v>
                </c:pt>
                <c:pt idx="194">
                  <c:v>2015</c:v>
                </c:pt>
                <c:pt idx="195">
                  <c:v>2015</c:v>
                </c:pt>
                <c:pt idx="196">
                  <c:v>2015</c:v>
                </c:pt>
                <c:pt idx="197">
                  <c:v>2015</c:v>
                </c:pt>
                <c:pt idx="198">
                  <c:v>2015</c:v>
                </c:pt>
                <c:pt idx="199">
                  <c:v>2015</c:v>
                </c:pt>
                <c:pt idx="200">
                  <c:v>2015</c:v>
                </c:pt>
                <c:pt idx="201">
                  <c:v>2015</c:v>
                </c:pt>
                <c:pt idx="202">
                  <c:v>2016</c:v>
                </c:pt>
                <c:pt idx="203">
                  <c:v>2016</c:v>
                </c:pt>
                <c:pt idx="204">
                  <c:v>2016</c:v>
                </c:pt>
                <c:pt idx="205">
                  <c:v>2016</c:v>
                </c:pt>
                <c:pt idx="206">
                  <c:v>2016</c:v>
                </c:pt>
                <c:pt idx="207">
                  <c:v>2016</c:v>
                </c:pt>
                <c:pt idx="208">
                  <c:v>2016</c:v>
                </c:pt>
                <c:pt idx="209">
                  <c:v>2016</c:v>
                </c:pt>
                <c:pt idx="210">
                  <c:v>2016</c:v>
                </c:pt>
                <c:pt idx="211">
                  <c:v>2016</c:v>
                </c:pt>
                <c:pt idx="212">
                  <c:v>2016</c:v>
                </c:pt>
                <c:pt idx="213">
                  <c:v>2016</c:v>
                </c:pt>
                <c:pt idx="214">
                  <c:v>2017</c:v>
                </c:pt>
                <c:pt idx="215">
                  <c:v>2017</c:v>
                </c:pt>
                <c:pt idx="216">
                  <c:v>2017</c:v>
                </c:pt>
                <c:pt idx="217">
                  <c:v>2017</c:v>
                </c:pt>
                <c:pt idx="218">
                  <c:v>2017</c:v>
                </c:pt>
                <c:pt idx="219">
                  <c:v>2017</c:v>
                </c:pt>
                <c:pt idx="220">
                  <c:v>2017</c:v>
                </c:pt>
                <c:pt idx="221">
                  <c:v>2017</c:v>
                </c:pt>
                <c:pt idx="222">
                  <c:v>2017</c:v>
                </c:pt>
                <c:pt idx="223">
                  <c:v>2017</c:v>
                </c:pt>
                <c:pt idx="224">
                  <c:v>2017</c:v>
                </c:pt>
                <c:pt idx="225">
                  <c:v>2017</c:v>
                </c:pt>
                <c:pt idx="226">
                  <c:v>2018</c:v>
                </c:pt>
                <c:pt idx="227">
                  <c:v>2018</c:v>
                </c:pt>
                <c:pt idx="228">
                  <c:v>2018</c:v>
                </c:pt>
                <c:pt idx="229">
                  <c:v>2018</c:v>
                </c:pt>
                <c:pt idx="230">
                  <c:v>2018</c:v>
                </c:pt>
                <c:pt idx="231">
                  <c:v>2018</c:v>
                </c:pt>
                <c:pt idx="232">
                  <c:v>2018</c:v>
                </c:pt>
                <c:pt idx="233">
                  <c:v>2018</c:v>
                </c:pt>
                <c:pt idx="234">
                  <c:v>2018</c:v>
                </c:pt>
                <c:pt idx="235">
                  <c:v>2018</c:v>
                </c:pt>
                <c:pt idx="236">
                  <c:v>2018</c:v>
                </c:pt>
                <c:pt idx="237">
                  <c:v>2018</c:v>
                </c:pt>
                <c:pt idx="238">
                  <c:v>2019</c:v>
                </c:pt>
                <c:pt idx="239">
                  <c:v>2019</c:v>
                </c:pt>
                <c:pt idx="240">
                  <c:v>2019</c:v>
                </c:pt>
                <c:pt idx="241">
                  <c:v>2019</c:v>
                </c:pt>
                <c:pt idx="242">
                  <c:v>2019</c:v>
                </c:pt>
                <c:pt idx="243">
                  <c:v>2019</c:v>
                </c:pt>
                <c:pt idx="244">
                  <c:v>2019</c:v>
                </c:pt>
              </c:strCache>
            </c:strRef>
          </c:cat>
          <c:val>
            <c:numRef>
              <c:f>'Chart 1.04'!$D$24:$D$268</c:f>
              <c:numCache>
                <c:formatCode>0.0</c:formatCode>
                <c:ptCount val="245"/>
                <c:pt idx="0">
                  <c:v>23.362674639787606</c:v>
                </c:pt>
                <c:pt idx="1">
                  <c:v>23.409475594888608</c:v>
                </c:pt>
                <c:pt idx="2">
                  <c:v>23.465651586690832</c:v>
                </c:pt>
                <c:pt idx="3">
                  <c:v>23.436702816760487</c:v>
                </c:pt>
                <c:pt idx="4">
                  <c:v>23.454976854626601</c:v>
                </c:pt>
                <c:pt idx="5">
                  <c:v>23.409893913815353</c:v>
                </c:pt>
                <c:pt idx="6">
                  <c:v>23.333659420480181</c:v>
                </c:pt>
                <c:pt idx="7">
                  <c:v>23.411442411837672</c:v>
                </c:pt>
                <c:pt idx="8">
                  <c:v>23.278434197479189</c:v>
                </c:pt>
                <c:pt idx="9">
                  <c:v>23.226080080902253</c:v>
                </c:pt>
                <c:pt idx="10">
                  <c:v>23.251846272091349</c:v>
                </c:pt>
                <c:pt idx="11">
                  <c:v>23.338000562708984</c:v>
                </c:pt>
                <c:pt idx="12">
                  <c:v>23.242050506170784</c:v>
                </c:pt>
                <c:pt idx="13">
                  <c:v>23.235668599324121</c:v>
                </c:pt>
                <c:pt idx="14">
                  <c:v>23.188580861812202</c:v>
                </c:pt>
                <c:pt idx="15">
                  <c:v>23.263075599405212</c:v>
                </c:pt>
                <c:pt idx="16">
                  <c:v>23.276255336177158</c:v>
                </c:pt>
                <c:pt idx="17">
                  <c:v>23.260976873600352</c:v>
                </c:pt>
                <c:pt idx="18">
                  <c:v>23.247210471020509</c:v>
                </c:pt>
                <c:pt idx="19">
                  <c:v>23.310573468871141</c:v>
                </c:pt>
                <c:pt idx="20">
                  <c:v>23.482368593978823</c:v>
                </c:pt>
                <c:pt idx="21">
                  <c:v>23.467524601555727</c:v>
                </c:pt>
                <c:pt idx="22">
                  <c:v>23.289502601945404</c:v>
                </c:pt>
                <c:pt idx="23">
                  <c:v>23.34472441766265</c:v>
                </c:pt>
                <c:pt idx="24">
                  <c:v>23.434053285709691</c:v>
                </c:pt>
                <c:pt idx="25">
                  <c:v>23.434122147003304</c:v>
                </c:pt>
                <c:pt idx="26">
                  <c:v>23.474679349923711</c:v>
                </c:pt>
                <c:pt idx="27">
                  <c:v>23.435100400877765</c:v>
                </c:pt>
                <c:pt idx="28">
                  <c:v>23.523672223462654</c:v>
                </c:pt>
                <c:pt idx="29">
                  <c:v>23.479857987300356</c:v>
                </c:pt>
                <c:pt idx="30">
                  <c:v>23.534482482074782</c:v>
                </c:pt>
                <c:pt idx="31">
                  <c:v>23.528732666875442</c:v>
                </c:pt>
                <c:pt idx="32">
                  <c:v>23.43792797774827</c:v>
                </c:pt>
                <c:pt idx="33">
                  <c:v>23.405328800126153</c:v>
                </c:pt>
                <c:pt idx="34">
                  <c:v>23.528836486119811</c:v>
                </c:pt>
                <c:pt idx="35">
                  <c:v>23.562085845254455</c:v>
                </c:pt>
                <c:pt idx="36">
                  <c:v>23.556225537738239</c:v>
                </c:pt>
                <c:pt idx="37">
                  <c:v>23.427122053904935</c:v>
                </c:pt>
                <c:pt idx="38">
                  <c:v>23.345693715391153</c:v>
                </c:pt>
                <c:pt idx="39">
                  <c:v>23.327271170464961</c:v>
                </c:pt>
                <c:pt idx="40">
                  <c:v>23.418920537457652</c:v>
                </c:pt>
                <c:pt idx="41">
                  <c:v>23.296443258443123</c:v>
                </c:pt>
                <c:pt idx="42">
                  <c:v>23.322573740797363</c:v>
                </c:pt>
                <c:pt idx="43">
                  <c:v>23.203959570287878</c:v>
                </c:pt>
                <c:pt idx="44">
                  <c:v>23.198148336804199</c:v>
                </c:pt>
                <c:pt idx="45">
                  <c:v>23.150026983823118</c:v>
                </c:pt>
                <c:pt idx="46">
                  <c:v>23.361806505973544</c:v>
                </c:pt>
                <c:pt idx="47">
                  <c:v>23.398680278332282</c:v>
                </c:pt>
                <c:pt idx="48">
                  <c:v>23.315978799984077</c:v>
                </c:pt>
                <c:pt idx="49">
                  <c:v>23.306691864745936</c:v>
                </c:pt>
                <c:pt idx="50">
                  <c:v>23.297454757562402</c:v>
                </c:pt>
                <c:pt idx="51">
                  <c:v>23.293879624160951</c:v>
                </c:pt>
                <c:pt idx="52">
                  <c:v>23.231686396667424</c:v>
                </c:pt>
                <c:pt idx="53">
                  <c:v>23.320480011452663</c:v>
                </c:pt>
                <c:pt idx="54">
                  <c:v>23.306255247897223</c:v>
                </c:pt>
                <c:pt idx="55">
                  <c:v>23.349008651320517</c:v>
                </c:pt>
                <c:pt idx="56">
                  <c:v>23.394526969203277</c:v>
                </c:pt>
                <c:pt idx="57">
                  <c:v>23.452173117506028</c:v>
                </c:pt>
                <c:pt idx="58">
                  <c:v>23.275701580476728</c:v>
                </c:pt>
                <c:pt idx="59">
                  <c:v>23.229070727907018</c:v>
                </c:pt>
                <c:pt idx="60">
                  <c:v>23.248121567475994</c:v>
                </c:pt>
                <c:pt idx="61">
                  <c:v>23.318161168038802</c:v>
                </c:pt>
                <c:pt idx="62">
                  <c:v>23.351861451861236</c:v>
                </c:pt>
                <c:pt idx="63">
                  <c:v>23.399022254479291</c:v>
                </c:pt>
                <c:pt idx="64">
                  <c:v>23.482817357151688</c:v>
                </c:pt>
                <c:pt idx="65">
                  <c:v>23.546667547431678</c:v>
                </c:pt>
                <c:pt idx="66">
                  <c:v>23.508544336655159</c:v>
                </c:pt>
                <c:pt idx="67">
                  <c:v>23.525265035266628</c:v>
                </c:pt>
                <c:pt idx="68">
                  <c:v>23.380360385434997</c:v>
                </c:pt>
                <c:pt idx="69">
                  <c:v>23.301214547917027</c:v>
                </c:pt>
                <c:pt idx="70">
                  <c:v>23.239468671742802</c:v>
                </c:pt>
                <c:pt idx="71">
                  <c:v>23.110953336884972</c:v>
                </c:pt>
                <c:pt idx="72">
                  <c:v>23.288523207126595</c:v>
                </c:pt>
                <c:pt idx="73">
                  <c:v>23.437769150097584</c:v>
                </c:pt>
                <c:pt idx="74">
                  <c:v>23.413152032941696</c:v>
                </c:pt>
                <c:pt idx="75">
                  <c:v>23.420612783033793</c:v>
                </c:pt>
                <c:pt idx="76">
                  <c:v>23.388022902587817</c:v>
                </c:pt>
                <c:pt idx="77">
                  <c:v>23.330063762731307</c:v>
                </c:pt>
                <c:pt idx="78">
                  <c:v>23.291628001201325</c:v>
                </c:pt>
                <c:pt idx="79">
                  <c:v>23.272436468460832</c:v>
                </c:pt>
                <c:pt idx="80">
                  <c:v>23.337285571365115</c:v>
                </c:pt>
                <c:pt idx="81">
                  <c:v>23.342048871046526</c:v>
                </c:pt>
                <c:pt idx="82">
                  <c:v>23.303769901304076</c:v>
                </c:pt>
                <c:pt idx="83">
                  <c:v>23.151416139906235</c:v>
                </c:pt>
                <c:pt idx="84">
                  <c:v>23.021150397050537</c:v>
                </c:pt>
                <c:pt idx="85">
                  <c:v>22.941604285543526</c:v>
                </c:pt>
                <c:pt idx="86">
                  <c:v>22.963893666764839</c:v>
                </c:pt>
                <c:pt idx="87">
                  <c:v>22.885062433935044</c:v>
                </c:pt>
                <c:pt idx="88">
                  <c:v>22.811566459966315</c:v>
                </c:pt>
                <c:pt idx="89">
                  <c:v>22.700875335466598</c:v>
                </c:pt>
                <c:pt idx="90">
                  <c:v>22.904210923596974</c:v>
                </c:pt>
                <c:pt idx="91">
                  <c:v>22.9399722415966</c:v>
                </c:pt>
                <c:pt idx="92">
                  <c:v>23.025671330002613</c:v>
                </c:pt>
                <c:pt idx="93">
                  <c:v>22.992050745242409</c:v>
                </c:pt>
                <c:pt idx="94">
                  <c:v>23.068312873246569</c:v>
                </c:pt>
                <c:pt idx="95">
                  <c:v>23.192709970646565</c:v>
                </c:pt>
                <c:pt idx="96">
                  <c:v>23.209899655151993</c:v>
                </c:pt>
                <c:pt idx="97">
                  <c:v>23.212870664939146</c:v>
                </c:pt>
                <c:pt idx="98">
                  <c:v>23.116719783536297</c:v>
                </c:pt>
                <c:pt idx="99">
                  <c:v>23.196413014785342</c:v>
                </c:pt>
                <c:pt idx="100">
                  <c:v>23.240622149829697</c:v>
                </c:pt>
                <c:pt idx="101">
                  <c:v>23.232517637884804</c:v>
                </c:pt>
                <c:pt idx="102">
                  <c:v>23.178689387937517</c:v>
                </c:pt>
                <c:pt idx="103">
                  <c:v>23.149670252733685</c:v>
                </c:pt>
                <c:pt idx="104">
                  <c:v>23.080085239590908</c:v>
                </c:pt>
                <c:pt idx="105">
                  <c:v>23.058256488848961</c:v>
                </c:pt>
                <c:pt idx="106">
                  <c:v>23.020625953604902</c:v>
                </c:pt>
                <c:pt idx="107">
                  <c:v>22.927088614216892</c:v>
                </c:pt>
                <c:pt idx="108">
                  <c:v>22.973766456918568</c:v>
                </c:pt>
                <c:pt idx="109">
                  <c:v>22.885253923972392</c:v>
                </c:pt>
                <c:pt idx="110">
                  <c:v>22.927272156343552</c:v>
                </c:pt>
                <c:pt idx="111">
                  <c:v>22.917327874437532</c:v>
                </c:pt>
                <c:pt idx="112">
                  <c:v>22.919442211894179</c:v>
                </c:pt>
                <c:pt idx="113">
                  <c:v>22.987982510650777</c:v>
                </c:pt>
                <c:pt idx="114">
                  <c:v>22.995934800421171</c:v>
                </c:pt>
                <c:pt idx="115">
                  <c:v>23.071217855936574</c:v>
                </c:pt>
                <c:pt idx="116">
                  <c:v>22.894948399047323</c:v>
                </c:pt>
                <c:pt idx="117">
                  <c:v>22.850647149601929</c:v>
                </c:pt>
                <c:pt idx="118">
                  <c:v>22.695388993986647</c:v>
                </c:pt>
                <c:pt idx="119">
                  <c:v>22.83777462633887</c:v>
                </c:pt>
                <c:pt idx="120">
                  <c:v>22.78565772065679</c:v>
                </c:pt>
                <c:pt idx="121">
                  <c:v>22.908110196488593</c:v>
                </c:pt>
                <c:pt idx="122">
                  <c:v>23.012356242687019</c:v>
                </c:pt>
                <c:pt idx="123">
                  <c:v>23.097466367044806</c:v>
                </c:pt>
                <c:pt idx="124">
                  <c:v>23.254973679284983</c:v>
                </c:pt>
                <c:pt idx="125">
                  <c:v>23.19033967035902</c:v>
                </c:pt>
                <c:pt idx="126">
                  <c:v>23.270221624084034</c:v>
                </c:pt>
                <c:pt idx="127">
                  <c:v>23.27429789064432</c:v>
                </c:pt>
                <c:pt idx="128">
                  <c:v>23.37112166989796</c:v>
                </c:pt>
                <c:pt idx="129">
                  <c:v>23.396760040889209</c:v>
                </c:pt>
                <c:pt idx="130">
                  <c:v>23.587204214746233</c:v>
                </c:pt>
                <c:pt idx="131">
                  <c:v>23.570381994567917</c:v>
                </c:pt>
                <c:pt idx="132">
                  <c:v>23.587588559235488</c:v>
                </c:pt>
                <c:pt idx="133">
                  <c:v>23.606420335255471</c:v>
                </c:pt>
                <c:pt idx="134">
                  <c:v>23.428585655989753</c:v>
                </c:pt>
                <c:pt idx="135">
                  <c:v>23.450598404003863</c:v>
                </c:pt>
                <c:pt idx="136">
                  <c:v>23.252262180270961</c:v>
                </c:pt>
                <c:pt idx="137">
                  <c:v>23.270080435909588</c:v>
                </c:pt>
                <c:pt idx="138">
                  <c:v>23.2191606491381</c:v>
                </c:pt>
                <c:pt idx="139">
                  <c:v>23.329012781742627</c:v>
                </c:pt>
                <c:pt idx="140">
                  <c:v>23.517923980627067</c:v>
                </c:pt>
                <c:pt idx="141">
                  <c:v>23.468301721749917</c:v>
                </c:pt>
                <c:pt idx="142">
                  <c:v>23.339540318979296</c:v>
                </c:pt>
                <c:pt idx="143">
                  <c:v>23.297379465891463</c:v>
                </c:pt>
                <c:pt idx="144">
                  <c:v>23.360334163733739</c:v>
                </c:pt>
                <c:pt idx="145">
                  <c:v>23.483474377929127</c:v>
                </c:pt>
                <c:pt idx="146">
                  <c:v>23.362191586979296</c:v>
                </c:pt>
                <c:pt idx="147">
                  <c:v>23.328608656915563</c:v>
                </c:pt>
                <c:pt idx="148">
                  <c:v>23.531321773832108</c:v>
                </c:pt>
                <c:pt idx="149">
                  <c:v>23.422987739611273</c:v>
                </c:pt>
                <c:pt idx="150">
                  <c:v>23.397493693022181</c:v>
                </c:pt>
                <c:pt idx="151">
                  <c:v>23.330779684230748</c:v>
                </c:pt>
                <c:pt idx="152">
                  <c:v>23.235937005135945</c:v>
                </c:pt>
                <c:pt idx="153">
                  <c:v>23.215226022817834</c:v>
                </c:pt>
                <c:pt idx="154">
                  <c:v>23.219997909845269</c:v>
                </c:pt>
                <c:pt idx="155">
                  <c:v>23.194429384060044</c:v>
                </c:pt>
                <c:pt idx="156">
                  <c:v>23.102406424648411</c:v>
                </c:pt>
                <c:pt idx="157">
                  <c:v>23.058848759132541</c:v>
                </c:pt>
                <c:pt idx="158">
                  <c:v>22.980038080779451</c:v>
                </c:pt>
                <c:pt idx="159">
                  <c:v>22.77764888502708</c:v>
                </c:pt>
                <c:pt idx="160">
                  <c:v>22.571248868581701</c:v>
                </c:pt>
                <c:pt idx="161">
                  <c:v>22.588850082402011</c:v>
                </c:pt>
                <c:pt idx="162">
                  <c:v>22.650498592598282</c:v>
                </c:pt>
                <c:pt idx="163">
                  <c:v>22.723084642220993</c:v>
                </c:pt>
                <c:pt idx="164">
                  <c:v>22.519245977925479</c:v>
                </c:pt>
                <c:pt idx="165">
                  <c:v>22.393913888679048</c:v>
                </c:pt>
                <c:pt idx="166">
                  <c:v>22.425053019121393</c:v>
                </c:pt>
                <c:pt idx="167">
                  <c:v>22.499045058290477</c:v>
                </c:pt>
                <c:pt idx="168">
                  <c:v>22.595712908777539</c:v>
                </c:pt>
                <c:pt idx="169">
                  <c:v>22.580867560355557</c:v>
                </c:pt>
                <c:pt idx="170">
                  <c:v>22.649632338302201</c:v>
                </c:pt>
                <c:pt idx="171">
                  <c:v>22.52604642429905</c:v>
                </c:pt>
                <c:pt idx="172">
                  <c:v>22.42582835172378</c:v>
                </c:pt>
                <c:pt idx="173">
                  <c:v>22.377717313533324</c:v>
                </c:pt>
                <c:pt idx="174">
                  <c:v>22.276377600715666</c:v>
                </c:pt>
                <c:pt idx="175">
                  <c:v>22.259394268689721</c:v>
                </c:pt>
                <c:pt idx="176">
                  <c:v>22.257673128404072</c:v>
                </c:pt>
                <c:pt idx="177">
                  <c:v>22.27256966467802</c:v>
                </c:pt>
                <c:pt idx="178">
                  <c:v>22.20774011035904</c:v>
                </c:pt>
                <c:pt idx="179">
                  <c:v>22.147308402111427</c:v>
                </c:pt>
                <c:pt idx="180">
                  <c:v>22.159520623083164</c:v>
                </c:pt>
                <c:pt idx="181">
                  <c:v>22.061479352557036</c:v>
                </c:pt>
                <c:pt idx="182">
                  <c:v>21.968788901717719</c:v>
                </c:pt>
                <c:pt idx="183">
                  <c:v>22.162550343862836</c:v>
                </c:pt>
                <c:pt idx="184">
                  <c:v>22.32099112707348</c:v>
                </c:pt>
                <c:pt idx="185">
                  <c:v>22.224251879196359</c:v>
                </c:pt>
                <c:pt idx="186">
                  <c:v>22.188230555896475</c:v>
                </c:pt>
                <c:pt idx="187">
                  <c:v>22.242123447989538</c:v>
                </c:pt>
                <c:pt idx="188">
                  <c:v>22.330786747884375</c:v>
                </c:pt>
                <c:pt idx="189">
                  <c:v>22.251727729489737</c:v>
                </c:pt>
                <c:pt idx="190">
                  <c:v>22.193269809022034</c:v>
                </c:pt>
                <c:pt idx="191">
                  <c:v>22.101825966343572</c:v>
                </c:pt>
                <c:pt idx="192">
                  <c:v>22.141550975330272</c:v>
                </c:pt>
                <c:pt idx="193">
                  <c:v>22.170948028009573</c:v>
                </c:pt>
                <c:pt idx="194">
                  <c:v>22.208126889624072</c:v>
                </c:pt>
                <c:pt idx="195">
                  <c:v>22.145149549935272</c:v>
                </c:pt>
                <c:pt idx="196">
                  <c:v>22.116010801994896</c:v>
                </c:pt>
                <c:pt idx="197">
                  <c:v>22.14725439514995</c:v>
                </c:pt>
                <c:pt idx="198">
                  <c:v>21.969834663103327</c:v>
                </c:pt>
                <c:pt idx="199">
                  <c:v>21.876679459581283</c:v>
                </c:pt>
                <c:pt idx="200">
                  <c:v>21.875584008863992</c:v>
                </c:pt>
                <c:pt idx="201">
                  <c:v>21.811789486341183</c:v>
                </c:pt>
                <c:pt idx="202">
                  <c:v>21.845029195409214</c:v>
                </c:pt>
                <c:pt idx="203">
                  <c:v>21.761709005962746</c:v>
                </c:pt>
                <c:pt idx="204">
                  <c:v>21.803033391674333</c:v>
                </c:pt>
                <c:pt idx="205">
                  <c:v>21.8015580143181</c:v>
                </c:pt>
                <c:pt idx="206">
                  <c:v>21.680086272767713</c:v>
                </c:pt>
                <c:pt idx="207">
                  <c:v>21.622791254864666</c:v>
                </c:pt>
                <c:pt idx="208">
                  <c:v>21.555284983463842</c:v>
                </c:pt>
                <c:pt idx="209">
                  <c:v>21.488899864324189</c:v>
                </c:pt>
                <c:pt idx="210">
                  <c:v>21.656110889454112</c:v>
                </c:pt>
                <c:pt idx="211">
                  <c:v>21.681166900921752</c:v>
                </c:pt>
                <c:pt idx="212">
                  <c:v>21.695944690650158</c:v>
                </c:pt>
                <c:pt idx="213">
                  <c:v>21.61904792382952</c:v>
                </c:pt>
                <c:pt idx="214">
                  <c:v>21.675354577188038</c:v>
                </c:pt>
                <c:pt idx="215">
                  <c:v>21.638649371889922</c:v>
                </c:pt>
                <c:pt idx="216">
                  <c:v>21.550127258688772</c:v>
                </c:pt>
                <c:pt idx="217">
                  <c:v>21.568835488263023</c:v>
                </c:pt>
                <c:pt idx="218">
                  <c:v>21.504574193250853</c:v>
                </c:pt>
                <c:pt idx="219">
                  <c:v>21.333434981598735</c:v>
                </c:pt>
                <c:pt idx="220">
                  <c:v>21.25700363090499</c:v>
                </c:pt>
                <c:pt idx="221">
                  <c:v>21.393095366429055</c:v>
                </c:pt>
                <c:pt idx="222">
                  <c:v>21.575784348720951</c:v>
                </c:pt>
                <c:pt idx="223">
                  <c:v>21.525328586274931</c:v>
                </c:pt>
                <c:pt idx="224">
                  <c:v>21.226042543594737</c:v>
                </c:pt>
                <c:pt idx="225">
                  <c:v>21.324977646657903</c:v>
                </c:pt>
                <c:pt idx="226">
                  <c:v>21.217439650395935</c:v>
                </c:pt>
                <c:pt idx="227">
                  <c:v>21.229591919449405</c:v>
                </c:pt>
                <c:pt idx="228">
                  <c:v>21.05510129602493</c:v>
                </c:pt>
                <c:pt idx="229">
                  <c:v>21.024314425262432</c:v>
                </c:pt>
                <c:pt idx="230">
                  <c:v>21.006765544494559</c:v>
                </c:pt>
                <c:pt idx="231">
                  <c:v>21.188505728361413</c:v>
                </c:pt>
                <c:pt idx="232">
                  <c:v>21.229714896385826</c:v>
                </c:pt>
                <c:pt idx="233">
                  <c:v>21.18292583926646</c:v>
                </c:pt>
                <c:pt idx="234">
                  <c:v>21.146927400346883</c:v>
                </c:pt>
                <c:pt idx="235">
                  <c:v>20.99696427065755</c:v>
                </c:pt>
                <c:pt idx="236">
                  <c:v>20.956409230929662</c:v>
                </c:pt>
                <c:pt idx="237">
                  <c:v>20.909520999100806</c:v>
                </c:pt>
                <c:pt idx="238">
                  <c:v>20.703542587685437</c:v>
                </c:pt>
                <c:pt idx="239">
                  <c:v>20.670033132561194</c:v>
                </c:pt>
                <c:pt idx="240">
                  <c:v>20.844100404207577</c:v>
                </c:pt>
                <c:pt idx="241">
                  <c:v>20.77143518456251</c:v>
                </c:pt>
                <c:pt idx="242">
                  <c:v>20.86169494147147</c:v>
                </c:pt>
                <c:pt idx="243">
                  <c:v>20.720577896058284</c:v>
                </c:pt>
                <c:pt idx="244">
                  <c:v>20.776255729578345</c:v>
                </c:pt>
              </c:numCache>
            </c:numRef>
          </c:val>
          <c:smooth val="0"/>
          <c:extLst>
            <c:ext xmlns:c16="http://schemas.microsoft.com/office/drawing/2014/chart" uri="{C3380CC4-5D6E-409C-BE32-E72D297353CC}">
              <c16:uniqueId val="{00000000-EA18-4C1C-9834-DD73B612580D}"/>
            </c:ext>
          </c:extLst>
        </c:ser>
        <c:ser>
          <c:idx val="1"/>
          <c:order val="1"/>
          <c:tx>
            <c:v>Wales</c:v>
          </c:tx>
          <c:spPr>
            <a:ln>
              <a:solidFill>
                <a:schemeClr val="tx2">
                  <a:lumMod val="60000"/>
                  <a:lumOff val="40000"/>
                </a:schemeClr>
              </a:solidFill>
            </a:ln>
          </c:spPr>
          <c:marker>
            <c:symbol val="none"/>
          </c:marker>
          <c:cat>
            <c:strRef>
              <c:f>'Chart 1.04'!$A$24:$A$268</c:f>
              <c:strCache>
                <c:ptCount val="245"/>
                <c:pt idx="0">
                  <c:v>1999</c:v>
                </c:pt>
                <c:pt idx="1">
                  <c:v>1999</c:v>
                </c:pt>
                <c:pt idx="2">
                  <c:v>1999</c:v>
                </c:pt>
                <c:pt idx="3">
                  <c:v>1999</c:v>
                </c:pt>
                <c:pt idx="4">
                  <c:v>1999</c:v>
                </c:pt>
                <c:pt idx="5">
                  <c:v>1999</c:v>
                </c:pt>
                <c:pt idx="6">
                  <c:v>1999</c:v>
                </c:pt>
                <c:pt idx="7">
                  <c:v>1999</c:v>
                </c:pt>
                <c:pt idx="8">
                  <c:v>1999</c:v>
                </c:pt>
                <c:pt idx="9">
                  <c:v>1999</c:v>
                </c:pt>
                <c:pt idx="10">
                  <c:v>2000</c:v>
                </c:pt>
                <c:pt idx="11">
                  <c:v>2000</c:v>
                </c:pt>
                <c:pt idx="12">
                  <c:v>2000</c:v>
                </c:pt>
                <c:pt idx="13">
                  <c:v>2000</c:v>
                </c:pt>
                <c:pt idx="14">
                  <c:v>2000</c:v>
                </c:pt>
                <c:pt idx="15">
                  <c:v>2000</c:v>
                </c:pt>
                <c:pt idx="16">
                  <c:v>2000</c:v>
                </c:pt>
                <c:pt idx="17">
                  <c:v>2000</c:v>
                </c:pt>
                <c:pt idx="18">
                  <c:v>2000</c:v>
                </c:pt>
                <c:pt idx="19">
                  <c:v>2000</c:v>
                </c:pt>
                <c:pt idx="20">
                  <c:v>2000</c:v>
                </c:pt>
                <c:pt idx="21">
                  <c:v>2000</c:v>
                </c:pt>
                <c:pt idx="22">
                  <c:v>2001</c:v>
                </c:pt>
                <c:pt idx="23">
                  <c:v>2001</c:v>
                </c:pt>
                <c:pt idx="24">
                  <c:v>2001</c:v>
                </c:pt>
                <c:pt idx="25">
                  <c:v>2001</c:v>
                </c:pt>
                <c:pt idx="26">
                  <c:v>2001</c:v>
                </c:pt>
                <c:pt idx="27">
                  <c:v>2001</c:v>
                </c:pt>
                <c:pt idx="28">
                  <c:v>2001</c:v>
                </c:pt>
                <c:pt idx="29">
                  <c:v>2001</c:v>
                </c:pt>
                <c:pt idx="30">
                  <c:v>2001</c:v>
                </c:pt>
                <c:pt idx="31">
                  <c:v>2001</c:v>
                </c:pt>
                <c:pt idx="32">
                  <c:v>2001</c:v>
                </c:pt>
                <c:pt idx="33">
                  <c:v>2001</c:v>
                </c:pt>
                <c:pt idx="34">
                  <c:v>2002</c:v>
                </c:pt>
                <c:pt idx="35">
                  <c:v>2002</c:v>
                </c:pt>
                <c:pt idx="36">
                  <c:v>2002</c:v>
                </c:pt>
                <c:pt idx="37">
                  <c:v>2002</c:v>
                </c:pt>
                <c:pt idx="38">
                  <c:v>2002</c:v>
                </c:pt>
                <c:pt idx="39">
                  <c:v>2002</c:v>
                </c:pt>
                <c:pt idx="40">
                  <c:v>2002</c:v>
                </c:pt>
                <c:pt idx="41">
                  <c:v>2002</c:v>
                </c:pt>
                <c:pt idx="42">
                  <c:v>2002</c:v>
                </c:pt>
                <c:pt idx="43">
                  <c:v>2002</c:v>
                </c:pt>
                <c:pt idx="44">
                  <c:v>2002</c:v>
                </c:pt>
                <c:pt idx="45">
                  <c:v>2002</c:v>
                </c:pt>
                <c:pt idx="46">
                  <c:v>2003</c:v>
                </c:pt>
                <c:pt idx="47">
                  <c:v>2003</c:v>
                </c:pt>
                <c:pt idx="48">
                  <c:v>2003</c:v>
                </c:pt>
                <c:pt idx="49">
                  <c:v>2003</c:v>
                </c:pt>
                <c:pt idx="50">
                  <c:v>2003</c:v>
                </c:pt>
                <c:pt idx="51">
                  <c:v>2003</c:v>
                </c:pt>
                <c:pt idx="52">
                  <c:v>2003</c:v>
                </c:pt>
                <c:pt idx="53">
                  <c:v>2003</c:v>
                </c:pt>
                <c:pt idx="54">
                  <c:v>2003</c:v>
                </c:pt>
                <c:pt idx="55">
                  <c:v>2003</c:v>
                </c:pt>
                <c:pt idx="56">
                  <c:v>2003</c:v>
                </c:pt>
                <c:pt idx="57">
                  <c:v>2003</c:v>
                </c:pt>
                <c:pt idx="58">
                  <c:v>2004</c:v>
                </c:pt>
                <c:pt idx="59">
                  <c:v>2004</c:v>
                </c:pt>
                <c:pt idx="60">
                  <c:v>2004</c:v>
                </c:pt>
                <c:pt idx="61">
                  <c:v>2004</c:v>
                </c:pt>
                <c:pt idx="62">
                  <c:v>2004</c:v>
                </c:pt>
                <c:pt idx="63">
                  <c:v>2004</c:v>
                </c:pt>
                <c:pt idx="64">
                  <c:v>2004</c:v>
                </c:pt>
                <c:pt idx="65">
                  <c:v>2004</c:v>
                </c:pt>
                <c:pt idx="66">
                  <c:v>2004</c:v>
                </c:pt>
                <c:pt idx="67">
                  <c:v>2004</c:v>
                </c:pt>
                <c:pt idx="68">
                  <c:v>2004</c:v>
                </c:pt>
                <c:pt idx="69">
                  <c:v>2004</c:v>
                </c:pt>
                <c:pt idx="70">
                  <c:v>2005</c:v>
                </c:pt>
                <c:pt idx="71">
                  <c:v>2005</c:v>
                </c:pt>
                <c:pt idx="72">
                  <c:v>2005</c:v>
                </c:pt>
                <c:pt idx="73">
                  <c:v>2005</c:v>
                </c:pt>
                <c:pt idx="74">
                  <c:v>2005</c:v>
                </c:pt>
                <c:pt idx="75">
                  <c:v>2005</c:v>
                </c:pt>
                <c:pt idx="76">
                  <c:v>2005</c:v>
                </c:pt>
                <c:pt idx="77">
                  <c:v>2005</c:v>
                </c:pt>
                <c:pt idx="78">
                  <c:v>2005</c:v>
                </c:pt>
                <c:pt idx="79">
                  <c:v>2005</c:v>
                </c:pt>
                <c:pt idx="80">
                  <c:v>2005</c:v>
                </c:pt>
                <c:pt idx="81">
                  <c:v>2005</c:v>
                </c:pt>
                <c:pt idx="82">
                  <c:v>2006</c:v>
                </c:pt>
                <c:pt idx="83">
                  <c:v>2006</c:v>
                </c:pt>
                <c:pt idx="84">
                  <c:v>2006</c:v>
                </c:pt>
                <c:pt idx="85">
                  <c:v>2006</c:v>
                </c:pt>
                <c:pt idx="86">
                  <c:v>2006</c:v>
                </c:pt>
                <c:pt idx="87">
                  <c:v>2006</c:v>
                </c:pt>
                <c:pt idx="88">
                  <c:v>2006</c:v>
                </c:pt>
                <c:pt idx="89">
                  <c:v>2006</c:v>
                </c:pt>
                <c:pt idx="90">
                  <c:v>2006</c:v>
                </c:pt>
                <c:pt idx="91">
                  <c:v>2006</c:v>
                </c:pt>
                <c:pt idx="92">
                  <c:v>2006</c:v>
                </c:pt>
                <c:pt idx="93">
                  <c:v>2006</c:v>
                </c:pt>
                <c:pt idx="94">
                  <c:v>2007</c:v>
                </c:pt>
                <c:pt idx="95">
                  <c:v>2007</c:v>
                </c:pt>
                <c:pt idx="96">
                  <c:v>2007</c:v>
                </c:pt>
                <c:pt idx="97">
                  <c:v>2007</c:v>
                </c:pt>
                <c:pt idx="98">
                  <c:v>2007</c:v>
                </c:pt>
                <c:pt idx="99">
                  <c:v>2007</c:v>
                </c:pt>
                <c:pt idx="100">
                  <c:v>2007</c:v>
                </c:pt>
                <c:pt idx="101">
                  <c:v>2007</c:v>
                </c:pt>
                <c:pt idx="102">
                  <c:v>2007</c:v>
                </c:pt>
                <c:pt idx="103">
                  <c:v>2007</c:v>
                </c:pt>
                <c:pt idx="104">
                  <c:v>2007</c:v>
                </c:pt>
                <c:pt idx="105">
                  <c:v>2007</c:v>
                </c:pt>
                <c:pt idx="106">
                  <c:v>2008</c:v>
                </c:pt>
                <c:pt idx="107">
                  <c:v>2008</c:v>
                </c:pt>
                <c:pt idx="108">
                  <c:v>2008</c:v>
                </c:pt>
                <c:pt idx="109">
                  <c:v>2008</c:v>
                </c:pt>
                <c:pt idx="110">
                  <c:v>2008</c:v>
                </c:pt>
                <c:pt idx="111">
                  <c:v>2008</c:v>
                </c:pt>
                <c:pt idx="112">
                  <c:v>2008</c:v>
                </c:pt>
                <c:pt idx="113">
                  <c:v>2008</c:v>
                </c:pt>
                <c:pt idx="114">
                  <c:v>2008</c:v>
                </c:pt>
                <c:pt idx="115">
                  <c:v>2008</c:v>
                </c:pt>
                <c:pt idx="116">
                  <c:v>2008</c:v>
                </c:pt>
                <c:pt idx="117">
                  <c:v>2008</c:v>
                </c:pt>
                <c:pt idx="118">
                  <c:v>2009</c:v>
                </c:pt>
                <c:pt idx="119">
                  <c:v>2009</c:v>
                </c:pt>
                <c:pt idx="120">
                  <c:v>2009</c:v>
                </c:pt>
                <c:pt idx="121">
                  <c:v>2009</c:v>
                </c:pt>
                <c:pt idx="122">
                  <c:v>2009</c:v>
                </c:pt>
                <c:pt idx="123">
                  <c:v>2009</c:v>
                </c:pt>
                <c:pt idx="124">
                  <c:v>2009</c:v>
                </c:pt>
                <c:pt idx="125">
                  <c:v>2009</c:v>
                </c:pt>
                <c:pt idx="126">
                  <c:v>2009</c:v>
                </c:pt>
                <c:pt idx="127">
                  <c:v>2009</c:v>
                </c:pt>
                <c:pt idx="128">
                  <c:v>2009</c:v>
                </c:pt>
                <c:pt idx="129">
                  <c:v>2009</c:v>
                </c:pt>
                <c:pt idx="130">
                  <c:v>2010</c:v>
                </c:pt>
                <c:pt idx="131">
                  <c:v>2010</c:v>
                </c:pt>
                <c:pt idx="132">
                  <c:v>2010</c:v>
                </c:pt>
                <c:pt idx="133">
                  <c:v>2010</c:v>
                </c:pt>
                <c:pt idx="134">
                  <c:v>2010</c:v>
                </c:pt>
                <c:pt idx="135">
                  <c:v>2010</c:v>
                </c:pt>
                <c:pt idx="136">
                  <c:v>2010</c:v>
                </c:pt>
                <c:pt idx="137">
                  <c:v>2010</c:v>
                </c:pt>
                <c:pt idx="138">
                  <c:v>2010</c:v>
                </c:pt>
                <c:pt idx="139">
                  <c:v>2010</c:v>
                </c:pt>
                <c:pt idx="140">
                  <c:v>2010</c:v>
                </c:pt>
                <c:pt idx="141">
                  <c:v>2010</c:v>
                </c:pt>
                <c:pt idx="142">
                  <c:v>2011</c:v>
                </c:pt>
                <c:pt idx="143">
                  <c:v>2011</c:v>
                </c:pt>
                <c:pt idx="144">
                  <c:v>2011</c:v>
                </c:pt>
                <c:pt idx="145">
                  <c:v>2011</c:v>
                </c:pt>
                <c:pt idx="146">
                  <c:v>2011</c:v>
                </c:pt>
                <c:pt idx="147">
                  <c:v>2011</c:v>
                </c:pt>
                <c:pt idx="148">
                  <c:v>2011</c:v>
                </c:pt>
                <c:pt idx="149">
                  <c:v>2011</c:v>
                </c:pt>
                <c:pt idx="150">
                  <c:v>2011</c:v>
                </c:pt>
                <c:pt idx="151">
                  <c:v>2011</c:v>
                </c:pt>
                <c:pt idx="152">
                  <c:v>2011</c:v>
                </c:pt>
                <c:pt idx="153">
                  <c:v>2011</c:v>
                </c:pt>
                <c:pt idx="154">
                  <c:v>2012</c:v>
                </c:pt>
                <c:pt idx="155">
                  <c:v>2012</c:v>
                </c:pt>
                <c:pt idx="156">
                  <c:v>2012</c:v>
                </c:pt>
                <c:pt idx="157">
                  <c:v>2012</c:v>
                </c:pt>
                <c:pt idx="158">
                  <c:v>2012</c:v>
                </c:pt>
                <c:pt idx="159">
                  <c:v>2012</c:v>
                </c:pt>
                <c:pt idx="160">
                  <c:v>2012</c:v>
                </c:pt>
                <c:pt idx="161">
                  <c:v>2012</c:v>
                </c:pt>
                <c:pt idx="162">
                  <c:v>2012</c:v>
                </c:pt>
                <c:pt idx="163">
                  <c:v>2012</c:v>
                </c:pt>
                <c:pt idx="164">
                  <c:v>2012</c:v>
                </c:pt>
                <c:pt idx="165">
                  <c:v>2012</c:v>
                </c:pt>
                <c:pt idx="166">
                  <c:v>2013</c:v>
                </c:pt>
                <c:pt idx="167">
                  <c:v>2013</c:v>
                </c:pt>
                <c:pt idx="168">
                  <c:v>2013</c:v>
                </c:pt>
                <c:pt idx="169">
                  <c:v>2013</c:v>
                </c:pt>
                <c:pt idx="170">
                  <c:v>2013</c:v>
                </c:pt>
                <c:pt idx="171">
                  <c:v>2013</c:v>
                </c:pt>
                <c:pt idx="172">
                  <c:v>2013</c:v>
                </c:pt>
                <c:pt idx="173">
                  <c:v>2013</c:v>
                </c:pt>
                <c:pt idx="174">
                  <c:v>2013</c:v>
                </c:pt>
                <c:pt idx="175">
                  <c:v>2013</c:v>
                </c:pt>
                <c:pt idx="176">
                  <c:v>2013</c:v>
                </c:pt>
                <c:pt idx="177">
                  <c:v>2013</c:v>
                </c:pt>
                <c:pt idx="178">
                  <c:v>2014</c:v>
                </c:pt>
                <c:pt idx="179">
                  <c:v>2014</c:v>
                </c:pt>
                <c:pt idx="180">
                  <c:v>2014</c:v>
                </c:pt>
                <c:pt idx="181">
                  <c:v>2014</c:v>
                </c:pt>
                <c:pt idx="182">
                  <c:v>2014</c:v>
                </c:pt>
                <c:pt idx="183">
                  <c:v>2014</c:v>
                </c:pt>
                <c:pt idx="184">
                  <c:v>2014</c:v>
                </c:pt>
                <c:pt idx="185">
                  <c:v>2014</c:v>
                </c:pt>
                <c:pt idx="186">
                  <c:v>2014</c:v>
                </c:pt>
                <c:pt idx="187">
                  <c:v>2014</c:v>
                </c:pt>
                <c:pt idx="188">
                  <c:v>2014</c:v>
                </c:pt>
                <c:pt idx="189">
                  <c:v>2014</c:v>
                </c:pt>
                <c:pt idx="190">
                  <c:v>2015</c:v>
                </c:pt>
                <c:pt idx="191">
                  <c:v>2015</c:v>
                </c:pt>
                <c:pt idx="192">
                  <c:v>2015</c:v>
                </c:pt>
                <c:pt idx="193">
                  <c:v>2015</c:v>
                </c:pt>
                <c:pt idx="194">
                  <c:v>2015</c:v>
                </c:pt>
                <c:pt idx="195">
                  <c:v>2015</c:v>
                </c:pt>
                <c:pt idx="196">
                  <c:v>2015</c:v>
                </c:pt>
                <c:pt idx="197">
                  <c:v>2015</c:v>
                </c:pt>
                <c:pt idx="198">
                  <c:v>2015</c:v>
                </c:pt>
                <c:pt idx="199">
                  <c:v>2015</c:v>
                </c:pt>
                <c:pt idx="200">
                  <c:v>2015</c:v>
                </c:pt>
                <c:pt idx="201">
                  <c:v>2015</c:v>
                </c:pt>
                <c:pt idx="202">
                  <c:v>2016</c:v>
                </c:pt>
                <c:pt idx="203">
                  <c:v>2016</c:v>
                </c:pt>
                <c:pt idx="204">
                  <c:v>2016</c:v>
                </c:pt>
                <c:pt idx="205">
                  <c:v>2016</c:v>
                </c:pt>
                <c:pt idx="206">
                  <c:v>2016</c:v>
                </c:pt>
                <c:pt idx="207">
                  <c:v>2016</c:v>
                </c:pt>
                <c:pt idx="208">
                  <c:v>2016</c:v>
                </c:pt>
                <c:pt idx="209">
                  <c:v>2016</c:v>
                </c:pt>
                <c:pt idx="210">
                  <c:v>2016</c:v>
                </c:pt>
                <c:pt idx="211">
                  <c:v>2016</c:v>
                </c:pt>
                <c:pt idx="212">
                  <c:v>2016</c:v>
                </c:pt>
                <c:pt idx="213">
                  <c:v>2016</c:v>
                </c:pt>
                <c:pt idx="214">
                  <c:v>2017</c:v>
                </c:pt>
                <c:pt idx="215">
                  <c:v>2017</c:v>
                </c:pt>
                <c:pt idx="216">
                  <c:v>2017</c:v>
                </c:pt>
                <c:pt idx="217">
                  <c:v>2017</c:v>
                </c:pt>
                <c:pt idx="218">
                  <c:v>2017</c:v>
                </c:pt>
                <c:pt idx="219">
                  <c:v>2017</c:v>
                </c:pt>
                <c:pt idx="220">
                  <c:v>2017</c:v>
                </c:pt>
                <c:pt idx="221">
                  <c:v>2017</c:v>
                </c:pt>
                <c:pt idx="222">
                  <c:v>2017</c:v>
                </c:pt>
                <c:pt idx="223">
                  <c:v>2017</c:v>
                </c:pt>
                <c:pt idx="224">
                  <c:v>2017</c:v>
                </c:pt>
                <c:pt idx="225">
                  <c:v>2017</c:v>
                </c:pt>
                <c:pt idx="226">
                  <c:v>2018</c:v>
                </c:pt>
                <c:pt idx="227">
                  <c:v>2018</c:v>
                </c:pt>
                <c:pt idx="228">
                  <c:v>2018</c:v>
                </c:pt>
                <c:pt idx="229">
                  <c:v>2018</c:v>
                </c:pt>
                <c:pt idx="230">
                  <c:v>2018</c:v>
                </c:pt>
                <c:pt idx="231">
                  <c:v>2018</c:v>
                </c:pt>
                <c:pt idx="232">
                  <c:v>2018</c:v>
                </c:pt>
                <c:pt idx="233">
                  <c:v>2018</c:v>
                </c:pt>
                <c:pt idx="234">
                  <c:v>2018</c:v>
                </c:pt>
                <c:pt idx="235">
                  <c:v>2018</c:v>
                </c:pt>
                <c:pt idx="236">
                  <c:v>2018</c:v>
                </c:pt>
                <c:pt idx="237">
                  <c:v>2018</c:v>
                </c:pt>
                <c:pt idx="238">
                  <c:v>2019</c:v>
                </c:pt>
                <c:pt idx="239">
                  <c:v>2019</c:v>
                </c:pt>
                <c:pt idx="240">
                  <c:v>2019</c:v>
                </c:pt>
                <c:pt idx="241">
                  <c:v>2019</c:v>
                </c:pt>
                <c:pt idx="242">
                  <c:v>2019</c:v>
                </c:pt>
                <c:pt idx="243">
                  <c:v>2019</c:v>
                </c:pt>
                <c:pt idx="244">
                  <c:v>2019</c:v>
                </c:pt>
              </c:strCache>
            </c:strRef>
          </c:cat>
          <c:val>
            <c:numRef>
              <c:f>'Chart 1.04'!$C$24:$C$268</c:f>
              <c:numCache>
                <c:formatCode>0.0</c:formatCode>
                <c:ptCount val="245"/>
                <c:pt idx="0">
                  <c:v>28.234052552226593</c:v>
                </c:pt>
                <c:pt idx="1">
                  <c:v>28.405388524466368</c:v>
                </c:pt>
                <c:pt idx="2">
                  <c:v>28.229080210513498</c:v>
                </c:pt>
                <c:pt idx="3">
                  <c:v>28.241857489228927</c:v>
                </c:pt>
                <c:pt idx="4">
                  <c:v>28.022704818906327</c:v>
                </c:pt>
                <c:pt idx="5">
                  <c:v>28.161204208989563</c:v>
                </c:pt>
                <c:pt idx="6">
                  <c:v>28.165681084364547</c:v>
                </c:pt>
                <c:pt idx="7">
                  <c:v>28.182129251462758</c:v>
                </c:pt>
                <c:pt idx="8">
                  <c:v>27.40656692139963</c:v>
                </c:pt>
                <c:pt idx="9">
                  <c:v>27.793573434140626</c:v>
                </c:pt>
                <c:pt idx="10">
                  <c:v>27.894697117383252</c:v>
                </c:pt>
                <c:pt idx="11">
                  <c:v>27.943171803031106</c:v>
                </c:pt>
                <c:pt idx="12">
                  <c:v>28.261809291346527</c:v>
                </c:pt>
                <c:pt idx="13">
                  <c:v>27.875344252924901</c:v>
                </c:pt>
                <c:pt idx="14">
                  <c:v>27.906727428231491</c:v>
                </c:pt>
                <c:pt idx="15">
                  <c:v>28.035675273022409</c:v>
                </c:pt>
                <c:pt idx="16">
                  <c:v>27.753169800494149</c:v>
                </c:pt>
                <c:pt idx="17">
                  <c:v>28.013731523099494</c:v>
                </c:pt>
                <c:pt idx="18">
                  <c:v>27.804075239405016</c:v>
                </c:pt>
                <c:pt idx="19">
                  <c:v>28.311574570771832</c:v>
                </c:pt>
                <c:pt idx="20">
                  <c:v>28.279230478012366</c:v>
                </c:pt>
                <c:pt idx="21">
                  <c:v>28.410807651418068</c:v>
                </c:pt>
                <c:pt idx="22">
                  <c:v>28.368215644764824</c:v>
                </c:pt>
                <c:pt idx="23">
                  <c:v>28.57953256814363</c:v>
                </c:pt>
                <c:pt idx="24">
                  <c:v>28.485023073942404</c:v>
                </c:pt>
                <c:pt idx="25">
                  <c:v>28.841366132412386</c:v>
                </c:pt>
                <c:pt idx="26">
                  <c:v>29.240866010949834</c:v>
                </c:pt>
                <c:pt idx="27">
                  <c:v>29.276208436462039</c:v>
                </c:pt>
                <c:pt idx="28">
                  <c:v>29.457025499473605</c:v>
                </c:pt>
                <c:pt idx="29">
                  <c:v>29.05736233525343</c:v>
                </c:pt>
                <c:pt idx="30">
                  <c:v>29.715843386221476</c:v>
                </c:pt>
                <c:pt idx="31">
                  <c:v>29.059669487707971</c:v>
                </c:pt>
                <c:pt idx="32">
                  <c:v>29.178562976708029</c:v>
                </c:pt>
                <c:pt idx="33">
                  <c:v>29.284936010163918</c:v>
                </c:pt>
                <c:pt idx="34">
                  <c:v>29.463441385104566</c:v>
                </c:pt>
                <c:pt idx="35">
                  <c:v>29.349525276065712</c:v>
                </c:pt>
                <c:pt idx="36">
                  <c:v>29.55395509792654</c:v>
                </c:pt>
                <c:pt idx="37">
                  <c:v>29.171199487227241</c:v>
                </c:pt>
                <c:pt idx="38">
                  <c:v>28.997430560995944</c:v>
                </c:pt>
                <c:pt idx="39">
                  <c:v>28.729387407114579</c:v>
                </c:pt>
                <c:pt idx="40">
                  <c:v>28.524654229215454</c:v>
                </c:pt>
                <c:pt idx="41">
                  <c:v>28.605144570423519</c:v>
                </c:pt>
                <c:pt idx="42">
                  <c:v>28.308432540330845</c:v>
                </c:pt>
                <c:pt idx="43">
                  <c:v>27.957760386116007</c:v>
                </c:pt>
                <c:pt idx="44">
                  <c:v>27.708913648638724</c:v>
                </c:pt>
                <c:pt idx="45">
                  <c:v>26.904772275495102</c:v>
                </c:pt>
                <c:pt idx="46">
                  <c:v>27.072823410986143</c:v>
                </c:pt>
                <c:pt idx="47">
                  <c:v>26.915233564081124</c:v>
                </c:pt>
                <c:pt idx="48">
                  <c:v>26.600916861349809</c:v>
                </c:pt>
                <c:pt idx="49">
                  <c:v>26.335430042612217</c:v>
                </c:pt>
                <c:pt idx="50">
                  <c:v>25.808825046897386</c:v>
                </c:pt>
                <c:pt idx="51">
                  <c:v>25.767699979889439</c:v>
                </c:pt>
                <c:pt idx="52">
                  <c:v>25.931099773492338</c:v>
                </c:pt>
                <c:pt idx="53">
                  <c:v>25.634909240476251</c:v>
                </c:pt>
                <c:pt idx="54">
                  <c:v>25.734292024920169</c:v>
                </c:pt>
                <c:pt idx="55">
                  <c:v>26.051212362220532</c:v>
                </c:pt>
                <c:pt idx="56">
                  <c:v>25.794869412301516</c:v>
                </c:pt>
                <c:pt idx="57">
                  <c:v>26.253938760524086</c:v>
                </c:pt>
                <c:pt idx="58">
                  <c:v>26.155265665675156</c:v>
                </c:pt>
                <c:pt idx="59">
                  <c:v>26.414992087539744</c:v>
                </c:pt>
                <c:pt idx="60">
                  <c:v>25.711986138734567</c:v>
                </c:pt>
                <c:pt idx="61">
                  <c:v>25.941675991905328</c:v>
                </c:pt>
                <c:pt idx="62">
                  <c:v>25.492234196817115</c:v>
                </c:pt>
                <c:pt idx="63">
                  <c:v>26.230297654324183</c:v>
                </c:pt>
                <c:pt idx="64">
                  <c:v>26.744363991287809</c:v>
                </c:pt>
                <c:pt idx="65">
                  <c:v>27.483947830864132</c:v>
                </c:pt>
                <c:pt idx="66">
                  <c:v>27.113662361325964</c:v>
                </c:pt>
                <c:pt idx="67">
                  <c:v>26.516339675282385</c:v>
                </c:pt>
                <c:pt idx="68">
                  <c:v>26.329654972989253</c:v>
                </c:pt>
                <c:pt idx="69">
                  <c:v>26.514958203984975</c:v>
                </c:pt>
                <c:pt idx="70">
                  <c:v>26.750212880068087</c:v>
                </c:pt>
                <c:pt idx="71">
                  <c:v>26.35571935396387</c:v>
                </c:pt>
                <c:pt idx="72">
                  <c:v>26.737029275989439</c:v>
                </c:pt>
                <c:pt idx="73">
                  <c:v>27.190570231797242</c:v>
                </c:pt>
                <c:pt idx="74">
                  <c:v>27.304426766151494</c:v>
                </c:pt>
                <c:pt idx="75">
                  <c:v>27.506714860125683</c:v>
                </c:pt>
                <c:pt idx="76">
                  <c:v>27.13920050389244</c:v>
                </c:pt>
                <c:pt idx="77">
                  <c:v>26.766225621323059</c:v>
                </c:pt>
                <c:pt idx="78">
                  <c:v>26.389053271633436</c:v>
                </c:pt>
                <c:pt idx="79">
                  <c:v>26.437093064091634</c:v>
                </c:pt>
                <c:pt idx="80">
                  <c:v>26.606113152034052</c:v>
                </c:pt>
                <c:pt idx="81">
                  <c:v>26.485029818573441</c:v>
                </c:pt>
                <c:pt idx="82">
                  <c:v>26.517120695700818</c:v>
                </c:pt>
                <c:pt idx="83">
                  <c:v>27.166805158831902</c:v>
                </c:pt>
                <c:pt idx="84">
                  <c:v>26.824693282912165</c:v>
                </c:pt>
                <c:pt idx="85">
                  <c:v>26.612747113834111</c:v>
                </c:pt>
                <c:pt idx="86">
                  <c:v>26.831198425816801</c:v>
                </c:pt>
                <c:pt idx="87">
                  <c:v>26.399028510306756</c:v>
                </c:pt>
                <c:pt idx="88">
                  <c:v>26.034150175370375</c:v>
                </c:pt>
                <c:pt idx="89">
                  <c:v>25.31752853725996</c:v>
                </c:pt>
                <c:pt idx="90">
                  <c:v>25.569534667593455</c:v>
                </c:pt>
                <c:pt idx="91">
                  <c:v>25.941060507424346</c:v>
                </c:pt>
                <c:pt idx="92">
                  <c:v>25.983997407287099</c:v>
                </c:pt>
                <c:pt idx="93">
                  <c:v>25.868866718429313</c:v>
                </c:pt>
                <c:pt idx="94">
                  <c:v>25.536255518972716</c:v>
                </c:pt>
                <c:pt idx="95">
                  <c:v>25.71084573917215</c:v>
                </c:pt>
                <c:pt idx="96">
                  <c:v>25.954881788691399</c:v>
                </c:pt>
                <c:pt idx="97">
                  <c:v>26.130941956516441</c:v>
                </c:pt>
                <c:pt idx="98">
                  <c:v>25.670773072482259</c:v>
                </c:pt>
                <c:pt idx="99">
                  <c:v>25.610903329331066</c:v>
                </c:pt>
                <c:pt idx="100">
                  <c:v>25.692262273182155</c:v>
                </c:pt>
                <c:pt idx="101">
                  <c:v>26.508221111687313</c:v>
                </c:pt>
                <c:pt idx="102">
                  <c:v>26.503363078267693</c:v>
                </c:pt>
                <c:pt idx="103">
                  <c:v>26.422725223693902</c:v>
                </c:pt>
                <c:pt idx="104">
                  <c:v>25.939638670246978</c:v>
                </c:pt>
                <c:pt idx="105">
                  <c:v>26.705231564962542</c:v>
                </c:pt>
                <c:pt idx="106">
                  <c:v>27.294078376412557</c:v>
                </c:pt>
                <c:pt idx="107">
                  <c:v>27.160852257446422</c:v>
                </c:pt>
                <c:pt idx="108">
                  <c:v>26.426245570446824</c:v>
                </c:pt>
                <c:pt idx="109">
                  <c:v>25.854979939672717</c:v>
                </c:pt>
                <c:pt idx="110">
                  <c:v>25.885419266126767</c:v>
                </c:pt>
                <c:pt idx="111">
                  <c:v>25.756032926741433</c:v>
                </c:pt>
                <c:pt idx="112">
                  <c:v>25.883691820298555</c:v>
                </c:pt>
                <c:pt idx="113">
                  <c:v>25.610132995857406</c:v>
                </c:pt>
                <c:pt idx="114">
                  <c:v>26.42143828261085</c:v>
                </c:pt>
                <c:pt idx="115">
                  <c:v>26.0268224589243</c:v>
                </c:pt>
                <c:pt idx="116">
                  <c:v>25.910219348598023</c:v>
                </c:pt>
                <c:pt idx="117">
                  <c:v>25.885166790650008</c:v>
                </c:pt>
                <c:pt idx="118">
                  <c:v>26.1249163551233</c:v>
                </c:pt>
                <c:pt idx="119">
                  <c:v>26.394350208880798</c:v>
                </c:pt>
                <c:pt idx="120">
                  <c:v>25.530855954649621</c:v>
                </c:pt>
                <c:pt idx="121">
                  <c:v>26.25089171141822</c:v>
                </c:pt>
                <c:pt idx="122">
                  <c:v>26.382971656386481</c:v>
                </c:pt>
                <c:pt idx="123">
                  <c:v>26.293048012567397</c:v>
                </c:pt>
                <c:pt idx="124">
                  <c:v>26.101956703344296</c:v>
                </c:pt>
                <c:pt idx="125">
                  <c:v>26.085292357403322</c:v>
                </c:pt>
                <c:pt idx="126">
                  <c:v>25.998166690323057</c:v>
                </c:pt>
                <c:pt idx="127">
                  <c:v>26.168935604244101</c:v>
                </c:pt>
                <c:pt idx="128">
                  <c:v>26.309492325740695</c:v>
                </c:pt>
                <c:pt idx="129">
                  <c:v>26.448009865843026</c:v>
                </c:pt>
                <c:pt idx="130">
                  <c:v>25.951941806004378</c:v>
                </c:pt>
                <c:pt idx="131">
                  <c:v>25.740132911142503</c:v>
                </c:pt>
                <c:pt idx="132">
                  <c:v>26.143897702313314</c:v>
                </c:pt>
                <c:pt idx="133">
                  <c:v>26.279795391171465</c:v>
                </c:pt>
                <c:pt idx="134">
                  <c:v>26.065923422766396</c:v>
                </c:pt>
                <c:pt idx="135">
                  <c:v>26.35106726660608</c:v>
                </c:pt>
                <c:pt idx="136">
                  <c:v>26.425850019579727</c:v>
                </c:pt>
                <c:pt idx="137">
                  <c:v>26.29612526726476</c:v>
                </c:pt>
                <c:pt idx="138">
                  <c:v>26.454419040180582</c:v>
                </c:pt>
                <c:pt idx="139">
                  <c:v>26.103200173935154</c:v>
                </c:pt>
                <c:pt idx="140">
                  <c:v>26.085478881683454</c:v>
                </c:pt>
                <c:pt idx="141">
                  <c:v>25.951120869548696</c:v>
                </c:pt>
                <c:pt idx="142">
                  <c:v>25.84367987213211</c:v>
                </c:pt>
                <c:pt idx="143">
                  <c:v>25.592288451556222</c:v>
                </c:pt>
                <c:pt idx="144">
                  <c:v>25.445546123386642</c:v>
                </c:pt>
                <c:pt idx="145">
                  <c:v>25.289838565513922</c:v>
                </c:pt>
                <c:pt idx="146">
                  <c:v>25.278355582683126</c:v>
                </c:pt>
                <c:pt idx="147">
                  <c:v>25.117407476948262</c:v>
                </c:pt>
                <c:pt idx="148">
                  <c:v>25.75075803955702</c:v>
                </c:pt>
                <c:pt idx="149">
                  <c:v>25.642945758358717</c:v>
                </c:pt>
                <c:pt idx="150">
                  <c:v>25.12796707600182</c:v>
                </c:pt>
                <c:pt idx="151">
                  <c:v>25.170679892467248</c:v>
                </c:pt>
                <c:pt idx="152">
                  <c:v>25.019956787533015</c:v>
                </c:pt>
                <c:pt idx="153">
                  <c:v>24.550277249959009</c:v>
                </c:pt>
                <c:pt idx="154">
                  <c:v>24.600537892279817</c:v>
                </c:pt>
                <c:pt idx="155">
                  <c:v>24.861007369586009</c:v>
                </c:pt>
                <c:pt idx="156">
                  <c:v>24.96030539683095</c:v>
                </c:pt>
                <c:pt idx="157">
                  <c:v>25.281636529386372</c:v>
                </c:pt>
                <c:pt idx="158">
                  <c:v>24.997906920481899</c:v>
                </c:pt>
                <c:pt idx="159">
                  <c:v>24.757584952464043</c:v>
                </c:pt>
                <c:pt idx="160">
                  <c:v>24.31138998177267</c:v>
                </c:pt>
                <c:pt idx="161">
                  <c:v>23.433096710953304</c:v>
                </c:pt>
                <c:pt idx="162">
                  <c:v>24.712214340298804</c:v>
                </c:pt>
                <c:pt idx="163">
                  <c:v>24.702405090738111</c:v>
                </c:pt>
                <c:pt idx="164">
                  <c:v>25.102180743977151</c:v>
                </c:pt>
                <c:pt idx="165">
                  <c:v>24.743192212207756</c:v>
                </c:pt>
                <c:pt idx="166">
                  <c:v>24.662209728321393</c:v>
                </c:pt>
                <c:pt idx="167">
                  <c:v>25.068507447874858</c:v>
                </c:pt>
                <c:pt idx="168">
                  <c:v>24.239686279680381</c:v>
                </c:pt>
                <c:pt idx="169">
                  <c:v>24.182667009096058</c:v>
                </c:pt>
                <c:pt idx="170">
                  <c:v>24.28406995131682</c:v>
                </c:pt>
                <c:pt idx="171">
                  <c:v>24.239933494598446</c:v>
                </c:pt>
                <c:pt idx="172">
                  <c:v>24.569512781762604</c:v>
                </c:pt>
                <c:pt idx="173">
                  <c:v>23.769925742166542</c:v>
                </c:pt>
                <c:pt idx="174">
                  <c:v>23.644228221593146</c:v>
                </c:pt>
                <c:pt idx="175">
                  <c:v>23.290827853075971</c:v>
                </c:pt>
                <c:pt idx="176">
                  <c:v>23.260888148846131</c:v>
                </c:pt>
                <c:pt idx="177">
                  <c:v>23.682961622703761</c:v>
                </c:pt>
                <c:pt idx="178">
                  <c:v>23.83625305242543</c:v>
                </c:pt>
                <c:pt idx="179">
                  <c:v>23.805672525410184</c:v>
                </c:pt>
                <c:pt idx="180">
                  <c:v>24.882227329043953</c:v>
                </c:pt>
                <c:pt idx="181">
                  <c:v>25.083339977207352</c:v>
                </c:pt>
                <c:pt idx="182">
                  <c:v>26.031274223683038</c:v>
                </c:pt>
                <c:pt idx="183">
                  <c:v>25.849002878718291</c:v>
                </c:pt>
                <c:pt idx="184">
                  <c:v>26.145832276611991</c:v>
                </c:pt>
                <c:pt idx="185">
                  <c:v>26.222999950125178</c:v>
                </c:pt>
                <c:pt idx="186">
                  <c:v>25.794866263620147</c:v>
                </c:pt>
                <c:pt idx="187">
                  <c:v>25.690157663342202</c:v>
                </c:pt>
                <c:pt idx="188">
                  <c:v>25.642765951896767</c:v>
                </c:pt>
                <c:pt idx="189">
                  <c:v>25.509879802413355</c:v>
                </c:pt>
                <c:pt idx="190">
                  <c:v>25.469138379685088</c:v>
                </c:pt>
                <c:pt idx="191">
                  <c:v>25.610386105625942</c:v>
                </c:pt>
                <c:pt idx="192">
                  <c:v>25.473737867884125</c:v>
                </c:pt>
                <c:pt idx="193">
                  <c:v>24.822055241298806</c:v>
                </c:pt>
                <c:pt idx="194">
                  <c:v>24.192890620923329</c:v>
                </c:pt>
                <c:pt idx="195">
                  <c:v>23.948884228637791</c:v>
                </c:pt>
                <c:pt idx="196">
                  <c:v>23.670426301813102</c:v>
                </c:pt>
                <c:pt idx="197">
                  <c:v>24.212901577077471</c:v>
                </c:pt>
                <c:pt idx="198">
                  <c:v>24.315703127148243</c:v>
                </c:pt>
                <c:pt idx="199">
                  <c:v>24.719116177059902</c:v>
                </c:pt>
                <c:pt idx="200">
                  <c:v>25.056325099866797</c:v>
                </c:pt>
                <c:pt idx="201">
                  <c:v>24.555846522360959</c:v>
                </c:pt>
                <c:pt idx="202">
                  <c:v>24.318098281251391</c:v>
                </c:pt>
                <c:pt idx="203">
                  <c:v>24.045406172917275</c:v>
                </c:pt>
                <c:pt idx="204">
                  <c:v>23.909108197771118</c:v>
                </c:pt>
                <c:pt idx="205">
                  <c:v>24.357222044694257</c:v>
                </c:pt>
                <c:pt idx="206">
                  <c:v>23.808109313640482</c:v>
                </c:pt>
                <c:pt idx="207">
                  <c:v>24.475040023460139</c:v>
                </c:pt>
                <c:pt idx="208">
                  <c:v>23.453904188041225</c:v>
                </c:pt>
                <c:pt idx="209">
                  <c:v>23.03133760693273</c:v>
                </c:pt>
                <c:pt idx="210">
                  <c:v>23.278306936946546</c:v>
                </c:pt>
                <c:pt idx="211">
                  <c:v>23.595299945290662</c:v>
                </c:pt>
                <c:pt idx="212">
                  <c:v>24.135954578313047</c:v>
                </c:pt>
                <c:pt idx="213">
                  <c:v>23.956667743917635</c:v>
                </c:pt>
                <c:pt idx="214">
                  <c:v>23.325118342657333</c:v>
                </c:pt>
                <c:pt idx="215">
                  <c:v>23.202973900590901</c:v>
                </c:pt>
                <c:pt idx="216">
                  <c:v>22.587666422415957</c:v>
                </c:pt>
                <c:pt idx="217">
                  <c:v>23.271380103863841</c:v>
                </c:pt>
                <c:pt idx="218">
                  <c:v>23.723435767156776</c:v>
                </c:pt>
                <c:pt idx="219">
                  <c:v>23.907797650650501</c:v>
                </c:pt>
                <c:pt idx="220">
                  <c:v>24.125805800821357</c:v>
                </c:pt>
                <c:pt idx="221">
                  <c:v>24.277333055089006</c:v>
                </c:pt>
                <c:pt idx="222">
                  <c:v>24.092634624184232</c:v>
                </c:pt>
                <c:pt idx="223">
                  <c:v>23.517967878688555</c:v>
                </c:pt>
                <c:pt idx="224">
                  <c:v>23.576043167895342</c:v>
                </c:pt>
                <c:pt idx="225">
                  <c:v>23.52197305119849</c:v>
                </c:pt>
                <c:pt idx="226">
                  <c:v>23.585907024355119</c:v>
                </c:pt>
                <c:pt idx="227">
                  <c:v>23.295245095016067</c:v>
                </c:pt>
                <c:pt idx="228">
                  <c:v>22.937859938405609</c:v>
                </c:pt>
                <c:pt idx="229">
                  <c:v>22.987599308094218</c:v>
                </c:pt>
                <c:pt idx="230">
                  <c:v>22.337415528396704</c:v>
                </c:pt>
                <c:pt idx="231">
                  <c:v>22.151189979020735</c:v>
                </c:pt>
                <c:pt idx="232">
                  <c:v>21.99499434980352</c:v>
                </c:pt>
                <c:pt idx="233">
                  <c:v>21.709518189167138</c:v>
                </c:pt>
                <c:pt idx="234">
                  <c:v>21.721923894970043</c:v>
                </c:pt>
                <c:pt idx="235">
                  <c:v>21.1118131022664</c:v>
                </c:pt>
                <c:pt idx="236">
                  <c:v>20.834831345238545</c:v>
                </c:pt>
                <c:pt idx="237">
                  <c:v>20.341381321740538</c:v>
                </c:pt>
                <c:pt idx="238">
                  <c:v>20.460746983163947</c:v>
                </c:pt>
                <c:pt idx="239">
                  <c:v>20.86666155191039</c:v>
                </c:pt>
                <c:pt idx="240">
                  <c:v>20.883481844623091</c:v>
                </c:pt>
                <c:pt idx="241">
                  <c:v>20.894410144171555</c:v>
                </c:pt>
                <c:pt idx="242">
                  <c:v>21.632552404839132</c:v>
                </c:pt>
                <c:pt idx="243">
                  <c:v>21.829974110922283</c:v>
                </c:pt>
                <c:pt idx="244">
                  <c:v>22.246963275333197</c:v>
                </c:pt>
              </c:numCache>
            </c:numRef>
          </c:val>
          <c:smooth val="0"/>
          <c:extLst>
            <c:ext xmlns:c16="http://schemas.microsoft.com/office/drawing/2014/chart" uri="{C3380CC4-5D6E-409C-BE32-E72D297353CC}">
              <c16:uniqueId val="{00000001-EA18-4C1C-9834-DD73B612580D}"/>
            </c:ext>
          </c:extLst>
        </c:ser>
        <c:dLbls>
          <c:showLegendKey val="0"/>
          <c:showVal val="0"/>
          <c:showCatName val="0"/>
          <c:showSerName val="0"/>
          <c:showPercent val="0"/>
          <c:showBubbleSize val="0"/>
        </c:dLbls>
        <c:smooth val="0"/>
        <c:axId val="432180224"/>
        <c:axId val="432182016"/>
      </c:lineChart>
      <c:catAx>
        <c:axId val="432180224"/>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32182016"/>
        <c:crosses val="autoZero"/>
        <c:auto val="1"/>
        <c:lblAlgn val="ctr"/>
        <c:lblOffset val="100"/>
        <c:tickLblSkip val="12"/>
        <c:tickMarkSkip val="12"/>
        <c:noMultiLvlLbl val="0"/>
      </c:catAx>
      <c:valAx>
        <c:axId val="432182016"/>
        <c:scaling>
          <c:orientation val="minMax"/>
          <c:min val="10"/>
        </c:scaling>
        <c:delete val="0"/>
        <c:axPos val="l"/>
        <c:majorGridlines>
          <c:spPr>
            <a:ln>
              <a:solidFill>
                <a:sysClr val="windowText" lastClr="000000"/>
              </a:solidFill>
            </a:ln>
          </c:spPr>
        </c:majorGridlines>
        <c:title>
          <c:tx>
            <c:rich>
              <a:bodyPr rot="-5400000" vert="horz"/>
              <a:lstStyle/>
              <a:p>
                <a:pPr>
                  <a:defRPr/>
                </a:pPr>
                <a:r>
                  <a:rPr lang="en-US"/>
                  <a:t>Percentage</a:t>
                </a:r>
              </a:p>
            </c:rich>
          </c:tx>
          <c:layout>
            <c:manualLayout>
              <c:xMode val="edge"/>
              <c:yMode val="edge"/>
              <c:x val="3.7603962799447756E-2"/>
              <c:y val="0.30485175464178088"/>
            </c:manualLayout>
          </c:layout>
          <c:overlay val="0"/>
        </c:title>
        <c:numFmt formatCode="#,##0" sourceLinked="0"/>
        <c:majorTickMark val="out"/>
        <c:minorTickMark val="none"/>
        <c:tickLblPos val="nextTo"/>
        <c:crossAx val="432180224"/>
        <c:crosses val="autoZero"/>
        <c:crossBetween val="midCat"/>
      </c:valAx>
      <c:spPr>
        <a:solidFill>
          <a:sysClr val="window" lastClr="FFFFFF"/>
        </a:solidFill>
        <a:ln>
          <a:solidFill>
            <a:sysClr val="windowText" lastClr="000000"/>
          </a:solidFill>
        </a:ln>
      </c:spPr>
    </c:plotArea>
    <c:legend>
      <c:legendPos val="r"/>
      <c:layout>
        <c:manualLayout>
          <c:xMode val="edge"/>
          <c:yMode val="edge"/>
          <c:x val="0.78603599550056247"/>
          <c:y val="0.6741294838145232"/>
          <c:w val="0.16822222222222222"/>
          <c:h val="0.12507112536858819"/>
        </c:manualLayout>
      </c:layout>
      <c:overlay val="1"/>
      <c:spPr>
        <a:solidFill>
          <a:srgbClr val="FFFFFF"/>
        </a:solidFill>
      </c:spPr>
    </c:legend>
    <c:plotVisOnly val="0"/>
    <c:dispBlanksAs val="gap"/>
    <c:showDLblsOverMax val="0"/>
  </c:chart>
  <c:spPr>
    <a:solidFill>
      <a:sysClr val="window" lastClr="FFFFFF"/>
    </a:solidFill>
    <a:ln>
      <a:noFill/>
    </a:ln>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2217472461097E-2"/>
          <c:y val="5.8516196447230932E-2"/>
          <c:w val="0.89039642674016206"/>
          <c:h val="0.66473576382889443"/>
        </c:manualLayout>
      </c:layout>
      <c:barChart>
        <c:barDir val="col"/>
        <c:grouping val="clustered"/>
        <c:varyColors val="0"/>
        <c:ser>
          <c:idx val="0"/>
          <c:order val="0"/>
          <c:invertIfNegative val="0"/>
          <c:dLbls>
            <c:spPr>
              <a:noFill/>
              <a:ln>
                <a:noFill/>
              </a:ln>
              <a:effectLst/>
            </c:spPr>
            <c:txPr>
              <a:bodyPr/>
              <a:lstStyle/>
              <a:p>
                <a:pPr>
                  <a:defRPr b="1">
                    <a:solidFill>
                      <a:srgbClr val="FFFFFF"/>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4.10'!$A$25:$A$29</c:f>
              <c:strCache>
                <c:ptCount val="5"/>
                <c:pt idx="0">
                  <c:v>Married</c:v>
                </c:pt>
                <c:pt idx="1">
                  <c:v>Separated, but still legally married</c:v>
                </c:pt>
                <c:pt idx="2">
                  <c:v>Single, that is never married and never registered a same sex civil partnership</c:v>
                </c:pt>
                <c:pt idx="3">
                  <c:v>Divorced</c:v>
                </c:pt>
                <c:pt idx="4">
                  <c:v>Widowed</c:v>
                </c:pt>
              </c:strCache>
            </c:strRef>
          </c:cat>
          <c:val>
            <c:numRef>
              <c:f>'Chart 4.10'!$B$25:$B$29</c:f>
              <c:numCache>
                <c:formatCode>0.0</c:formatCode>
                <c:ptCount val="5"/>
                <c:pt idx="0">
                  <c:v>8.1</c:v>
                </c:pt>
                <c:pt idx="1">
                  <c:v>6.9</c:v>
                </c:pt>
                <c:pt idx="2">
                  <c:v>7.6470000000000002</c:v>
                </c:pt>
                <c:pt idx="3">
                  <c:v>7.3</c:v>
                </c:pt>
                <c:pt idx="4">
                  <c:v>7.5</c:v>
                </c:pt>
              </c:numCache>
            </c:numRef>
          </c:val>
          <c:extLst>
            <c:ext xmlns:c16="http://schemas.microsoft.com/office/drawing/2014/chart" uri="{C3380CC4-5D6E-409C-BE32-E72D297353CC}">
              <c16:uniqueId val="{00000000-59FB-4B7C-8616-5965C723BE0B}"/>
            </c:ext>
          </c:extLst>
        </c:ser>
        <c:dLbls>
          <c:showLegendKey val="0"/>
          <c:showVal val="0"/>
          <c:showCatName val="0"/>
          <c:showSerName val="0"/>
          <c:showPercent val="0"/>
          <c:showBubbleSize val="0"/>
        </c:dLbls>
        <c:gapWidth val="150"/>
        <c:axId val="727368832"/>
        <c:axId val="727370368"/>
      </c:barChart>
      <c:catAx>
        <c:axId val="727368832"/>
        <c:scaling>
          <c:orientation val="minMax"/>
        </c:scaling>
        <c:delete val="0"/>
        <c:axPos val="b"/>
        <c:numFmt formatCode="General" sourceLinked="0"/>
        <c:majorTickMark val="out"/>
        <c:minorTickMark val="none"/>
        <c:tickLblPos val="nextTo"/>
        <c:crossAx val="727370368"/>
        <c:crosses val="autoZero"/>
        <c:auto val="0"/>
        <c:lblAlgn val="ctr"/>
        <c:lblOffset val="100"/>
        <c:noMultiLvlLbl val="0"/>
      </c:catAx>
      <c:valAx>
        <c:axId val="727370368"/>
        <c:scaling>
          <c:orientation val="minMax"/>
          <c:max val="10"/>
          <c:min val="0"/>
        </c:scaling>
        <c:delete val="0"/>
        <c:axPos val="l"/>
        <c:majorGridlines/>
        <c:title>
          <c:tx>
            <c:rich>
              <a:bodyPr rot="-5400000" vert="horz"/>
              <a:lstStyle/>
              <a:p>
                <a:pPr>
                  <a:defRPr>
                    <a:solidFill>
                      <a:sysClr val="windowText" lastClr="000000"/>
                    </a:solidFill>
                  </a:defRPr>
                </a:pPr>
                <a:r>
                  <a:rPr lang="en-GB">
                    <a:solidFill>
                      <a:sysClr val="windowText" lastClr="000000"/>
                    </a:solidFill>
                  </a:rPr>
                  <a:t>Life satisfaction (0-10 scale)</a:t>
                </a:r>
              </a:p>
              <a:p>
                <a:pPr>
                  <a:defRPr>
                    <a:solidFill>
                      <a:sysClr val="windowText" lastClr="000000"/>
                    </a:solidFill>
                  </a:defRPr>
                </a:pPr>
                <a:endParaRPr lang="en-GB">
                  <a:solidFill>
                    <a:sysClr val="windowText" lastClr="000000"/>
                  </a:solidFill>
                </a:endParaRPr>
              </a:p>
            </c:rich>
          </c:tx>
          <c:overlay val="0"/>
        </c:title>
        <c:numFmt formatCode="0" sourceLinked="0"/>
        <c:majorTickMark val="out"/>
        <c:minorTickMark val="none"/>
        <c:tickLblPos val="nextTo"/>
        <c:crossAx val="727368832"/>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0"/>
          <c:order val="0"/>
          <c:tx>
            <c:v>Strongly agree</c:v>
          </c:tx>
          <c:invertIfNegative val="0"/>
          <c:dLbls>
            <c:spPr>
              <a:noFill/>
              <a:ln>
                <a:noFill/>
              </a:ln>
              <a:effectLst/>
            </c:spPr>
            <c:txPr>
              <a:bodyPr/>
              <a:lstStyle/>
              <a:p>
                <a:pPr>
                  <a:defRPr>
                    <a:solidFill>
                      <a:schemeClr val="accent4"/>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5.01'!$A$27:$A$29</c:f>
              <c:strCache>
                <c:ptCount val="3"/>
                <c:pt idx="0">
                  <c:v>People treat each other with respect and consideration</c:v>
                </c:pt>
                <c:pt idx="1">
                  <c:v>People in the area from different backgrounds get on well together</c:v>
                </c:pt>
                <c:pt idx="2">
                  <c:v>Belong to the local area</c:v>
                </c:pt>
              </c:strCache>
            </c:strRef>
          </c:cat>
          <c:val>
            <c:numRef>
              <c:f>'Chart 5.01'!$B$27:$B$29</c:f>
              <c:numCache>
                <c:formatCode>0</c:formatCode>
                <c:ptCount val="3"/>
                <c:pt idx="0">
                  <c:v>33.119999999999997</c:v>
                </c:pt>
                <c:pt idx="1">
                  <c:v>33.683816365299201</c:v>
                </c:pt>
                <c:pt idx="2">
                  <c:v>40.451028471451302</c:v>
                </c:pt>
              </c:numCache>
            </c:numRef>
          </c:val>
          <c:extLst>
            <c:ext xmlns:c16="http://schemas.microsoft.com/office/drawing/2014/chart" uri="{C3380CC4-5D6E-409C-BE32-E72D297353CC}">
              <c16:uniqueId val="{00000000-3FF0-4C85-B6D9-15E547F3C2BB}"/>
            </c:ext>
          </c:extLst>
        </c:ser>
        <c:ser>
          <c:idx val="1"/>
          <c:order val="1"/>
          <c:tx>
            <c:v>Tend to agree</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5.01'!$A$27:$A$29</c:f>
              <c:strCache>
                <c:ptCount val="3"/>
                <c:pt idx="0">
                  <c:v>People treat each other with respect and consideration</c:v>
                </c:pt>
                <c:pt idx="1">
                  <c:v>People in the area from different backgrounds get on well together</c:v>
                </c:pt>
                <c:pt idx="2">
                  <c:v>Belong to the local area</c:v>
                </c:pt>
              </c:strCache>
            </c:strRef>
          </c:cat>
          <c:val>
            <c:numRef>
              <c:f>'Chart 5.01'!$C$27:$C$29</c:f>
              <c:numCache>
                <c:formatCode>0</c:formatCode>
                <c:ptCount val="3"/>
                <c:pt idx="0">
                  <c:v>42.4389700208324</c:v>
                </c:pt>
                <c:pt idx="1">
                  <c:v>42.414063033059101</c:v>
                </c:pt>
                <c:pt idx="2">
                  <c:v>31.923173377592299</c:v>
                </c:pt>
              </c:numCache>
            </c:numRef>
          </c:val>
          <c:extLst>
            <c:ext xmlns:c16="http://schemas.microsoft.com/office/drawing/2014/chart" uri="{C3380CC4-5D6E-409C-BE32-E72D297353CC}">
              <c16:uniqueId val="{00000001-3FF0-4C85-B6D9-15E547F3C2BB}"/>
            </c:ext>
          </c:extLst>
        </c:ser>
        <c:dLbls>
          <c:showLegendKey val="0"/>
          <c:showVal val="0"/>
          <c:showCatName val="0"/>
          <c:showSerName val="0"/>
          <c:showPercent val="0"/>
          <c:showBubbleSize val="0"/>
        </c:dLbls>
        <c:gapWidth val="150"/>
        <c:overlap val="100"/>
        <c:axId val="727799680"/>
        <c:axId val="727801216"/>
      </c:barChart>
      <c:catAx>
        <c:axId val="727799680"/>
        <c:scaling>
          <c:orientation val="minMax"/>
        </c:scaling>
        <c:delete val="0"/>
        <c:axPos val="l"/>
        <c:numFmt formatCode="General" sourceLinked="0"/>
        <c:majorTickMark val="out"/>
        <c:minorTickMark val="none"/>
        <c:tickLblPos val="nextTo"/>
        <c:crossAx val="727801216"/>
        <c:crosses val="autoZero"/>
        <c:auto val="1"/>
        <c:lblAlgn val="ctr"/>
        <c:lblOffset val="100"/>
        <c:noMultiLvlLbl val="0"/>
      </c:catAx>
      <c:valAx>
        <c:axId val="727801216"/>
        <c:scaling>
          <c:orientation val="minMax"/>
          <c:max val="100"/>
        </c:scaling>
        <c:delete val="0"/>
        <c:axPos val="b"/>
        <c:majorGridlines/>
        <c:title>
          <c:tx>
            <c:rich>
              <a:bodyPr/>
              <a:lstStyle/>
              <a:p>
                <a:pPr>
                  <a:defRPr/>
                </a:pPr>
                <a:r>
                  <a:rPr lang="en-GB"/>
                  <a:t>Percentage</a:t>
                </a:r>
              </a:p>
            </c:rich>
          </c:tx>
          <c:overlay val="0"/>
        </c:title>
        <c:numFmt formatCode="0" sourceLinked="1"/>
        <c:majorTickMark val="out"/>
        <c:minorTickMark val="none"/>
        <c:tickLblPos val="nextTo"/>
        <c:crossAx val="727799680"/>
        <c:crosses val="autoZero"/>
        <c:crossBetween val="between"/>
        <c:majorUnit val="20"/>
      </c:valAx>
      <c:spPr>
        <a:noFill/>
        <a:ln>
          <a:solidFill>
            <a:sysClr val="windowText" lastClr="000000"/>
          </a:solidFill>
        </a:ln>
      </c:spPr>
    </c:plotArea>
    <c:legend>
      <c:legendPos val="t"/>
      <c:layout>
        <c:manualLayout>
          <c:xMode val="edge"/>
          <c:yMode val="edge"/>
          <c:x val="0.58050046589704751"/>
          <c:y val="2.9676730605722436E-2"/>
          <c:w val="0.31957706506198919"/>
          <c:h val="7.2340118700245995E-2"/>
        </c:manualLayout>
      </c:layout>
      <c:overlay val="0"/>
      <c:spPr>
        <a:ln>
          <a:solidFill>
            <a:srgbClr val="002D6A"/>
          </a:solidFill>
        </a:ln>
      </c:spPr>
    </c:legend>
    <c:plotVisOnly val="1"/>
    <c:dispBlanksAs val="gap"/>
    <c:showDLblsOverMax val="0"/>
  </c:chart>
  <c:spPr>
    <a:solidFill>
      <a:srgbClr val="FFFFFF"/>
    </a:solidFill>
    <a:ln>
      <a:noFill/>
    </a:ln>
  </c:spPr>
  <c:txPr>
    <a:bodyPr/>
    <a:lstStyle/>
    <a:p>
      <a:pPr>
        <a:defRPr>
          <a:effectLst/>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691356762222902"/>
          <c:y val="0.12761483918987737"/>
          <c:w val="0.66855067359004372"/>
          <c:h val="0.68845786813961685"/>
        </c:manualLayout>
      </c:layout>
      <c:barChart>
        <c:barDir val="bar"/>
        <c:grouping val="stacked"/>
        <c:varyColors val="0"/>
        <c:ser>
          <c:idx val="0"/>
          <c:order val="0"/>
          <c:tx>
            <c:strRef>
              <c:f>'[6]5.02'!$B$24</c:f>
              <c:strCache>
                <c:ptCount val="1"/>
                <c:pt idx="0">
                  <c:v>Very safe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'[6]5.02'!$A$25:$A$28</c:f>
              <c:strCache>
                <c:ptCount val="4"/>
                <c:pt idx="0">
                  <c:v>Travelling by public transport</c:v>
                </c:pt>
                <c:pt idx="1">
                  <c:v>Walking in the local area</c:v>
                </c:pt>
                <c:pt idx="2">
                  <c:v>Travelling by car</c:v>
                </c:pt>
                <c:pt idx="3">
                  <c:v>At home</c:v>
                </c:pt>
              </c:strCache>
            </c:strRef>
          </c:cat>
          <c:val>
            <c:numRef>
              <c:f>'[6]5.02'!$B$25:$B$28</c:f>
              <c:numCache>
                <c:formatCode>General</c:formatCode>
                <c:ptCount val="4"/>
                <c:pt idx="0">
                  <c:v>39.9186745732178</c:v>
                </c:pt>
                <c:pt idx="1">
                  <c:v>46.455163086180299</c:v>
                </c:pt>
                <c:pt idx="2">
                  <c:v>76.320982942885095</c:v>
                </c:pt>
                <c:pt idx="3">
                  <c:v>81.227570733370598</c:v>
                </c:pt>
              </c:numCache>
            </c:numRef>
          </c:val>
          <c:extLst>
            <c:ext xmlns:c16="http://schemas.microsoft.com/office/drawing/2014/chart" uri="{C3380CC4-5D6E-409C-BE32-E72D297353CC}">
              <c16:uniqueId val="{00000000-F905-447B-AA62-9C48C6D03770}"/>
            </c:ext>
          </c:extLst>
        </c:ser>
        <c:ser>
          <c:idx val="1"/>
          <c:order val="1"/>
          <c:tx>
            <c:strRef>
              <c:f>'[6]5.02'!$C$24</c:f>
              <c:strCache>
                <c:ptCount val="1"/>
                <c:pt idx="0">
                  <c:v>Fairly Safe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'[6]5.02'!$A$25:$A$28</c:f>
              <c:strCache>
                <c:ptCount val="4"/>
                <c:pt idx="0">
                  <c:v>Travelling by public transport</c:v>
                </c:pt>
                <c:pt idx="1">
                  <c:v>Walking in the local area</c:v>
                </c:pt>
                <c:pt idx="2">
                  <c:v>Travelling by car</c:v>
                </c:pt>
                <c:pt idx="3">
                  <c:v>At home</c:v>
                </c:pt>
              </c:strCache>
            </c:strRef>
          </c:cat>
          <c:val>
            <c:numRef>
              <c:f>'[6]5.02'!$C$25:$C$28</c:f>
              <c:numCache>
                <c:formatCode>General</c:formatCode>
                <c:ptCount val="4"/>
                <c:pt idx="0">
                  <c:v>38.762150710850698</c:v>
                </c:pt>
                <c:pt idx="1">
                  <c:v>34.436021207569603</c:v>
                </c:pt>
                <c:pt idx="2">
                  <c:v>20.272374880416098</c:v>
                </c:pt>
                <c:pt idx="3">
                  <c:v>15.6548024903372</c:v>
                </c:pt>
              </c:numCache>
            </c:numRef>
          </c:val>
          <c:extLst>
            <c:ext xmlns:c16="http://schemas.microsoft.com/office/drawing/2014/chart" uri="{C3380CC4-5D6E-409C-BE32-E72D297353CC}">
              <c16:uniqueId val="{00000001-F905-447B-AA62-9C48C6D03770}"/>
            </c:ext>
          </c:extLst>
        </c:ser>
        <c:dLbls>
          <c:showLegendKey val="0"/>
          <c:showVal val="0"/>
          <c:showCatName val="0"/>
          <c:showSerName val="0"/>
          <c:showPercent val="0"/>
          <c:showBubbleSize val="0"/>
        </c:dLbls>
        <c:gapWidth val="150"/>
        <c:overlap val="100"/>
        <c:axId val="731285760"/>
        <c:axId val="731308032"/>
      </c:barChart>
      <c:catAx>
        <c:axId val="731285760"/>
        <c:scaling>
          <c:orientation val="minMax"/>
        </c:scaling>
        <c:delete val="0"/>
        <c:axPos val="l"/>
        <c:numFmt formatCode="General" sourceLinked="0"/>
        <c:majorTickMark val="out"/>
        <c:minorTickMark val="none"/>
        <c:tickLblPos val="nextTo"/>
        <c:txPr>
          <a:bodyPr/>
          <a:lstStyle/>
          <a:p>
            <a:pPr>
              <a:defRPr>
                <a:solidFill>
                  <a:schemeClr val="tx1"/>
                </a:solidFill>
              </a:defRPr>
            </a:pPr>
            <a:endParaRPr lang="en-US"/>
          </a:p>
        </c:txPr>
        <c:crossAx val="731308032"/>
        <c:crosses val="autoZero"/>
        <c:auto val="1"/>
        <c:lblAlgn val="ctr"/>
        <c:lblOffset val="100"/>
        <c:noMultiLvlLbl val="0"/>
      </c:catAx>
      <c:valAx>
        <c:axId val="731308032"/>
        <c:scaling>
          <c:orientation val="minMax"/>
          <c:max val="1"/>
        </c:scaling>
        <c:delete val="0"/>
        <c:axPos val="b"/>
        <c:majorGridlines/>
        <c:title>
          <c:tx>
            <c:rich>
              <a:bodyPr/>
              <a:lstStyle/>
              <a:p>
                <a:pPr>
                  <a:defRPr/>
                </a:pPr>
                <a:r>
                  <a:rPr lang="en-GB"/>
                  <a:t>Percentage</a:t>
                </a:r>
              </a:p>
            </c:rich>
          </c:tx>
          <c:overlay val="0"/>
        </c:title>
        <c:numFmt formatCode="0%" sourceLinked="0"/>
        <c:majorTickMark val="out"/>
        <c:minorTickMark val="none"/>
        <c:tickLblPos val="nextTo"/>
        <c:spPr>
          <a:noFill/>
          <a:ln>
            <a:solidFill>
              <a:srgbClr val="EAEAEA"/>
            </a:solidFill>
          </a:ln>
        </c:spPr>
        <c:txPr>
          <a:bodyPr/>
          <a:lstStyle/>
          <a:p>
            <a:pPr>
              <a:defRPr>
                <a:solidFill>
                  <a:schemeClr val="tx1"/>
                </a:solidFill>
              </a:defRPr>
            </a:pPr>
            <a:endParaRPr lang="en-US"/>
          </a:p>
        </c:txPr>
        <c:crossAx val="731285760"/>
        <c:crosses val="autoZero"/>
        <c:crossBetween val="between"/>
        <c:minorUnit val="2.0000000000000004E-2"/>
      </c:valAx>
      <c:spPr>
        <a:solidFill>
          <a:srgbClr val="FFFFFF"/>
        </a:solidFill>
        <a:ln>
          <a:noFill/>
        </a:ln>
      </c:spPr>
    </c:plotArea>
    <c:legend>
      <c:legendPos val="t"/>
      <c:layout>
        <c:manualLayout>
          <c:xMode val="edge"/>
          <c:yMode val="edge"/>
          <c:x val="0.47396452664741623"/>
          <c:y val="3.1840796019900496E-2"/>
          <c:w val="0.25430290910605874"/>
          <c:h val="6.7913346652563947E-2"/>
        </c:manualLayout>
      </c:layout>
      <c:overlay val="0"/>
      <c:spPr>
        <a:ln>
          <a:noFill/>
        </a:ln>
      </c:spPr>
    </c:legend>
    <c:plotVisOnly val="1"/>
    <c:dispBlanksAs val="gap"/>
    <c:showDLblsOverMax val="0"/>
  </c:chart>
  <c:spPr>
    <a:solidFill>
      <a:srgbClr val="FFFFFF"/>
    </a:solidFill>
    <a:ln>
      <a:noFill/>
    </a:ln>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bar"/>
        <c:grouping val="stacked"/>
        <c:varyColors val="0"/>
        <c:ser>
          <c:idx val="0"/>
          <c:order val="0"/>
          <c:tx>
            <c:strRef>
              <c:f>'Chart 5.02'!$B$25</c:f>
              <c:strCache>
                <c:ptCount val="1"/>
                <c:pt idx="0">
                  <c:v>Very safe</c:v>
                </c:pt>
              </c:strCache>
            </c:strRef>
          </c:tx>
          <c:invertIfNegative val="0"/>
          <c:dLbls>
            <c:spPr>
              <a:noFill/>
              <a:ln>
                <a:noFill/>
              </a:ln>
              <a:effectLst/>
            </c:spPr>
            <c:txPr>
              <a:bodyPr/>
              <a:lstStyle/>
              <a:p>
                <a:pPr>
                  <a:defRPr>
                    <a:solidFill>
                      <a:schemeClr val="accent4"/>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5.02'!$A$26:$A$29</c:f>
              <c:strCache>
                <c:ptCount val="4"/>
                <c:pt idx="0">
                  <c:v>Travelling by public transport</c:v>
                </c:pt>
                <c:pt idx="1">
                  <c:v>Walking in the local area</c:v>
                </c:pt>
                <c:pt idx="2">
                  <c:v>Travelling by car</c:v>
                </c:pt>
                <c:pt idx="3">
                  <c:v>At home</c:v>
                </c:pt>
              </c:strCache>
            </c:strRef>
          </c:cat>
          <c:val>
            <c:numRef>
              <c:f>'Chart 5.02'!$B$26:$B$29</c:f>
              <c:numCache>
                <c:formatCode>0</c:formatCode>
                <c:ptCount val="4"/>
                <c:pt idx="0">
                  <c:v>39.9186745732178</c:v>
                </c:pt>
                <c:pt idx="1">
                  <c:v>46.455163086180299</c:v>
                </c:pt>
                <c:pt idx="2">
                  <c:v>76.320982942885095</c:v>
                </c:pt>
                <c:pt idx="3">
                  <c:v>81.227570733370598</c:v>
                </c:pt>
              </c:numCache>
            </c:numRef>
          </c:val>
          <c:extLst>
            <c:ext xmlns:c16="http://schemas.microsoft.com/office/drawing/2014/chart" uri="{C3380CC4-5D6E-409C-BE32-E72D297353CC}">
              <c16:uniqueId val="{00000000-7C5D-4A81-A079-5CE5F898C52C}"/>
            </c:ext>
          </c:extLst>
        </c:ser>
        <c:ser>
          <c:idx val="1"/>
          <c:order val="1"/>
          <c:tx>
            <c:strRef>
              <c:f>'Chart 5.02'!$C$25</c:f>
              <c:strCache>
                <c:ptCount val="1"/>
                <c:pt idx="0">
                  <c:v>Fairly Safe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5.02'!$A$26:$A$29</c:f>
              <c:strCache>
                <c:ptCount val="4"/>
                <c:pt idx="0">
                  <c:v>Travelling by public transport</c:v>
                </c:pt>
                <c:pt idx="1">
                  <c:v>Walking in the local area</c:v>
                </c:pt>
                <c:pt idx="2">
                  <c:v>Travelling by car</c:v>
                </c:pt>
                <c:pt idx="3">
                  <c:v>At home</c:v>
                </c:pt>
              </c:strCache>
            </c:strRef>
          </c:cat>
          <c:val>
            <c:numRef>
              <c:f>'Chart 5.02'!$C$26:$C$29</c:f>
              <c:numCache>
                <c:formatCode>0</c:formatCode>
                <c:ptCount val="4"/>
                <c:pt idx="0">
                  <c:v>38.762150710850698</c:v>
                </c:pt>
                <c:pt idx="1">
                  <c:v>34.436021207569603</c:v>
                </c:pt>
                <c:pt idx="2">
                  <c:v>20.272374880416098</c:v>
                </c:pt>
                <c:pt idx="3">
                  <c:v>15.6548024903372</c:v>
                </c:pt>
              </c:numCache>
            </c:numRef>
          </c:val>
          <c:extLst>
            <c:ext xmlns:c16="http://schemas.microsoft.com/office/drawing/2014/chart" uri="{C3380CC4-5D6E-409C-BE32-E72D297353CC}">
              <c16:uniqueId val="{00000001-7C5D-4A81-A079-5CE5F898C52C}"/>
            </c:ext>
          </c:extLst>
        </c:ser>
        <c:dLbls>
          <c:showLegendKey val="0"/>
          <c:showVal val="0"/>
          <c:showCatName val="0"/>
          <c:showSerName val="0"/>
          <c:showPercent val="0"/>
          <c:showBubbleSize val="0"/>
        </c:dLbls>
        <c:gapWidth val="150"/>
        <c:overlap val="100"/>
        <c:axId val="734751744"/>
        <c:axId val="734757632"/>
      </c:barChart>
      <c:catAx>
        <c:axId val="734751744"/>
        <c:scaling>
          <c:orientation val="minMax"/>
        </c:scaling>
        <c:delete val="0"/>
        <c:axPos val="l"/>
        <c:numFmt formatCode="General" sourceLinked="0"/>
        <c:majorTickMark val="out"/>
        <c:minorTickMark val="none"/>
        <c:tickLblPos val="nextTo"/>
        <c:crossAx val="734757632"/>
        <c:crosses val="autoZero"/>
        <c:auto val="1"/>
        <c:lblAlgn val="ctr"/>
        <c:lblOffset val="100"/>
        <c:noMultiLvlLbl val="0"/>
      </c:catAx>
      <c:valAx>
        <c:axId val="734757632"/>
        <c:scaling>
          <c:orientation val="minMax"/>
          <c:max val="100"/>
        </c:scaling>
        <c:delete val="0"/>
        <c:axPos val="b"/>
        <c:majorGridlines/>
        <c:title>
          <c:tx>
            <c:rich>
              <a:bodyPr/>
              <a:lstStyle/>
              <a:p>
                <a:pPr>
                  <a:defRPr/>
                </a:pPr>
                <a:r>
                  <a:rPr lang="en-GB"/>
                  <a:t>Percentage</a:t>
                </a:r>
              </a:p>
            </c:rich>
          </c:tx>
          <c:overlay val="0"/>
        </c:title>
        <c:numFmt formatCode="0" sourceLinked="1"/>
        <c:majorTickMark val="out"/>
        <c:minorTickMark val="none"/>
        <c:tickLblPos val="nextTo"/>
        <c:crossAx val="734751744"/>
        <c:crosses val="autoZero"/>
        <c:crossBetween val="between"/>
        <c:majorUnit val="20"/>
      </c:valAx>
      <c:spPr>
        <a:solidFill>
          <a:srgbClr val="FFFFFF"/>
        </a:solidFill>
        <a:ln>
          <a:solidFill>
            <a:sysClr val="windowText" lastClr="000000"/>
          </a:solidFill>
        </a:ln>
      </c:spPr>
    </c:plotArea>
    <c:legend>
      <c:legendPos val="t"/>
      <c:layout>
        <c:manualLayout>
          <c:xMode val="edge"/>
          <c:yMode val="edge"/>
          <c:x val="0.47396452664741623"/>
          <c:y val="3.1840796019900496E-2"/>
          <c:w val="0.28470422618820468"/>
          <c:h val="6.7913346652563947E-2"/>
        </c:manualLayout>
      </c:layout>
      <c:overlay val="0"/>
      <c:spPr>
        <a:ln>
          <a:noFill/>
        </a:ln>
      </c:spPr>
    </c:legend>
    <c:plotVisOnly val="1"/>
    <c:dispBlanksAs val="gap"/>
    <c:showDLblsOverMax val="0"/>
  </c:chart>
  <c:spPr>
    <a:solidFill>
      <a:srgbClr val="FFFFFF"/>
    </a:solidFill>
    <a:ln>
      <a:noFill/>
    </a:ln>
  </c:spPr>
  <c:txPr>
    <a:bodyPr/>
    <a:lstStyle/>
    <a:p>
      <a:pPr>
        <a:defRPr>
          <a:effectLst/>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'Chart 5.03'!$B$24</c:f>
              <c:strCache>
                <c:ptCount val="1"/>
                <c:pt idx="0">
                  <c:v>Yes - satisfied with access to services and facilities</c:v>
                </c:pt>
              </c:strCache>
            </c:strRef>
          </c:tx>
          <c:spPr>
            <a:solidFill>
              <a:schemeClr val="accent1"/>
            </a:solidFill>
            <a:ln>
              <a:noFill/>
            </a:ln>
            <a:effectLst/>
          </c:spPr>
          <c:invertIfNegative val="0"/>
          <c:dLbls>
            <c:spPr>
              <a:noFill/>
              <a:ln>
                <a:noFill/>
              </a:ln>
              <a:effectLst/>
            </c:spPr>
            <c:txPr>
              <a:bodyPr rot="0" vert="horz"/>
              <a:lstStyle/>
              <a:p>
                <a:pPr>
                  <a:defRPr>
                    <a:solidFill>
                      <a:schemeClr val="accent4"/>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5.03'!$C$23:$F$23</c:f>
              <c:strCache>
                <c:ptCount val="4"/>
                <c:pt idx="0">
                  <c:v>Urban (population over 10,000)</c:v>
                </c:pt>
                <c:pt idx="1">
                  <c:v>Town &amp; fringe</c:v>
                </c:pt>
                <c:pt idx="2">
                  <c:v>Village</c:v>
                </c:pt>
                <c:pt idx="3">
                  <c:v>Hamlet &amp; isolated dwellings</c:v>
                </c:pt>
              </c:strCache>
            </c:strRef>
          </c:cat>
          <c:val>
            <c:numRef>
              <c:f>'Chart 5.03'!$C$24:$F$24</c:f>
              <c:numCache>
                <c:formatCode>0</c:formatCode>
                <c:ptCount val="4"/>
                <c:pt idx="0">
                  <c:v>83.894209045394803</c:v>
                </c:pt>
                <c:pt idx="1">
                  <c:v>67.458299507077697</c:v>
                </c:pt>
                <c:pt idx="2">
                  <c:v>76.950469328870099</c:v>
                </c:pt>
                <c:pt idx="3">
                  <c:v>65.294164442273498</c:v>
                </c:pt>
              </c:numCache>
            </c:numRef>
          </c:val>
          <c:extLst>
            <c:ext xmlns:c16="http://schemas.microsoft.com/office/drawing/2014/chart" uri="{C3380CC4-5D6E-409C-BE32-E72D297353CC}">
              <c16:uniqueId val="{00000000-1679-47E7-8476-81306A811086}"/>
            </c:ext>
          </c:extLst>
        </c:ser>
        <c:ser>
          <c:idx val="1"/>
          <c:order val="1"/>
          <c:tx>
            <c:strRef>
              <c:f>'Chart 5.03'!$B$25</c:f>
              <c:strCache>
                <c:ptCount val="1"/>
                <c:pt idx="0">
                  <c:v>Not satisfied</c:v>
                </c:pt>
              </c:strCache>
            </c:strRef>
          </c:tx>
          <c:spPr>
            <a:solidFill>
              <a:schemeClr val="accent2"/>
            </a:solidFill>
            <a:ln>
              <a:noFill/>
            </a:ln>
            <a:effectLst/>
          </c:spPr>
          <c:invertIfNegative val="0"/>
          <c:dLbls>
            <c:spPr>
              <a:noFill/>
              <a:ln>
                <a:noFill/>
              </a:ln>
              <a:effectLst/>
            </c:spPr>
            <c:txPr>
              <a:bodyPr rot="0" vert="horz"/>
              <a:lstStyle/>
              <a:p>
                <a:pPr>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5.03'!$C$23:$F$23</c:f>
              <c:strCache>
                <c:ptCount val="4"/>
                <c:pt idx="0">
                  <c:v>Urban (population over 10,000)</c:v>
                </c:pt>
                <c:pt idx="1">
                  <c:v>Town &amp; fringe</c:v>
                </c:pt>
                <c:pt idx="2">
                  <c:v>Village</c:v>
                </c:pt>
                <c:pt idx="3">
                  <c:v>Hamlet &amp; isolated dwellings</c:v>
                </c:pt>
              </c:strCache>
            </c:strRef>
          </c:cat>
          <c:val>
            <c:numRef>
              <c:f>'Chart 5.03'!$C$25:$F$25</c:f>
              <c:numCache>
                <c:formatCode>0</c:formatCode>
                <c:ptCount val="4"/>
                <c:pt idx="0">
                  <c:v>16.105790954605201</c:v>
                </c:pt>
                <c:pt idx="1">
                  <c:v>32.541700492922402</c:v>
                </c:pt>
                <c:pt idx="2">
                  <c:v>23.049530671129901</c:v>
                </c:pt>
                <c:pt idx="3">
                  <c:v>34.705835557726203</c:v>
                </c:pt>
              </c:numCache>
            </c:numRef>
          </c:val>
          <c:extLst>
            <c:ext xmlns:c16="http://schemas.microsoft.com/office/drawing/2014/chart" uri="{C3380CC4-5D6E-409C-BE32-E72D297353CC}">
              <c16:uniqueId val="{00000001-1679-47E7-8476-81306A811086}"/>
            </c:ext>
          </c:extLst>
        </c:ser>
        <c:dLbls>
          <c:showLegendKey val="0"/>
          <c:showVal val="0"/>
          <c:showCatName val="0"/>
          <c:showSerName val="0"/>
          <c:showPercent val="0"/>
          <c:showBubbleSize val="0"/>
        </c:dLbls>
        <c:gapWidth val="150"/>
        <c:axId val="742834560"/>
        <c:axId val="742836480"/>
      </c:barChart>
      <c:catAx>
        <c:axId val="742834560"/>
        <c:scaling>
          <c:orientation val="minMax"/>
        </c:scaling>
        <c:delete val="0"/>
        <c:axPos val="b"/>
        <c:title>
          <c:tx>
            <c:rich>
              <a:bodyPr rot="0" vert="horz"/>
              <a:lstStyle/>
              <a:p>
                <a:pPr>
                  <a:defRPr/>
                </a:pPr>
                <a:r>
                  <a:rPr lang="en-GB"/>
                  <a:t>Area</a:t>
                </a:r>
              </a:p>
            </c:rich>
          </c:tx>
          <c:layout>
            <c:manualLayout>
              <c:xMode val="edge"/>
              <c:yMode val="edge"/>
              <c:x val="0.48353997356169892"/>
              <c:y val="0.87497776007387618"/>
            </c:manualLayout>
          </c:layout>
          <c:overlay val="0"/>
          <c:spPr>
            <a:noFill/>
            <a:ln>
              <a:noFill/>
            </a:ln>
            <a:effectLst/>
          </c:spPr>
        </c:title>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vert="horz"/>
          <a:lstStyle/>
          <a:p>
            <a:pPr>
              <a:defRPr/>
            </a:pPr>
            <a:endParaRPr lang="en-US"/>
          </a:p>
        </c:txPr>
        <c:crossAx val="742836480"/>
        <c:crosses val="autoZero"/>
        <c:auto val="1"/>
        <c:lblAlgn val="ctr"/>
        <c:lblOffset val="100"/>
        <c:noMultiLvlLbl val="0"/>
      </c:catAx>
      <c:valAx>
        <c:axId val="742836480"/>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vert="horz"/>
              <a:lstStyle/>
              <a:p>
                <a:pPr>
                  <a:defRPr/>
                </a:pPr>
                <a:r>
                  <a:rPr lang="en-GB"/>
                  <a:t>Percentage</a:t>
                </a:r>
              </a:p>
            </c:rich>
          </c:tx>
          <c:overlay val="0"/>
          <c:spPr>
            <a:noFill/>
            <a:ln>
              <a:noFill/>
            </a:ln>
            <a:effectLst/>
          </c:spPr>
        </c:title>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vert="horz"/>
          <a:lstStyle/>
          <a:p>
            <a:pPr>
              <a:defRPr/>
            </a:pPr>
            <a:endParaRPr lang="en-US"/>
          </a:p>
        </c:txPr>
        <c:crossAx val="742834560"/>
        <c:crosses val="autoZero"/>
        <c:crossBetween val="between"/>
        <c:majorUnit val="20"/>
      </c:valAx>
      <c:spPr>
        <a:solidFill>
          <a:srgbClr val="FFFFFF"/>
        </a:solidFill>
        <a:ln>
          <a:solidFill>
            <a:schemeClr val="accent1"/>
          </a:solidFill>
        </a:ln>
        <a:effectLst/>
      </c:spPr>
    </c:plotArea>
    <c:legend>
      <c:legendPos val="t"/>
      <c:overlay val="0"/>
      <c:spPr>
        <a:noFill/>
        <a:ln>
          <a:noFill/>
        </a:ln>
        <a:effectLst/>
      </c:spPr>
      <c:txPr>
        <a:bodyPr rot="0" vert="horz"/>
        <a:lstStyle/>
        <a:p>
          <a:pPr>
            <a:defRPr/>
          </a:pPr>
          <a:endParaRPr lang="en-US"/>
        </a:p>
      </c:txPr>
    </c:legend>
    <c:plotVisOnly val="1"/>
    <c:dispBlanksAs val="gap"/>
    <c:showDLblsOverMax val="0"/>
  </c:chart>
  <c:spPr>
    <a:solidFill>
      <a:srgbClr val="FFFFFF"/>
    </a:solidFill>
    <a:ln w="9525" cap="flat" cmpd="sng" algn="ctr">
      <a:noFill/>
      <a:prstDash val="solid"/>
      <a:round/>
    </a:ln>
    <a:effectLst/>
  </c:spPr>
  <c:txPr>
    <a:bodyPr/>
    <a:lstStyle/>
    <a:p>
      <a:pPr>
        <a:defRPr>
          <a:effectLst/>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'Chart 5.04'!$A$23</c:f>
              <c:strCache>
                <c:ptCount val="1"/>
                <c:pt idx="0">
                  <c:v>Wales</c:v>
                </c:pt>
              </c:strCache>
            </c:strRef>
          </c:tx>
          <c:invertIfNegative val="0"/>
          <c:dLbls>
            <c:spPr>
              <a:noFill/>
              <a:ln>
                <a:noFill/>
              </a:ln>
              <a:effectLst/>
            </c:spPr>
            <c:txPr>
              <a:bodyPr/>
              <a:lstStyle/>
              <a:p>
                <a:pPr>
                  <a:defRPr>
                    <a:solidFill>
                      <a:schemeClr val="accent4"/>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5.04'!$B$22:$F$22</c:f>
              <c:strCache>
                <c:ptCount val="5"/>
                <c:pt idx="0">
                  <c:v>2012-13</c:v>
                </c:pt>
                <c:pt idx="1">
                  <c:v>2013-14</c:v>
                </c:pt>
                <c:pt idx="2">
                  <c:v>2014-15</c:v>
                </c:pt>
                <c:pt idx="3">
                  <c:v>2016-17</c:v>
                </c:pt>
                <c:pt idx="4">
                  <c:v>2018-19</c:v>
                </c:pt>
              </c:strCache>
            </c:strRef>
          </c:cat>
          <c:val>
            <c:numRef>
              <c:f>'Chart 5.04'!$B$23:$F$23</c:f>
              <c:numCache>
                <c:formatCode>0</c:formatCode>
                <c:ptCount val="5"/>
                <c:pt idx="0">
                  <c:v>23.919073999999998</c:v>
                </c:pt>
                <c:pt idx="1">
                  <c:v>24.675053999999999</c:v>
                </c:pt>
                <c:pt idx="2">
                  <c:v>20.958991000000001</c:v>
                </c:pt>
                <c:pt idx="3">
                  <c:v>20.32</c:v>
                </c:pt>
                <c:pt idx="4">
                  <c:v>19</c:v>
                </c:pt>
              </c:numCache>
            </c:numRef>
          </c:val>
          <c:extLst>
            <c:ext xmlns:c16="http://schemas.microsoft.com/office/drawing/2014/chart" uri="{C3380CC4-5D6E-409C-BE32-E72D297353CC}">
              <c16:uniqueId val="{00000000-AB3A-45AD-8AE5-AB2AA7D6E74D}"/>
            </c:ext>
          </c:extLst>
        </c:ser>
        <c:dLbls>
          <c:showLegendKey val="0"/>
          <c:showVal val="0"/>
          <c:showCatName val="0"/>
          <c:showSerName val="0"/>
          <c:showPercent val="0"/>
          <c:showBubbleSize val="0"/>
        </c:dLbls>
        <c:gapWidth val="150"/>
        <c:axId val="743415808"/>
        <c:axId val="743417728"/>
      </c:barChart>
      <c:catAx>
        <c:axId val="743415808"/>
        <c:scaling>
          <c:orientation val="minMax"/>
        </c:scaling>
        <c:delete val="0"/>
        <c:axPos val="b"/>
        <c:title>
          <c:tx>
            <c:rich>
              <a:bodyPr/>
              <a:lstStyle/>
              <a:p>
                <a:pPr>
                  <a:defRPr/>
                </a:pPr>
                <a:r>
                  <a:rPr lang="en-GB"/>
                  <a:t>Year</a:t>
                </a:r>
              </a:p>
            </c:rich>
          </c:tx>
          <c:layout>
            <c:manualLayout>
              <c:xMode val="edge"/>
              <c:yMode val="edge"/>
              <c:x val="0.51221829617539261"/>
              <c:y val="0.88869962240501821"/>
            </c:manualLayout>
          </c:layout>
          <c:overlay val="0"/>
        </c:title>
        <c:numFmt formatCode="General" sourceLinked="0"/>
        <c:majorTickMark val="out"/>
        <c:minorTickMark val="none"/>
        <c:tickLblPos val="nextTo"/>
        <c:crossAx val="743417728"/>
        <c:crosses val="autoZero"/>
        <c:auto val="1"/>
        <c:lblAlgn val="ctr"/>
        <c:lblOffset val="100"/>
        <c:noMultiLvlLbl val="0"/>
      </c:catAx>
      <c:valAx>
        <c:axId val="743417728"/>
        <c:scaling>
          <c:orientation val="minMax"/>
        </c:scaling>
        <c:delete val="0"/>
        <c:axPos val="l"/>
        <c:majorGridlines/>
        <c:title>
          <c:tx>
            <c:rich>
              <a:bodyPr rot="-5400000" vert="horz"/>
              <a:lstStyle/>
              <a:p>
                <a:pPr>
                  <a:defRPr/>
                </a:pPr>
                <a:r>
                  <a:rPr lang="en-GB"/>
                  <a:t>Percentage</a:t>
                </a:r>
              </a:p>
            </c:rich>
          </c:tx>
          <c:layout>
            <c:manualLayout>
              <c:xMode val="edge"/>
              <c:yMode val="edge"/>
              <c:x val="1.5186028853454821E-2"/>
              <c:y val="0.33050149020528058"/>
            </c:manualLayout>
          </c:layout>
          <c:overlay val="0"/>
        </c:title>
        <c:numFmt formatCode="0" sourceLinked="1"/>
        <c:majorTickMark val="out"/>
        <c:minorTickMark val="none"/>
        <c:tickLblPos val="nextTo"/>
        <c:crossAx val="743415808"/>
        <c:crosses val="autoZero"/>
        <c:crossBetween val="between"/>
      </c:valAx>
      <c:spPr>
        <a:solidFill>
          <a:srgbClr val="FFFFFF"/>
        </a:solidFill>
        <a:ln>
          <a:solidFill>
            <a:schemeClr val="accent1"/>
          </a:solidFill>
        </a:ln>
      </c:spPr>
    </c:plotArea>
    <c:plotVisOnly val="1"/>
    <c:dispBlanksAs val="gap"/>
    <c:showDLblsOverMax val="0"/>
  </c:chart>
  <c:spPr>
    <a:solidFill>
      <a:srgbClr val="FFFFFF"/>
    </a:solidFill>
    <a:ln>
      <a:noFill/>
    </a:ln>
  </c:spPr>
  <c:txPr>
    <a:bodyPr/>
    <a:lstStyle/>
    <a:p>
      <a:pPr>
        <a:defRPr>
          <a:effectLst/>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6402389356502849"/>
          <c:y val="4.708399420566909E-2"/>
          <c:w val="0.50406854315624339"/>
          <c:h val="0.79363627968364414"/>
        </c:manualLayout>
      </c:layout>
      <c:barChart>
        <c:barDir val="bar"/>
        <c:grouping val="clustered"/>
        <c:varyColors val="0"/>
        <c:ser>
          <c:idx val="0"/>
          <c:order val="0"/>
          <c:tx>
            <c:strRef>
              <c:f>'Chart 5.05'!$B$23</c:f>
              <c:strCache>
                <c:ptCount val="1"/>
                <c:pt idx="0">
                  <c:v>Percentage</c:v>
                </c:pt>
              </c:strCache>
            </c:strRef>
          </c:tx>
          <c:invertIfNegative val="0"/>
          <c:dLbls>
            <c:spPr>
              <a:noFill/>
              <a:ln>
                <a:noFill/>
              </a:ln>
              <a:effectLst/>
            </c:spPr>
            <c:txPr>
              <a:bodyPr/>
              <a:lstStyle/>
              <a:p>
                <a:pPr>
                  <a:defRPr>
                    <a:solidFill>
                      <a:schemeClr val="accent4"/>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5.05'!$A$24:$A$32</c:f>
              <c:strCache>
                <c:ptCount val="9"/>
                <c:pt idx="0">
                  <c:v>Pensioners group / organisation</c:v>
                </c:pt>
                <c:pt idx="1">
                  <c:v>Environmental group</c:v>
                </c:pt>
                <c:pt idx="2">
                  <c:v>Tenants / residents group or neighbourhood watch</c:v>
                </c:pt>
                <c:pt idx="3">
                  <c:v>Arts groups (e.g. drama, music, art or crafts)</c:v>
                </c:pt>
                <c:pt idx="4">
                  <c:v>Other club or organisation</c:v>
                </c:pt>
                <c:pt idx="5">
                  <c:v>Religious group</c:v>
                </c:pt>
                <c:pt idx="6">
                  <c:v>Sports club</c:v>
                </c:pt>
                <c:pt idx="7">
                  <c:v>School or young persons group</c:v>
                </c:pt>
                <c:pt idx="8">
                  <c:v>Charitable organisation</c:v>
                </c:pt>
              </c:strCache>
            </c:strRef>
          </c:cat>
          <c:val>
            <c:numRef>
              <c:f>'Chart 5.05'!$B$24:$B$32</c:f>
              <c:numCache>
                <c:formatCode>0.0</c:formatCode>
                <c:ptCount val="9"/>
                <c:pt idx="0">
                  <c:v>1.2409999999999999</c:v>
                </c:pt>
                <c:pt idx="1">
                  <c:v>1.2569999999999999</c:v>
                </c:pt>
                <c:pt idx="2">
                  <c:v>1.8049999999999999</c:v>
                </c:pt>
                <c:pt idx="3">
                  <c:v>1.9769999999999999</c:v>
                </c:pt>
                <c:pt idx="4">
                  <c:v>4.7409999999999997</c:v>
                </c:pt>
                <c:pt idx="5">
                  <c:v>6.4719999999999995</c:v>
                </c:pt>
                <c:pt idx="6">
                  <c:v>6.952</c:v>
                </c:pt>
                <c:pt idx="7">
                  <c:v>7.1840000000000002</c:v>
                </c:pt>
                <c:pt idx="8">
                  <c:v>8.4529999999999994</c:v>
                </c:pt>
              </c:numCache>
            </c:numRef>
          </c:val>
          <c:extLst>
            <c:ext xmlns:c16="http://schemas.microsoft.com/office/drawing/2014/chart" uri="{C3380CC4-5D6E-409C-BE32-E72D297353CC}">
              <c16:uniqueId val="{00000000-D632-4D14-B1D2-C0D5B07649CE}"/>
            </c:ext>
          </c:extLst>
        </c:ser>
        <c:dLbls>
          <c:showLegendKey val="0"/>
          <c:showVal val="0"/>
          <c:showCatName val="0"/>
          <c:showSerName val="0"/>
          <c:showPercent val="0"/>
          <c:showBubbleSize val="0"/>
        </c:dLbls>
        <c:gapWidth val="50"/>
        <c:axId val="743635968"/>
        <c:axId val="752059136"/>
      </c:barChart>
      <c:catAx>
        <c:axId val="743635968"/>
        <c:scaling>
          <c:orientation val="minMax"/>
        </c:scaling>
        <c:delete val="0"/>
        <c:axPos val="l"/>
        <c:numFmt formatCode="General" sourceLinked="0"/>
        <c:majorTickMark val="out"/>
        <c:minorTickMark val="none"/>
        <c:tickLblPos val="nextTo"/>
        <c:crossAx val="752059136"/>
        <c:crosses val="autoZero"/>
        <c:auto val="1"/>
        <c:lblAlgn val="ctr"/>
        <c:lblOffset val="100"/>
        <c:noMultiLvlLbl val="0"/>
      </c:catAx>
      <c:valAx>
        <c:axId val="752059136"/>
        <c:scaling>
          <c:orientation val="minMax"/>
        </c:scaling>
        <c:delete val="0"/>
        <c:axPos val="b"/>
        <c:majorGridlines/>
        <c:title>
          <c:tx>
            <c:rich>
              <a:bodyPr/>
              <a:lstStyle/>
              <a:p>
                <a:pPr>
                  <a:defRPr/>
                </a:pPr>
                <a:r>
                  <a:rPr lang="en-GB"/>
                  <a:t>Percentage</a:t>
                </a:r>
              </a:p>
            </c:rich>
          </c:tx>
          <c:overlay val="0"/>
        </c:title>
        <c:numFmt formatCode="0" sourceLinked="0"/>
        <c:majorTickMark val="out"/>
        <c:minorTickMark val="none"/>
        <c:tickLblPos val="nextTo"/>
        <c:crossAx val="743635968"/>
        <c:crosses val="autoZero"/>
        <c:crossBetween val="between"/>
      </c:valAx>
      <c:spPr>
        <a:solidFill>
          <a:srgbClr val="FFFFFF"/>
        </a:solidFill>
        <a:ln>
          <a:solidFill>
            <a:schemeClr val="accent1"/>
          </a:solidFill>
        </a:ln>
      </c:spPr>
    </c:plotArea>
    <c:plotVisOnly val="1"/>
    <c:dispBlanksAs val="gap"/>
    <c:showDLblsOverMax val="0"/>
  </c:chart>
  <c:spPr>
    <a:solidFill>
      <a:srgbClr val="FFFFFF"/>
    </a:solidFill>
    <a:ln>
      <a:noFill/>
    </a:ln>
  </c:spPr>
  <c:txPr>
    <a:bodyPr/>
    <a:lstStyle/>
    <a:p>
      <a:pPr>
        <a:defRPr b="0" cap="none" spc="0">
          <a:ln w="0"/>
          <a:solidFill>
            <a:schemeClr val="tx1"/>
          </a:solidFill>
          <a:effectLst/>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48413013998250221"/>
          <c:y val="5.0925925925925923E-2"/>
          <c:w val="0.4712309711286089"/>
          <c:h val="0.81650529505696712"/>
        </c:manualLayout>
      </c:layout>
      <c:barChart>
        <c:barDir val="bar"/>
        <c:grouping val="clustered"/>
        <c:varyColors val="0"/>
        <c:ser>
          <c:idx val="0"/>
          <c:order val="0"/>
          <c:tx>
            <c:strRef>
              <c:f>'Chart 5.06'!$B$24</c:f>
              <c:strCache>
                <c:ptCount val="1"/>
                <c:pt idx="0">
                  <c:v>Percentage</c:v>
                </c:pt>
              </c:strCache>
            </c:strRef>
          </c:tx>
          <c:invertIfNegative val="0"/>
          <c:dLbls>
            <c:numFmt formatCode="#,##0" sourceLinked="0"/>
            <c:spPr>
              <a:noFill/>
              <a:ln>
                <a:noFill/>
              </a:ln>
              <a:effectLst/>
            </c:spPr>
            <c:txPr>
              <a:bodyPr/>
              <a:lstStyle/>
              <a:p>
                <a:pPr>
                  <a:defRPr>
                    <a:solidFill>
                      <a:schemeClr val="accent4"/>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'[7]Chart 5.04'!$A$24:$A$29</c:f>
              <c:strCache>
                <c:ptCount val="6"/>
                <c:pt idx="0">
                  <c:v>I often feel rejected [yes]</c:v>
                </c:pt>
                <c:pt idx="1">
                  <c:v>There are enough people I feel close to [no]</c:v>
                </c:pt>
                <c:pt idx="2">
                  <c:v>I experience a general sense of emptiness [yes]</c:v>
                </c:pt>
                <c:pt idx="3">
                  <c:v>There are plenty of people I can rely on when I have problems [no]</c:v>
                </c:pt>
                <c:pt idx="4">
                  <c:v>There are many people I can trust completely [no]</c:v>
                </c:pt>
                <c:pt idx="5">
                  <c:v>I miss having people around me [yes]</c:v>
                </c:pt>
              </c:strCache>
            </c:strRef>
          </c:cat>
          <c:val>
            <c:numRef>
              <c:f>'[7]Chart 5.04'!$B$24:$B$29</c:f>
              <c:numCache>
                <c:formatCode>General</c:formatCode>
                <c:ptCount val="6"/>
                <c:pt idx="0">
                  <c:v>7.552427359480621</c:v>
                </c:pt>
                <c:pt idx="1">
                  <c:v>8.2419925726350716</c:v>
                </c:pt>
                <c:pt idx="2">
                  <c:v>10.315336057209709</c:v>
                </c:pt>
                <c:pt idx="3">
                  <c:v>10.306976551295943</c:v>
                </c:pt>
                <c:pt idx="4">
                  <c:v>17.982787901432953</c:v>
                </c:pt>
                <c:pt idx="5">
                  <c:v>20.443063458727025</c:v>
                </c:pt>
              </c:numCache>
            </c:numRef>
          </c:val>
          <c:extLst>
            <c:ext xmlns:c16="http://schemas.microsoft.com/office/drawing/2014/chart" uri="{C3380CC4-5D6E-409C-BE32-E72D297353CC}">
              <c16:uniqueId val="{00000000-28DE-45ED-ABF1-09589ACDCCA3}"/>
            </c:ext>
          </c:extLst>
        </c:ser>
        <c:dLbls>
          <c:showLegendKey val="0"/>
          <c:showVal val="0"/>
          <c:showCatName val="0"/>
          <c:showSerName val="0"/>
          <c:showPercent val="0"/>
          <c:showBubbleSize val="0"/>
        </c:dLbls>
        <c:gapWidth val="150"/>
        <c:axId val="762550144"/>
        <c:axId val="762551680"/>
      </c:barChart>
      <c:catAx>
        <c:axId val="762550144"/>
        <c:scaling>
          <c:orientation val="minMax"/>
        </c:scaling>
        <c:delete val="0"/>
        <c:axPos val="l"/>
        <c:numFmt formatCode="General" sourceLinked="0"/>
        <c:majorTickMark val="out"/>
        <c:minorTickMark val="none"/>
        <c:tickLblPos val="nextTo"/>
        <c:crossAx val="762551680"/>
        <c:crosses val="autoZero"/>
        <c:auto val="1"/>
        <c:lblAlgn val="ctr"/>
        <c:lblOffset val="100"/>
        <c:noMultiLvlLbl val="0"/>
      </c:catAx>
      <c:valAx>
        <c:axId val="762551680"/>
        <c:scaling>
          <c:orientation val="minMax"/>
        </c:scaling>
        <c:delete val="0"/>
        <c:axPos val="b"/>
        <c:majorGridlines/>
        <c:title>
          <c:tx>
            <c:rich>
              <a:bodyPr/>
              <a:lstStyle/>
              <a:p>
                <a:pPr>
                  <a:defRPr/>
                </a:pPr>
                <a:r>
                  <a:rPr lang="en-GB"/>
                  <a:t>Percentage</a:t>
                </a:r>
              </a:p>
            </c:rich>
          </c:tx>
          <c:overlay val="0"/>
        </c:title>
        <c:numFmt formatCode="General" sourceLinked="1"/>
        <c:majorTickMark val="out"/>
        <c:minorTickMark val="none"/>
        <c:tickLblPos val="nextTo"/>
        <c:crossAx val="762550144"/>
        <c:crosses val="autoZero"/>
        <c:crossBetween val="between"/>
      </c:valAx>
      <c:spPr>
        <a:noFill/>
        <a:ln>
          <a:solidFill>
            <a:schemeClr val="accent1"/>
          </a:solidFill>
        </a:ln>
      </c:spPr>
    </c:plotArea>
    <c:plotVisOnly val="1"/>
    <c:dispBlanksAs val="gap"/>
    <c:showDLblsOverMax val="0"/>
  </c:chart>
  <c:spPr>
    <a:solidFill>
      <a:srgbClr val="FFFFFF"/>
    </a:solidFill>
    <a:ln>
      <a:noFill/>
    </a:ln>
  </c:spPr>
  <c:txPr>
    <a:bodyPr/>
    <a:lstStyle/>
    <a:p>
      <a:pPr>
        <a:defRPr b="0" cap="none" spc="0">
          <a:ln w="0"/>
          <a:solidFill>
            <a:schemeClr val="accent1"/>
          </a:solidFill>
          <a:effectLst/>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289279964114354E-2"/>
          <c:y val="9.7959459966361073E-2"/>
          <c:w val="0.51110532597463976"/>
          <c:h val="0.82532508212476252"/>
        </c:manualLayout>
      </c:layout>
      <c:pieChart>
        <c:varyColors val="1"/>
        <c:ser>
          <c:idx val="0"/>
          <c:order val="0"/>
          <c:spPr>
            <a:solidFill>
              <a:schemeClr val="bg2">
                <a:lumMod val="75000"/>
              </a:schemeClr>
            </a:solidFill>
          </c:spPr>
          <c:dPt>
            <c:idx val="0"/>
            <c:bubble3D val="0"/>
            <c:spPr>
              <a:solidFill>
                <a:schemeClr val="accent5"/>
              </a:solidFill>
            </c:spPr>
            <c:extLst>
              <c:ext xmlns:c16="http://schemas.microsoft.com/office/drawing/2014/chart" uri="{C3380CC4-5D6E-409C-BE32-E72D297353CC}">
                <c16:uniqueId val="{00000004-6B78-4352-8F6D-CEB851B73D12}"/>
              </c:ext>
            </c:extLst>
          </c:dPt>
          <c:dPt>
            <c:idx val="1"/>
            <c:bubble3D val="0"/>
            <c:spPr>
              <a:solidFill>
                <a:schemeClr val="accent6">
                  <a:lumMod val="75000"/>
                </a:schemeClr>
              </a:solidFill>
            </c:spPr>
            <c:extLst>
              <c:ext xmlns:c16="http://schemas.microsoft.com/office/drawing/2014/chart" uri="{C3380CC4-5D6E-409C-BE32-E72D297353CC}">
                <c16:uniqueId val="{00000001-6B78-4352-8F6D-CEB851B73D12}"/>
              </c:ext>
            </c:extLst>
          </c:dPt>
          <c:dPt>
            <c:idx val="2"/>
            <c:bubble3D val="0"/>
            <c:spPr>
              <a:solidFill>
                <a:schemeClr val="bg2"/>
              </a:solidFill>
            </c:spPr>
            <c:extLst>
              <c:ext xmlns:c16="http://schemas.microsoft.com/office/drawing/2014/chart" uri="{C3380CC4-5D6E-409C-BE32-E72D297353CC}">
                <c16:uniqueId val="{00000003-6B78-4352-8F6D-CEB851B73D12}"/>
              </c:ext>
            </c:extLst>
          </c:dPt>
          <c:dLbls>
            <c:dLbl>
              <c:idx val="0"/>
              <c:layout>
                <c:manualLayout>
                  <c:x val="-0.13443153980752406"/>
                  <c:y val="-0.19380067074948965"/>
                </c:manualLayout>
              </c:layout>
              <c:tx>
                <c:rich>
                  <a:bodyPr/>
                  <a:lstStyle/>
                  <a:p>
                    <a:pPr>
                      <a:defRPr sz="1000" b="1">
                        <a:solidFill>
                          <a:schemeClr val="accent4"/>
                        </a:solidFill>
                        <a:latin typeface="Arial" panose="020B0604020202020204" pitchFamily="34" charset="0"/>
                        <a:cs typeface="Arial" panose="020B0604020202020204" pitchFamily="34" charset="0"/>
                      </a:defRPr>
                    </a:pPr>
                    <a:r>
                      <a:rPr lang="en-US" sz="1000" b="1">
                        <a:solidFill>
                          <a:schemeClr val="accent4"/>
                        </a:solidFill>
                      </a:rPr>
                      <a:t>78%</a:t>
                    </a:r>
                    <a:endParaRPr lang="en-US">
                      <a:solidFill>
                        <a:schemeClr val="accent4"/>
                      </a:solidFill>
                    </a:endParaRPr>
                  </a:p>
                </c:rich>
              </c:tx>
              <c:spPr>
                <a:noFill/>
              </c:sp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B78-4352-8F6D-CEB851B73D12}"/>
                </c:ext>
              </c:extLst>
            </c:dLbl>
            <c:dLbl>
              <c:idx val="1"/>
              <c:tx>
                <c:rich>
                  <a:bodyPr/>
                  <a:lstStyle/>
                  <a:p>
                    <a:r>
                      <a:rPr lang="en-US" sz="1000" b="1">
                        <a:solidFill>
                          <a:sysClr val="windowText" lastClr="000000"/>
                        </a:solidFill>
                      </a:rPr>
                      <a:t>20%</a:t>
                    </a:r>
                    <a:endParaRPr lang="en-US"/>
                  </a:p>
                </c:rich>
              </c:tx>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B78-4352-8F6D-CEB851B73D12}"/>
                </c:ext>
              </c:extLst>
            </c:dLbl>
            <c:spPr>
              <a:noFill/>
            </c:spPr>
            <c:txPr>
              <a:bodyPr/>
              <a:lstStyle/>
              <a:p>
                <a:pPr>
                  <a:defRPr sz="1000"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'Chart 5.07'!$A$21:$A$23</c:f>
              <c:strCache>
                <c:ptCount val="3"/>
                <c:pt idx="0">
                  <c:v>Age 25 and over </c:v>
                </c:pt>
                <c:pt idx="1">
                  <c:v>Age 18-24 </c:v>
                </c:pt>
                <c:pt idx="2">
                  <c:v>Age 16-17 </c:v>
                </c:pt>
              </c:strCache>
            </c:strRef>
          </c:cat>
          <c:val>
            <c:numRef>
              <c:f>'Chart 5.07'!$B$21:$B$23</c:f>
              <c:numCache>
                <c:formatCode>0</c:formatCode>
                <c:ptCount val="3"/>
                <c:pt idx="0">
                  <c:v>78.459675917303045</c:v>
                </c:pt>
                <c:pt idx="1">
                  <c:v>19.519463587260198</c:v>
                </c:pt>
                <c:pt idx="2">
                  <c:v>1.6856025330601603</c:v>
                </c:pt>
              </c:numCache>
            </c:numRef>
          </c:val>
          <c:extLst>
            <c:ext xmlns:c16="http://schemas.microsoft.com/office/drawing/2014/chart" uri="{C3380CC4-5D6E-409C-BE32-E72D297353CC}">
              <c16:uniqueId val="{00000005-6B78-4352-8F6D-CEB851B73D12}"/>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0543514010956101"/>
          <c:y val="0.15070576830623489"/>
          <c:w val="0.36217188263471134"/>
          <c:h val="0.67710039550095569"/>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2.5086033385292719E-2"/>
          <c:y val="6.0257391152588172E-2"/>
          <c:w val="0.47898448895668455"/>
          <c:h val="0.83853372123282233"/>
        </c:manualLayout>
      </c:layout>
      <c:pieChart>
        <c:varyColors val="1"/>
        <c:ser>
          <c:idx val="0"/>
          <c:order val="0"/>
          <c:dPt>
            <c:idx val="0"/>
            <c:bubble3D val="0"/>
            <c:spPr>
              <a:solidFill>
                <a:schemeClr val="tx1"/>
              </a:solidFill>
            </c:spPr>
            <c:extLst>
              <c:ext xmlns:c16="http://schemas.microsoft.com/office/drawing/2014/chart" uri="{C3380CC4-5D6E-409C-BE32-E72D297353CC}">
                <c16:uniqueId val="{00000001-4A28-4D21-A22F-785E354F1486}"/>
              </c:ext>
            </c:extLst>
          </c:dPt>
          <c:dPt>
            <c:idx val="1"/>
            <c:bubble3D val="0"/>
            <c:spPr>
              <a:solidFill>
                <a:schemeClr val="accent5"/>
              </a:solidFill>
            </c:spPr>
            <c:extLst>
              <c:ext xmlns:c16="http://schemas.microsoft.com/office/drawing/2014/chart" uri="{C3380CC4-5D6E-409C-BE32-E72D297353CC}">
                <c16:uniqueId val="{00000003-4A28-4D21-A22F-785E354F1486}"/>
              </c:ext>
            </c:extLst>
          </c:dPt>
          <c:dPt>
            <c:idx val="2"/>
            <c:bubble3D val="0"/>
            <c:spPr>
              <a:solidFill>
                <a:schemeClr val="accent6">
                  <a:lumMod val="75000"/>
                </a:schemeClr>
              </a:solidFill>
            </c:spPr>
            <c:extLst>
              <c:ext xmlns:c16="http://schemas.microsoft.com/office/drawing/2014/chart" uri="{C3380CC4-5D6E-409C-BE32-E72D297353CC}">
                <c16:uniqueId val="{00000005-4A28-4D21-A22F-785E354F1486}"/>
              </c:ext>
            </c:extLst>
          </c:dPt>
          <c:dPt>
            <c:idx val="3"/>
            <c:bubble3D val="0"/>
            <c:spPr>
              <a:solidFill>
                <a:schemeClr val="bg2"/>
              </a:solidFill>
            </c:spPr>
            <c:extLst>
              <c:ext xmlns:c16="http://schemas.microsoft.com/office/drawing/2014/chart" uri="{C3380CC4-5D6E-409C-BE32-E72D297353CC}">
                <c16:uniqueId val="{00000007-4A28-4D21-A22F-785E354F1486}"/>
              </c:ext>
            </c:extLst>
          </c:dPt>
          <c:dLbls>
            <c:dLbl>
              <c:idx val="0"/>
              <c:spPr>
                <a:noFill/>
                <a:ln>
                  <a:noFill/>
                </a:ln>
                <a:effectLst/>
              </c:spPr>
              <c:txPr>
                <a:bodyPr/>
                <a:lstStyle/>
                <a:p>
                  <a:pPr>
                    <a:defRPr sz="1000" b="1" i="0" baseline="0">
                      <a:solidFill>
                        <a:schemeClr val="accent4"/>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4A28-4D21-A22F-785E354F1486}"/>
                </c:ext>
              </c:extLst>
            </c:dLbl>
            <c:dLbl>
              <c:idx val="1"/>
              <c:spPr>
                <a:noFill/>
                <a:ln>
                  <a:noFill/>
                </a:ln>
                <a:effectLst/>
              </c:spPr>
              <c:txPr>
                <a:bodyPr/>
                <a:lstStyle/>
                <a:p>
                  <a:pPr>
                    <a:defRPr sz="1000" b="1" i="0" baseline="0">
                      <a:solidFill>
                        <a:schemeClr val="accent4"/>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3-4A28-4D21-A22F-785E354F1486}"/>
                </c:ext>
              </c:extLst>
            </c:dLbl>
            <c:dLbl>
              <c:idx val="3"/>
              <c:spPr/>
              <c:txPr>
                <a:bodyPr/>
                <a:lstStyle/>
                <a:p>
                  <a:pPr>
                    <a:defRPr sz="1000" b="1" i="0" baseline="0">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7-4A28-4D21-A22F-785E354F1486}"/>
                </c:ext>
              </c:extLst>
            </c:dLbl>
            <c:spPr>
              <a:noFill/>
              <a:ln>
                <a:noFill/>
              </a:ln>
              <a:effectLst/>
            </c:spPr>
            <c:txPr>
              <a:bodyPr/>
              <a:lstStyle/>
              <a:p>
                <a:pPr>
                  <a:defRPr sz="1000" b="1" i="0" baseline="0">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'Chart 5.07'!$H$21:$H$24</c:f>
              <c:strCache>
                <c:ptCount val="4"/>
                <c:pt idx="0">
                  <c:v>Single person</c:v>
                </c:pt>
                <c:pt idx="1">
                  <c:v>Single parent</c:v>
                </c:pt>
                <c:pt idx="2">
                  <c:v>Couple with dependent children</c:v>
                </c:pt>
                <c:pt idx="3">
                  <c:v>Other</c:v>
                </c:pt>
              </c:strCache>
            </c:strRef>
          </c:cat>
          <c:val>
            <c:numRef>
              <c:f>'Chart 5.07'!$I$21:$I$24</c:f>
              <c:numCache>
                <c:formatCode>0</c:formatCode>
                <c:ptCount val="4"/>
                <c:pt idx="0">
                  <c:v>46.39597690445148</c:v>
                </c:pt>
                <c:pt idx="1">
                  <c:v>32.547960514062204</c:v>
                </c:pt>
                <c:pt idx="2">
                  <c:v>11.380145278450362</c:v>
                </c:pt>
                <c:pt idx="3">
                  <c:v>9.6759173030359467</c:v>
                </c:pt>
              </c:numCache>
            </c:numRef>
          </c:val>
          <c:extLst>
            <c:ext xmlns:c16="http://schemas.microsoft.com/office/drawing/2014/chart" uri="{C3380CC4-5D6E-409C-BE32-E72D297353CC}">
              <c16:uniqueId val="{00000008-4A28-4D21-A22F-785E354F1486}"/>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5689024714016605"/>
          <c:y val="5.2825318322812953E-2"/>
          <c:w val="0.42667908250599113"/>
          <c:h val="0.94537216379663636"/>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97245831038607"/>
          <c:y val="7.1976604776254824E-2"/>
          <c:w val="0.84559486774928183"/>
          <c:h val="0.74585269433913348"/>
        </c:manualLayout>
      </c:layout>
      <c:lineChart>
        <c:grouping val="standard"/>
        <c:varyColors val="0"/>
        <c:ser>
          <c:idx val="0"/>
          <c:order val="0"/>
          <c:tx>
            <c:strRef>
              <c:f>'Chart 1.05'!$B$22</c:f>
              <c:strCache>
                <c:ptCount val="1"/>
                <c:pt idx="0">
                  <c:v>16-18 year olds</c:v>
                </c:pt>
              </c:strCache>
            </c:strRef>
          </c:tx>
          <c:marker>
            <c:symbol val="none"/>
          </c:marker>
          <c:cat>
            <c:numRef>
              <c:f>'Chart 1.05'!$A$23:$A$37</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'Chart 1.05'!$B$23:$B$37</c:f>
              <c:numCache>
                <c:formatCode>General</c:formatCode>
                <c:ptCount val="15"/>
                <c:pt idx="0">
                  <c:v>88.8</c:v>
                </c:pt>
                <c:pt idx="1">
                  <c:v>90.1</c:v>
                </c:pt>
                <c:pt idx="2">
                  <c:v>90.3</c:v>
                </c:pt>
                <c:pt idx="3">
                  <c:v>88.4</c:v>
                </c:pt>
                <c:pt idx="4">
                  <c:v>87.6</c:v>
                </c:pt>
                <c:pt idx="5">
                  <c:v>87.6</c:v>
                </c:pt>
                <c:pt idx="6">
                  <c:v>88.4</c:v>
                </c:pt>
                <c:pt idx="7">
                  <c:v>87.8</c:v>
                </c:pt>
                <c:pt idx="8" formatCode="0.0">
                  <c:v>89</c:v>
                </c:pt>
                <c:pt idx="9">
                  <c:v>89.1</c:v>
                </c:pt>
                <c:pt idx="10">
                  <c:v>89.2</c:v>
                </c:pt>
                <c:pt idx="11">
                  <c:v>89.3</c:v>
                </c:pt>
                <c:pt idx="12">
                  <c:v>89.5</c:v>
                </c:pt>
                <c:pt idx="13">
                  <c:v>90.6</c:v>
                </c:pt>
                <c:pt idx="14">
                  <c:v>89.7</c:v>
                </c:pt>
              </c:numCache>
            </c:numRef>
          </c:val>
          <c:smooth val="0"/>
          <c:extLst>
            <c:ext xmlns:c16="http://schemas.microsoft.com/office/drawing/2014/chart" uri="{C3380CC4-5D6E-409C-BE32-E72D297353CC}">
              <c16:uniqueId val="{00000000-7438-4213-A4B0-4F6C710E24F5}"/>
            </c:ext>
          </c:extLst>
        </c:ser>
        <c:ser>
          <c:idx val="1"/>
          <c:order val="1"/>
          <c:tx>
            <c:strRef>
              <c:f>'Chart 1.05'!$C$22</c:f>
              <c:strCache>
                <c:ptCount val="1"/>
                <c:pt idx="0">
                  <c:v>19-24 year olds</c:v>
                </c:pt>
              </c:strCache>
            </c:strRef>
          </c:tx>
          <c:spPr>
            <a:ln>
              <a:solidFill>
                <a:schemeClr val="bg1">
                  <a:lumMod val="75000"/>
                </a:schemeClr>
              </a:solidFill>
            </a:ln>
          </c:spPr>
          <c:marker>
            <c:symbol val="none"/>
          </c:marker>
          <c:cat>
            <c:numRef>
              <c:f>'Chart 1.05'!$A$23:$A$37</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'Chart 1.05'!$C$23:$C$37</c:f>
              <c:numCache>
                <c:formatCode>General</c:formatCode>
                <c:ptCount val="15"/>
                <c:pt idx="0">
                  <c:v>83.8</c:v>
                </c:pt>
                <c:pt idx="1">
                  <c:v>82.6</c:v>
                </c:pt>
                <c:pt idx="2">
                  <c:v>82.1</c:v>
                </c:pt>
                <c:pt idx="3">
                  <c:v>82.6</c:v>
                </c:pt>
                <c:pt idx="4">
                  <c:v>82.6</c:v>
                </c:pt>
                <c:pt idx="5">
                  <c:v>78.3</c:v>
                </c:pt>
                <c:pt idx="6">
                  <c:v>77.099999999999994</c:v>
                </c:pt>
                <c:pt idx="7">
                  <c:v>77.7</c:v>
                </c:pt>
                <c:pt idx="8" formatCode="0.0">
                  <c:v>77</c:v>
                </c:pt>
                <c:pt idx="9">
                  <c:v>78.900000000000006</c:v>
                </c:pt>
                <c:pt idx="10">
                  <c:v>79.599999999999994</c:v>
                </c:pt>
                <c:pt idx="11">
                  <c:v>81.099999999999994</c:v>
                </c:pt>
                <c:pt idx="12">
                  <c:v>81.5</c:v>
                </c:pt>
                <c:pt idx="13">
                  <c:v>83.9</c:v>
                </c:pt>
                <c:pt idx="14">
                  <c:v>83.9</c:v>
                </c:pt>
              </c:numCache>
            </c:numRef>
          </c:val>
          <c:smooth val="0"/>
          <c:extLst>
            <c:ext xmlns:c16="http://schemas.microsoft.com/office/drawing/2014/chart" uri="{C3380CC4-5D6E-409C-BE32-E72D297353CC}">
              <c16:uniqueId val="{00000001-7438-4213-A4B0-4F6C710E24F5}"/>
            </c:ext>
          </c:extLst>
        </c:ser>
        <c:dLbls>
          <c:showLegendKey val="0"/>
          <c:showVal val="0"/>
          <c:showCatName val="0"/>
          <c:showSerName val="0"/>
          <c:showPercent val="0"/>
          <c:showBubbleSize val="0"/>
        </c:dLbls>
        <c:smooth val="0"/>
        <c:axId val="432257664"/>
        <c:axId val="432415104"/>
      </c:lineChart>
      <c:catAx>
        <c:axId val="432257664"/>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32415104"/>
        <c:crosses val="autoZero"/>
        <c:auto val="1"/>
        <c:lblAlgn val="ctr"/>
        <c:lblOffset val="100"/>
        <c:noMultiLvlLbl val="0"/>
      </c:catAx>
      <c:valAx>
        <c:axId val="432415104"/>
        <c:scaling>
          <c:orientation val="minMax"/>
          <c:max val="100"/>
          <c:min val="50"/>
        </c:scaling>
        <c:delete val="0"/>
        <c:axPos val="l"/>
        <c:majorGridlines>
          <c:spPr>
            <a:ln>
              <a:solidFill>
                <a:sysClr val="windowText" lastClr="000000"/>
              </a:solidFill>
            </a:ln>
          </c:spPr>
        </c:majorGridlines>
        <c:title>
          <c:tx>
            <c:rich>
              <a:bodyPr rot="-5400000" vert="horz"/>
              <a:lstStyle/>
              <a:p>
                <a:pPr>
                  <a:defRPr/>
                </a:pPr>
                <a:r>
                  <a:rPr lang="en-US"/>
                  <a:t>Percentage</a:t>
                </a:r>
              </a:p>
            </c:rich>
          </c:tx>
          <c:layout>
            <c:manualLayout>
              <c:xMode val="edge"/>
              <c:yMode val="edge"/>
              <c:x val="2.3638937271780697E-2"/>
              <c:y val="0.34600401801626651"/>
            </c:manualLayout>
          </c:layout>
          <c:overlay val="0"/>
        </c:title>
        <c:numFmt formatCode="#,##0" sourceLinked="0"/>
        <c:majorTickMark val="out"/>
        <c:minorTickMark val="none"/>
        <c:tickLblPos val="nextTo"/>
        <c:crossAx val="432257664"/>
        <c:crosses val="autoZero"/>
        <c:crossBetween val="between"/>
        <c:majorUnit val="10"/>
      </c:valAx>
      <c:spPr>
        <a:solidFill>
          <a:sysClr val="window" lastClr="FFFFFF"/>
        </a:solidFill>
        <a:ln>
          <a:solidFill>
            <a:sysClr val="windowText" lastClr="000000"/>
          </a:solidFill>
        </a:ln>
      </c:spPr>
    </c:plotArea>
    <c:legend>
      <c:legendPos val="r"/>
      <c:layout>
        <c:manualLayout>
          <c:xMode val="edge"/>
          <c:yMode val="edge"/>
          <c:x val="0.68885283479451653"/>
          <c:y val="0.60005540974044913"/>
          <c:w val="0.24932577189666036"/>
          <c:h val="0.14043809338647484"/>
        </c:manualLayout>
      </c:layout>
      <c:overlay val="1"/>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5.08'!$A$26</c:f>
              <c:strCache>
                <c:ptCount val="1"/>
                <c:pt idx="0">
                  <c:v>Violence against the person</c:v>
                </c:pt>
              </c:strCache>
            </c:strRef>
          </c:tx>
          <c:spPr>
            <a:ln w="28575" cap="rnd">
              <a:solidFill>
                <a:schemeClr val="tx2">
                  <a:lumMod val="20000"/>
                  <a:lumOff val="80000"/>
                </a:schemeClr>
              </a:solidFill>
              <a:round/>
            </a:ln>
            <a:effectLst/>
          </c:spPr>
          <c:marker>
            <c:symbol val="none"/>
          </c:marker>
          <c:cat>
            <c:strRef>
              <c:f>'Chart 5.08'!$B$25:$R$25</c:f>
              <c:strCache>
                <c:ptCount val="17"/>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strCache>
            </c:strRef>
          </c:cat>
          <c:val>
            <c:numRef>
              <c:f>'Chart 5.08'!$B$26:$R$26</c:f>
              <c:numCache>
                <c:formatCode>0</c:formatCode>
                <c:ptCount val="17"/>
                <c:pt idx="0">
                  <c:v>13.824739742637046</c:v>
                </c:pt>
                <c:pt idx="1">
                  <c:v>13.947206014458146</c:v>
                </c:pt>
                <c:pt idx="2">
                  <c:v>13.865454439711343</c:v>
                </c:pt>
                <c:pt idx="3">
                  <c:v>13.644925469191653</c:v>
                </c:pt>
                <c:pt idx="4">
                  <c:v>13.073791191786897</c:v>
                </c:pt>
                <c:pt idx="5">
                  <c:v>11.921302571700286</c:v>
                </c:pt>
                <c:pt idx="6">
                  <c:v>11.374921634030841</c:v>
                </c:pt>
                <c:pt idx="7">
                  <c:v>11.26207355887316</c:v>
                </c:pt>
                <c:pt idx="8">
                  <c:v>10.523050874909957</c:v>
                </c:pt>
                <c:pt idx="9">
                  <c:v>9.885898298755972</c:v>
                </c:pt>
                <c:pt idx="10">
                  <c:v>10.101926861060607</c:v>
                </c:pt>
                <c:pt idx="11">
                  <c:v>11.140301815591167</c:v>
                </c:pt>
                <c:pt idx="12">
                  <c:v>13.82228408724866</c:v>
                </c:pt>
                <c:pt idx="13">
                  <c:v>16.731061996988789</c:v>
                </c:pt>
                <c:pt idx="14">
                  <c:v>20.112747538666625</c:v>
                </c:pt>
                <c:pt idx="15">
                  <c:v>23.917137175157151</c:v>
                </c:pt>
                <c:pt idx="16">
                  <c:v>29.507132249697399</c:v>
                </c:pt>
              </c:numCache>
            </c:numRef>
          </c:val>
          <c:smooth val="0"/>
          <c:extLst>
            <c:ext xmlns:c16="http://schemas.microsoft.com/office/drawing/2014/chart" uri="{C3380CC4-5D6E-409C-BE32-E72D297353CC}">
              <c16:uniqueId val="{00000000-2AAA-49A1-B7E1-FB7997172FE9}"/>
            </c:ext>
          </c:extLst>
        </c:ser>
        <c:ser>
          <c:idx val="3"/>
          <c:order val="1"/>
          <c:tx>
            <c:strRef>
              <c:f>'Chart 5.08'!$A$27</c:f>
              <c:strCache>
                <c:ptCount val="1"/>
                <c:pt idx="0">
                  <c:v>Theft offences</c:v>
                </c:pt>
              </c:strCache>
            </c:strRef>
          </c:tx>
          <c:spPr>
            <a:ln w="28575" cap="rnd">
              <a:solidFill>
                <a:schemeClr val="bg1">
                  <a:lumMod val="50000"/>
                </a:schemeClr>
              </a:solidFill>
              <a:round/>
            </a:ln>
            <a:effectLst/>
          </c:spPr>
          <c:marker>
            <c:symbol val="none"/>
          </c:marker>
          <c:cat>
            <c:strRef>
              <c:f>'Chart 5.08'!$B$25:$R$25</c:f>
              <c:strCache>
                <c:ptCount val="17"/>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strCache>
            </c:strRef>
          </c:cat>
          <c:val>
            <c:numRef>
              <c:f>'Chart 5.08'!$B$27:$R$27</c:f>
              <c:numCache>
                <c:formatCode>0</c:formatCode>
                <c:ptCount val="17"/>
                <c:pt idx="0">
                  <c:v>51.062036158906501</c:v>
                </c:pt>
                <c:pt idx="1">
                  <c:v>49.747406237692417</c:v>
                </c:pt>
                <c:pt idx="2">
                  <c:v>42.941791871433971</c:v>
                </c:pt>
                <c:pt idx="3">
                  <c:v>40.165237097250575</c:v>
                </c:pt>
                <c:pt idx="4">
                  <c:v>39.360370945463465</c:v>
                </c:pt>
                <c:pt idx="5">
                  <c:v>36.925136189048395</c:v>
                </c:pt>
                <c:pt idx="6">
                  <c:v>35.717366295346096</c:v>
                </c:pt>
                <c:pt idx="7">
                  <c:v>33.519674405503096</c:v>
                </c:pt>
                <c:pt idx="8">
                  <c:v>31.45177445949486</c:v>
                </c:pt>
                <c:pt idx="9">
                  <c:v>30.010855948805357</c:v>
                </c:pt>
                <c:pt idx="10">
                  <c:v>27.33609905054119</c:v>
                </c:pt>
                <c:pt idx="11">
                  <c:v>26.209020727923455</c:v>
                </c:pt>
                <c:pt idx="12">
                  <c:v>25.849310939458661</c:v>
                </c:pt>
                <c:pt idx="13">
                  <c:v>24.069354641981537</c:v>
                </c:pt>
                <c:pt idx="14">
                  <c:v>24.499301350721939</c:v>
                </c:pt>
                <c:pt idx="15">
                  <c:v>25.346181721605102</c:v>
                </c:pt>
                <c:pt idx="16">
                  <c:v>25.153960436891115</c:v>
                </c:pt>
              </c:numCache>
            </c:numRef>
          </c:val>
          <c:smooth val="0"/>
          <c:extLst>
            <c:ext xmlns:c16="http://schemas.microsoft.com/office/drawing/2014/chart" uri="{C3380CC4-5D6E-409C-BE32-E72D297353CC}">
              <c16:uniqueId val="{00000001-2AAA-49A1-B7E1-FB7997172FE9}"/>
            </c:ext>
          </c:extLst>
        </c:ser>
        <c:ser>
          <c:idx val="4"/>
          <c:order val="2"/>
          <c:tx>
            <c:strRef>
              <c:f>'Chart 5.08'!$A$28</c:f>
              <c:strCache>
                <c:ptCount val="1"/>
                <c:pt idx="0">
                  <c:v>Criminal damage and arson</c:v>
                </c:pt>
              </c:strCache>
            </c:strRef>
          </c:tx>
          <c:spPr>
            <a:ln w="28575" cap="rnd">
              <a:solidFill>
                <a:schemeClr val="tx2"/>
              </a:solidFill>
              <a:round/>
            </a:ln>
            <a:effectLst/>
          </c:spPr>
          <c:marker>
            <c:symbol val="none"/>
          </c:marker>
          <c:cat>
            <c:strRef>
              <c:f>'Chart 5.08'!$B$25:$R$25</c:f>
              <c:strCache>
                <c:ptCount val="17"/>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strCache>
            </c:strRef>
          </c:cat>
          <c:val>
            <c:numRef>
              <c:f>'Chart 5.08'!$B$28:$R$28</c:f>
              <c:numCache>
                <c:formatCode>0</c:formatCode>
                <c:ptCount val="17"/>
                <c:pt idx="0">
                  <c:v>22.38822310628299</c:v>
                </c:pt>
                <c:pt idx="1">
                  <c:v>22.341127697286431</c:v>
                </c:pt>
                <c:pt idx="2">
                  <c:v>21.532943218789878</c:v>
                </c:pt>
                <c:pt idx="3">
                  <c:v>21.353116162716645</c:v>
                </c:pt>
                <c:pt idx="4">
                  <c:v>21.649761460416897</c:v>
                </c:pt>
                <c:pt idx="5">
                  <c:v>19.765499040514602</c:v>
                </c:pt>
                <c:pt idx="6">
                  <c:v>18.628049415258502</c:v>
                </c:pt>
                <c:pt idx="7">
                  <c:v>16.102356400664458</c:v>
                </c:pt>
                <c:pt idx="8">
                  <c:v>13.590948897546895</c:v>
                </c:pt>
                <c:pt idx="9">
                  <c:v>11.731670712895731</c:v>
                </c:pt>
                <c:pt idx="10">
                  <c:v>10.180975235738194</c:v>
                </c:pt>
                <c:pt idx="11">
                  <c:v>9.8182851611011106</c:v>
                </c:pt>
                <c:pt idx="12">
                  <c:v>9.7592654160559587</c:v>
                </c:pt>
                <c:pt idx="13">
                  <c:v>10.162673768975758</c:v>
                </c:pt>
                <c:pt idx="14">
                  <c:v>10.0968472447521</c:v>
                </c:pt>
                <c:pt idx="15">
                  <c:v>10.779910820708666</c:v>
                </c:pt>
                <c:pt idx="16">
                  <c:v>10.807578208460949</c:v>
                </c:pt>
              </c:numCache>
            </c:numRef>
          </c:val>
          <c:smooth val="0"/>
          <c:extLst>
            <c:ext xmlns:c16="http://schemas.microsoft.com/office/drawing/2014/chart" uri="{C3380CC4-5D6E-409C-BE32-E72D297353CC}">
              <c16:uniqueId val="{00000002-2AAA-49A1-B7E1-FB7997172FE9}"/>
            </c:ext>
          </c:extLst>
        </c:ser>
        <c:ser>
          <c:idx val="7"/>
          <c:order val="3"/>
          <c:tx>
            <c:strRef>
              <c:f>'Chart 5.08'!$A$29</c:f>
              <c:strCache>
                <c:ptCount val="1"/>
                <c:pt idx="0">
                  <c:v>Public order offences</c:v>
                </c:pt>
              </c:strCache>
            </c:strRef>
          </c:tx>
          <c:spPr>
            <a:ln w="28575" cap="rnd">
              <a:solidFill>
                <a:schemeClr val="bg2">
                  <a:lumMod val="75000"/>
                </a:schemeClr>
              </a:solidFill>
              <a:round/>
            </a:ln>
            <a:effectLst/>
          </c:spPr>
          <c:marker>
            <c:symbol val="none"/>
          </c:marker>
          <c:cat>
            <c:strRef>
              <c:f>'Chart 5.08'!$B$25:$R$25</c:f>
              <c:strCache>
                <c:ptCount val="17"/>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strCache>
            </c:strRef>
          </c:cat>
          <c:val>
            <c:numRef>
              <c:f>'Chart 5.08'!$B$29:$R$29</c:f>
              <c:numCache>
                <c:formatCode>0</c:formatCode>
                <c:ptCount val="17"/>
                <c:pt idx="0">
                  <c:v>4.2902949013232172</c:v>
                </c:pt>
                <c:pt idx="1">
                  <c:v>3.9884658890343911</c:v>
                </c:pt>
                <c:pt idx="2">
                  <c:v>4.0849767128262391</c:v>
                </c:pt>
                <c:pt idx="3">
                  <c:v>4.0908507669629532</c:v>
                </c:pt>
                <c:pt idx="4">
                  <c:v>5.0039053236997546</c:v>
                </c:pt>
                <c:pt idx="5">
                  <c:v>4.6116504047002644</c:v>
                </c:pt>
                <c:pt idx="6">
                  <c:v>4.3917991108003092</c:v>
                </c:pt>
                <c:pt idx="7">
                  <c:v>4.2548682537467855</c:v>
                </c:pt>
                <c:pt idx="8">
                  <c:v>3.6203622919693337</c:v>
                </c:pt>
                <c:pt idx="9">
                  <c:v>3.1866093862504807</c:v>
                </c:pt>
                <c:pt idx="10">
                  <c:v>2.6873194370844877</c:v>
                </c:pt>
                <c:pt idx="11">
                  <c:v>2.6995093452789569</c:v>
                </c:pt>
                <c:pt idx="12">
                  <c:v>3.0206634075411798</c:v>
                </c:pt>
                <c:pt idx="13">
                  <c:v>3.4716687436231197</c:v>
                </c:pt>
                <c:pt idx="14">
                  <c:v>4.5057257118995233</c:v>
                </c:pt>
                <c:pt idx="15">
                  <c:v>6.1763138906265755</c:v>
                </c:pt>
                <c:pt idx="16">
                  <c:v>8.4986097441846464</c:v>
                </c:pt>
              </c:numCache>
            </c:numRef>
          </c:val>
          <c:smooth val="0"/>
          <c:extLst>
            <c:ext xmlns:c16="http://schemas.microsoft.com/office/drawing/2014/chart" uri="{C3380CC4-5D6E-409C-BE32-E72D297353CC}">
              <c16:uniqueId val="{00000003-2AAA-49A1-B7E1-FB7997172FE9}"/>
            </c:ext>
          </c:extLst>
        </c:ser>
        <c:dLbls>
          <c:showLegendKey val="0"/>
          <c:showVal val="0"/>
          <c:showCatName val="0"/>
          <c:showSerName val="0"/>
          <c:showPercent val="0"/>
          <c:showBubbleSize val="0"/>
        </c:dLbls>
        <c:smooth val="0"/>
        <c:axId val="764773504"/>
        <c:axId val="764775040"/>
      </c:lineChart>
      <c:catAx>
        <c:axId val="764773504"/>
        <c:scaling>
          <c:orientation val="minMax"/>
        </c:scaling>
        <c:delete val="0"/>
        <c:axPos val="b"/>
        <c:numFmt formatCode="General" sourceLinked="1"/>
        <c:majorTickMark val="none"/>
        <c:minorTickMark val="none"/>
        <c:tickLblPos val="nextTo"/>
        <c:spPr>
          <a:noFill/>
          <a:ln w="9525" cap="flat" cmpd="sng" algn="ctr">
            <a:solidFill>
              <a:srgbClr val="000204"/>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4775040"/>
        <c:crosses val="autoZero"/>
        <c:auto val="1"/>
        <c:lblAlgn val="ctr"/>
        <c:lblOffset val="100"/>
        <c:noMultiLvlLbl val="0"/>
      </c:catAx>
      <c:valAx>
        <c:axId val="764775040"/>
        <c:scaling>
          <c:orientation val="minMax"/>
        </c:scaling>
        <c:delete val="0"/>
        <c:axPos val="l"/>
        <c:majorGridlines>
          <c:spPr>
            <a:ln w="9525" cap="flat" cmpd="sng" algn="ctr">
              <a:solidFill>
                <a:srgbClr val="DDDDDD"/>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Rate per 1,000 population</a:t>
                </a:r>
              </a:p>
            </c:rich>
          </c:tx>
          <c:layout>
            <c:manualLayout>
              <c:xMode val="edge"/>
              <c:yMode val="edge"/>
              <c:x val="1.0490426618391981E-2"/>
              <c:y val="0.209708552055993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4773504"/>
        <c:crosses val="autoZero"/>
        <c:crossBetween val="between"/>
      </c:valAx>
      <c:spPr>
        <a:noFill/>
        <a:ln>
          <a:solidFill>
            <a:sysClr val="windowText" lastClr="000000"/>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384992789422597"/>
          <c:y val="5.1825792624859535E-2"/>
          <c:w val="0.61543219455056386"/>
          <c:h val="0.75871921661066732"/>
        </c:manualLayout>
      </c:layout>
      <c:barChart>
        <c:barDir val="bar"/>
        <c:grouping val="clustered"/>
        <c:varyColors val="0"/>
        <c:ser>
          <c:idx val="0"/>
          <c:order val="0"/>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6.01'!$A$24:$A$30</c:f>
              <c:strCache>
                <c:ptCount val="7"/>
                <c:pt idx="0">
                  <c:v>Lack of access/facilities for disabled people</c:v>
                </c:pt>
                <c:pt idx="1">
                  <c:v>My health is not good enough</c:v>
                </c:pt>
                <c:pt idx="2">
                  <c:v>Family commitments/childcare</c:v>
                </c:pt>
                <c:pt idx="3">
                  <c:v>I’m not interested in doing these things</c:v>
                </c:pt>
                <c:pt idx="4">
                  <c:v>I already go/take part as often as I want to</c:v>
                </c:pt>
                <c:pt idx="5">
                  <c:v>It costs too much</c:v>
                </c:pt>
                <c:pt idx="6">
                  <c:v>It is difficult to find the time</c:v>
                </c:pt>
              </c:strCache>
            </c:strRef>
          </c:cat>
          <c:val>
            <c:numRef>
              <c:f>'Chart 6.01'!$B$24:$B$30</c:f>
              <c:numCache>
                <c:formatCode>0</c:formatCode>
                <c:ptCount val="7"/>
                <c:pt idx="0">
                  <c:v>2.8330000000000002</c:v>
                </c:pt>
                <c:pt idx="1">
                  <c:v>13.017999999999999</c:v>
                </c:pt>
                <c:pt idx="2">
                  <c:v>18.125</c:v>
                </c:pt>
                <c:pt idx="3">
                  <c:v>18.701999999999998</c:v>
                </c:pt>
                <c:pt idx="4">
                  <c:v>21.986000000000001</c:v>
                </c:pt>
                <c:pt idx="5">
                  <c:v>23.335000000000001</c:v>
                </c:pt>
                <c:pt idx="6">
                  <c:v>33.35</c:v>
                </c:pt>
              </c:numCache>
            </c:numRef>
          </c:val>
          <c:extLst>
            <c:ext xmlns:c16="http://schemas.microsoft.com/office/drawing/2014/chart" uri="{C3380CC4-5D6E-409C-BE32-E72D297353CC}">
              <c16:uniqueId val="{00000000-38C0-4C0B-A321-157939F30702}"/>
            </c:ext>
          </c:extLst>
        </c:ser>
        <c:dLbls>
          <c:showLegendKey val="0"/>
          <c:showVal val="0"/>
          <c:showCatName val="0"/>
          <c:showSerName val="0"/>
          <c:showPercent val="0"/>
          <c:showBubbleSize val="0"/>
        </c:dLbls>
        <c:gapWidth val="150"/>
        <c:axId val="764887424"/>
        <c:axId val="764888960"/>
      </c:barChart>
      <c:catAx>
        <c:axId val="764887424"/>
        <c:scaling>
          <c:orientation val="minMax"/>
        </c:scaling>
        <c:delete val="0"/>
        <c:axPos val="l"/>
        <c:numFmt formatCode="General" sourceLinked="1"/>
        <c:majorTickMark val="out"/>
        <c:minorTickMark val="none"/>
        <c:tickLblPos val="nextTo"/>
        <c:crossAx val="764888960"/>
        <c:crosses val="autoZero"/>
        <c:auto val="1"/>
        <c:lblAlgn val="ctr"/>
        <c:lblOffset val="100"/>
        <c:noMultiLvlLbl val="0"/>
      </c:catAx>
      <c:valAx>
        <c:axId val="764888960"/>
        <c:scaling>
          <c:orientation val="minMax"/>
          <c:max val="40"/>
          <c:min val="0"/>
        </c:scaling>
        <c:delete val="0"/>
        <c:axPos val="b"/>
        <c:majorGridlines/>
        <c:title>
          <c:tx>
            <c:rich>
              <a:bodyPr/>
              <a:lstStyle/>
              <a:p>
                <a:pPr>
                  <a:defRPr/>
                </a:pPr>
                <a:r>
                  <a:rPr lang="cy-GB"/>
                  <a:t>Percentage</a:t>
                </a:r>
              </a:p>
            </c:rich>
          </c:tx>
          <c:overlay val="0"/>
        </c:title>
        <c:numFmt formatCode="0" sourceLinked="1"/>
        <c:majorTickMark val="out"/>
        <c:minorTickMark val="none"/>
        <c:tickLblPos val="nextTo"/>
        <c:crossAx val="764887424"/>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effectLst/>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63119785124136"/>
          <c:y val="5.1825792624859535E-2"/>
          <c:w val="0.83583443120193635"/>
          <c:h val="0.75871921661066732"/>
        </c:manualLayout>
      </c:layout>
      <c:lineChart>
        <c:grouping val="standard"/>
        <c:varyColors val="0"/>
        <c:ser>
          <c:idx val="0"/>
          <c:order val="0"/>
          <c:tx>
            <c:strRef>
              <c:f>'Chart 6.02'!$B$22</c:f>
              <c:strCache>
                <c:ptCount val="1"/>
                <c:pt idx="0">
                  <c:v>Percentage</c:v>
                </c:pt>
              </c:strCache>
            </c:strRef>
          </c:tx>
          <c:marker>
            <c:symbol val="none"/>
          </c:marker>
          <c:cat>
            <c:numRef>
              <c:f>'Chart 6.02'!$A$23:$A$31</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'Chart 6.02'!$B$23:$B$31</c:f>
              <c:numCache>
                <c:formatCode>0</c:formatCode>
                <c:ptCount val="9"/>
                <c:pt idx="0">
                  <c:v>76.3</c:v>
                </c:pt>
                <c:pt idx="1">
                  <c:v>79.7</c:v>
                </c:pt>
                <c:pt idx="2">
                  <c:v>79.5</c:v>
                </c:pt>
                <c:pt idx="3">
                  <c:v>85.4</c:v>
                </c:pt>
                <c:pt idx="4">
                  <c:v>85.9</c:v>
                </c:pt>
                <c:pt idx="5">
                  <c:v>88.8</c:v>
                </c:pt>
                <c:pt idx="6">
                  <c:v>82.9</c:v>
                </c:pt>
                <c:pt idx="7">
                  <c:v>86.5</c:v>
                </c:pt>
                <c:pt idx="8">
                  <c:v>89.3</c:v>
                </c:pt>
              </c:numCache>
            </c:numRef>
          </c:val>
          <c:smooth val="0"/>
          <c:extLst>
            <c:ext xmlns:c16="http://schemas.microsoft.com/office/drawing/2014/chart" uri="{C3380CC4-5D6E-409C-BE32-E72D297353CC}">
              <c16:uniqueId val="{00000000-6D54-42AD-B86C-568184E63837}"/>
            </c:ext>
          </c:extLst>
        </c:ser>
        <c:dLbls>
          <c:showLegendKey val="0"/>
          <c:showVal val="0"/>
          <c:showCatName val="0"/>
          <c:showSerName val="0"/>
          <c:showPercent val="0"/>
          <c:showBubbleSize val="0"/>
        </c:dLbls>
        <c:smooth val="0"/>
        <c:axId val="765434112"/>
        <c:axId val="765469056"/>
      </c:lineChart>
      <c:catAx>
        <c:axId val="765434112"/>
        <c:scaling>
          <c:orientation val="minMax"/>
        </c:scaling>
        <c:delete val="0"/>
        <c:axPos val="b"/>
        <c:title>
          <c:tx>
            <c:rich>
              <a:bodyPr/>
              <a:lstStyle/>
              <a:p>
                <a:pPr>
                  <a:defRPr/>
                </a:pPr>
                <a:r>
                  <a:rPr lang="en-GB"/>
                  <a:t>Year</a:t>
                </a:r>
              </a:p>
            </c:rich>
          </c:tx>
          <c:layout>
            <c:manualLayout>
              <c:xMode val="edge"/>
              <c:yMode val="edge"/>
              <c:x val="0.4712025490977052"/>
              <c:y val="0.91492445565296232"/>
            </c:manualLayout>
          </c:layout>
          <c:overlay val="0"/>
        </c:title>
        <c:numFmt formatCode="General" sourceLinked="1"/>
        <c:majorTickMark val="out"/>
        <c:minorTickMark val="none"/>
        <c:tickLblPos val="nextTo"/>
        <c:crossAx val="765469056"/>
        <c:crosses val="autoZero"/>
        <c:auto val="1"/>
        <c:lblAlgn val="ctr"/>
        <c:lblOffset val="100"/>
        <c:noMultiLvlLbl val="0"/>
      </c:catAx>
      <c:valAx>
        <c:axId val="765469056"/>
        <c:scaling>
          <c:orientation val="minMax"/>
          <c:max val="100"/>
          <c:min val="0"/>
        </c:scaling>
        <c:delete val="0"/>
        <c:axPos val="l"/>
        <c:majorGridlines/>
        <c:title>
          <c:tx>
            <c:rich>
              <a:bodyPr rot="-5400000" vert="horz"/>
              <a:lstStyle/>
              <a:p>
                <a:pPr>
                  <a:defRPr/>
                </a:pPr>
                <a:r>
                  <a:rPr lang="en-GB"/>
                  <a:t>Percentage</a:t>
                </a:r>
              </a:p>
            </c:rich>
          </c:tx>
          <c:overlay val="0"/>
        </c:title>
        <c:numFmt formatCode="0" sourceLinked="1"/>
        <c:majorTickMark val="out"/>
        <c:minorTickMark val="none"/>
        <c:tickLblPos val="nextTo"/>
        <c:crossAx val="765434112"/>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'Chart 6.03'!$B$23</c:f>
              <c:strCache>
                <c:ptCount val="1"/>
                <c:pt idx="0">
                  <c:v>Adults</c:v>
                </c:pt>
              </c:strCache>
            </c:strRef>
          </c:tx>
          <c:invertIfNegative val="0"/>
          <c:dLbls>
            <c:spPr>
              <a:noFill/>
              <a:ln>
                <a:noFill/>
              </a:ln>
              <a:effectLst/>
            </c:spPr>
            <c:txPr>
              <a:bodyPr wrap="square" lIns="38100" tIns="19050" rIns="38100" bIns="19050" anchor="ctr">
                <a:spAutoFit/>
              </a:bodyPr>
              <a:lstStyle/>
              <a:p>
                <a:pPr>
                  <a:defRPr b="1">
                    <a:solidFill>
                      <a:schemeClr val="accent4"/>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'Chart 6.03'!$A$24:$A$26</c:f>
              <c:strCache>
                <c:ptCount val="3"/>
                <c:pt idx="0">
                  <c:v>2016-17</c:v>
                </c:pt>
                <c:pt idx="1">
                  <c:v>2017-18</c:v>
                </c:pt>
                <c:pt idx="2">
                  <c:v>2018-19</c:v>
                </c:pt>
              </c:strCache>
            </c:strRef>
          </c:cat>
          <c:val>
            <c:numRef>
              <c:f>'Chart 6.03'!$B$24:$B$26</c:f>
              <c:numCache>
                <c:formatCode>#,##0</c:formatCode>
                <c:ptCount val="3"/>
                <c:pt idx="0">
                  <c:v>29</c:v>
                </c:pt>
                <c:pt idx="1">
                  <c:v>32</c:v>
                </c:pt>
                <c:pt idx="2">
                  <c:v>32</c:v>
                </c:pt>
              </c:numCache>
            </c:numRef>
          </c:val>
          <c:extLst>
            <c:ext xmlns:c16="http://schemas.microsoft.com/office/drawing/2014/chart" uri="{C3380CC4-5D6E-409C-BE32-E72D297353CC}">
              <c16:uniqueId val="{00000001-B5CF-4654-AD7A-94E8AF3291BD}"/>
            </c:ext>
          </c:extLst>
        </c:ser>
        <c:dLbls>
          <c:showLegendKey val="0"/>
          <c:showVal val="0"/>
          <c:showCatName val="0"/>
          <c:showSerName val="0"/>
          <c:showPercent val="0"/>
          <c:showBubbleSize val="0"/>
        </c:dLbls>
        <c:gapWidth val="150"/>
        <c:axId val="765642240"/>
        <c:axId val="765643776"/>
      </c:barChart>
      <c:catAx>
        <c:axId val="765642240"/>
        <c:scaling>
          <c:orientation val="minMax"/>
        </c:scaling>
        <c:delete val="0"/>
        <c:axPos val="b"/>
        <c:numFmt formatCode="General" sourceLinked="1"/>
        <c:majorTickMark val="out"/>
        <c:minorTickMark val="none"/>
        <c:tickLblPos val="nextTo"/>
        <c:spPr>
          <a:ln>
            <a:solidFill>
              <a:schemeClr val="tx1"/>
            </a:solidFill>
          </a:ln>
        </c:spPr>
        <c:txPr>
          <a:bodyPr/>
          <a:lstStyle/>
          <a:p>
            <a:pPr>
              <a:defRPr baseline="0">
                <a:latin typeface="Arial" panose="020B0604020202020204" pitchFamily="34" charset="0"/>
              </a:defRPr>
            </a:pPr>
            <a:endParaRPr lang="en-US"/>
          </a:p>
        </c:txPr>
        <c:crossAx val="765643776"/>
        <c:crosses val="autoZero"/>
        <c:auto val="1"/>
        <c:lblAlgn val="ctr"/>
        <c:lblOffset val="100"/>
        <c:noMultiLvlLbl val="0"/>
      </c:catAx>
      <c:valAx>
        <c:axId val="765643776"/>
        <c:scaling>
          <c:orientation val="minMax"/>
          <c:min val="0"/>
        </c:scaling>
        <c:delete val="0"/>
        <c:axPos val="l"/>
        <c:majorGridlines>
          <c:spPr>
            <a:ln>
              <a:solidFill>
                <a:schemeClr val="tx1"/>
              </a:solidFill>
            </a:ln>
          </c:spPr>
        </c:majorGridlines>
        <c:title>
          <c:tx>
            <c:rich>
              <a:bodyPr rot="-5400000" vert="horz"/>
              <a:lstStyle/>
              <a:p>
                <a:pPr>
                  <a:defRPr baseline="0">
                    <a:latin typeface="Arial" panose="020B0604020202020204" pitchFamily="34" charset="0"/>
                  </a:defRPr>
                </a:pPr>
                <a:r>
                  <a:rPr lang="en-GB" baseline="0">
                    <a:latin typeface="Arial" panose="020B0604020202020204" pitchFamily="34" charset="0"/>
                  </a:rPr>
                  <a:t>Percentage</a:t>
                </a:r>
              </a:p>
            </c:rich>
          </c:tx>
          <c:layout>
            <c:manualLayout>
              <c:xMode val="edge"/>
              <c:yMode val="edge"/>
              <c:x val="9.1795754446356848E-3"/>
              <c:y val="0.30508258361947882"/>
            </c:manualLayout>
          </c:layout>
          <c:overlay val="0"/>
        </c:title>
        <c:numFmt formatCode="0" sourceLinked="0"/>
        <c:majorTickMark val="out"/>
        <c:minorTickMark val="none"/>
        <c:tickLblPos val="nextTo"/>
        <c:spPr>
          <a:ln>
            <a:solidFill>
              <a:schemeClr val="tx1"/>
            </a:solidFill>
          </a:ln>
        </c:spPr>
        <c:txPr>
          <a:bodyPr/>
          <a:lstStyle/>
          <a:p>
            <a:pPr>
              <a:defRPr baseline="0">
                <a:latin typeface="Arial" panose="020B0604020202020204" pitchFamily="34" charset="0"/>
              </a:defRPr>
            </a:pPr>
            <a:endParaRPr lang="en-US"/>
          </a:p>
        </c:txPr>
        <c:crossAx val="765642240"/>
        <c:crosses val="autoZero"/>
        <c:crossBetween val="between"/>
        <c:minorUnit val="10"/>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'Chart 6.03'!$I$23</c:f>
              <c:strCache>
                <c:ptCount val="1"/>
                <c:pt idx="0">
                  <c:v>Children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'Chart 6.03'!$H$24:$H$29</c:f>
              <c:numCache>
                <c:formatCode>General</c:formatCode>
                <c:ptCount val="6"/>
                <c:pt idx="0">
                  <c:v>2013</c:v>
                </c:pt>
                <c:pt idx="1">
                  <c:v>2014</c:v>
                </c:pt>
                <c:pt idx="2">
                  <c:v>2015</c:v>
                </c:pt>
                <c:pt idx="3">
                  <c:v>2016</c:v>
                </c:pt>
                <c:pt idx="4">
                  <c:v>2017</c:v>
                </c:pt>
                <c:pt idx="5">
                  <c:v>2018</c:v>
                </c:pt>
              </c:numCache>
            </c:numRef>
          </c:cat>
          <c:val>
            <c:numRef>
              <c:f>'Chart 6.03'!$I$24:$I$29</c:f>
              <c:numCache>
                <c:formatCode>0</c:formatCode>
                <c:ptCount val="6"/>
                <c:pt idx="0">
                  <c:v>40</c:v>
                </c:pt>
                <c:pt idx="2">
                  <c:v>48</c:v>
                </c:pt>
                <c:pt idx="5">
                  <c:v>48</c:v>
                </c:pt>
              </c:numCache>
            </c:numRef>
          </c:val>
          <c:extLst>
            <c:ext xmlns:c16="http://schemas.microsoft.com/office/drawing/2014/chart" uri="{C3380CC4-5D6E-409C-BE32-E72D297353CC}">
              <c16:uniqueId val="{00000000-FA2B-4AB3-9E27-CC3DA71678AE}"/>
            </c:ext>
          </c:extLst>
        </c:ser>
        <c:dLbls>
          <c:dLblPos val="inEnd"/>
          <c:showLegendKey val="0"/>
          <c:showVal val="1"/>
          <c:showCatName val="0"/>
          <c:showSerName val="0"/>
          <c:showPercent val="0"/>
          <c:showBubbleSize val="0"/>
        </c:dLbls>
        <c:gapWidth val="50"/>
        <c:overlap val="-27"/>
        <c:axId val="765696256"/>
        <c:axId val="765707392"/>
      </c:barChart>
      <c:catAx>
        <c:axId val="765696256"/>
        <c:scaling>
          <c:orientation val="minMax"/>
        </c:scaling>
        <c:delete val="0"/>
        <c:axPos val="b"/>
        <c:numFmt formatCode="General" sourceLinked="1"/>
        <c:majorTickMark val="none"/>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65707392"/>
        <c:crossesAt val="0"/>
        <c:auto val="1"/>
        <c:lblAlgn val="ctr"/>
        <c:lblOffset val="100"/>
        <c:noMultiLvlLbl val="0"/>
      </c:catAx>
      <c:valAx>
        <c:axId val="765707392"/>
        <c:scaling>
          <c:orientation val="minMax"/>
          <c:min val="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r>
                  <a:rPr lang="en-GB" b="1"/>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65696256"/>
        <c:crosses val="autoZero"/>
        <c:crossBetween val="between"/>
      </c:valAx>
      <c:spPr>
        <a:noFill/>
        <a:ln>
          <a:solidFill>
            <a:schemeClr val="accent1"/>
          </a:solidFill>
        </a:ln>
        <a:effectLst/>
      </c:spPr>
    </c:plotArea>
    <c:plotVisOnly val="1"/>
    <c:dispBlanksAs val="gap"/>
    <c:showDLblsOverMax val="0"/>
  </c:chart>
  <c:spPr>
    <a:solidFill>
      <a:sysClr val="window" lastClr="FFFFFF"/>
    </a:solidFill>
    <a:ln w="9525" cap="flat" cmpd="sng" algn="ctr">
      <a:noFill/>
      <a:round/>
    </a:ln>
    <a:effectLst/>
  </c:spPr>
  <c:txPr>
    <a:bodyPr/>
    <a:lstStyle/>
    <a:p>
      <a:pPr>
        <a:defRPr>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64090647945715E-2"/>
          <c:y val="0.15452719436175419"/>
          <c:w val="0.89444417685400035"/>
          <c:h val="0.70278051673995801"/>
        </c:manualLayout>
      </c:layout>
      <c:barChart>
        <c:barDir val="col"/>
        <c:grouping val="stacked"/>
        <c:varyColors val="0"/>
        <c:ser>
          <c:idx val="0"/>
          <c:order val="0"/>
          <c:tx>
            <c:strRef>
              <c:f>'Chart 6.04'!$B$25</c:f>
              <c:strCache>
                <c:ptCount val="1"/>
                <c:pt idx="0">
                  <c:v>Fluent </c:v>
                </c:pt>
              </c:strCache>
            </c:strRef>
          </c:tx>
          <c:invertIfNegative val="0"/>
          <c:dLbls>
            <c:spPr>
              <a:noFill/>
              <a:ln>
                <a:noFill/>
              </a:ln>
              <a:effectLst/>
            </c:spPr>
            <c:txPr>
              <a:bodyPr/>
              <a:lstStyle/>
              <a:p>
                <a:pPr>
                  <a:defRPr>
                    <a:solidFill>
                      <a:schemeClr val="accent6">
                        <a:lumMod val="20000"/>
                        <a:lumOff val="80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6.04'!$A$26:$A$32</c:f>
              <c:strCache>
                <c:ptCount val="7"/>
                <c:pt idx="0">
                  <c:v>2012-13</c:v>
                </c:pt>
                <c:pt idx="1">
                  <c:v>2013-14</c:v>
                </c:pt>
                <c:pt idx="2">
                  <c:v>2014-15</c:v>
                </c:pt>
                <c:pt idx="3">
                  <c:v>2015-16</c:v>
                </c:pt>
                <c:pt idx="4">
                  <c:v>2016-17</c:v>
                </c:pt>
                <c:pt idx="5">
                  <c:v>2017-18</c:v>
                </c:pt>
                <c:pt idx="6">
                  <c:v>2018-19</c:v>
                </c:pt>
              </c:strCache>
            </c:strRef>
          </c:cat>
          <c:val>
            <c:numRef>
              <c:f>'Chart 6.04'!$B$26:$B$32</c:f>
              <c:numCache>
                <c:formatCode>0</c:formatCode>
                <c:ptCount val="7"/>
                <c:pt idx="0">
                  <c:v>10.161766252013001</c:v>
                </c:pt>
                <c:pt idx="1">
                  <c:v>10.016941468200701</c:v>
                </c:pt>
                <c:pt idx="2">
                  <c:v>10.7337010824695</c:v>
                </c:pt>
                <c:pt idx="4">
                  <c:v>10.8784772763999</c:v>
                </c:pt>
                <c:pt idx="5">
                  <c:v>10.9678163583617</c:v>
                </c:pt>
                <c:pt idx="6">
                  <c:v>10.8728492296817</c:v>
                </c:pt>
              </c:numCache>
            </c:numRef>
          </c:val>
          <c:extLst>
            <c:ext xmlns:c16="http://schemas.microsoft.com/office/drawing/2014/chart" uri="{C3380CC4-5D6E-409C-BE32-E72D297353CC}">
              <c16:uniqueId val="{00000000-3DD0-472A-9733-02E3623C3B19}"/>
            </c:ext>
          </c:extLst>
        </c:ser>
        <c:ser>
          <c:idx val="1"/>
          <c:order val="1"/>
          <c:tx>
            <c:strRef>
              <c:f>'Chart 6.04'!$C$25</c:f>
              <c:strCache>
                <c:ptCount val="1"/>
                <c:pt idx="0">
                  <c:v>A fair amount </c:v>
                </c:pt>
              </c:strCache>
            </c:strRef>
          </c:tx>
          <c:invertIfNegative val="0"/>
          <c:dLbls>
            <c:spPr>
              <a:noFill/>
              <a:ln>
                <a:noFill/>
              </a:ln>
              <a:effectLst/>
            </c:spPr>
            <c:txPr>
              <a:bodyPr/>
              <a:lstStyle/>
              <a:p>
                <a:pPr algn="ct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6.04'!$A$26:$A$32</c:f>
              <c:strCache>
                <c:ptCount val="7"/>
                <c:pt idx="0">
                  <c:v>2012-13</c:v>
                </c:pt>
                <c:pt idx="1">
                  <c:v>2013-14</c:v>
                </c:pt>
                <c:pt idx="2">
                  <c:v>2014-15</c:v>
                </c:pt>
                <c:pt idx="3">
                  <c:v>2015-16</c:v>
                </c:pt>
                <c:pt idx="4">
                  <c:v>2016-17</c:v>
                </c:pt>
                <c:pt idx="5">
                  <c:v>2017-18</c:v>
                </c:pt>
                <c:pt idx="6">
                  <c:v>2018-19</c:v>
                </c:pt>
              </c:strCache>
            </c:strRef>
          </c:cat>
          <c:val>
            <c:numRef>
              <c:f>'Chart 6.04'!$C$26:$C$32</c:f>
              <c:numCache>
                <c:formatCode>0</c:formatCode>
                <c:ptCount val="7"/>
                <c:pt idx="0">
                  <c:v>3.7047411927056202</c:v>
                </c:pt>
                <c:pt idx="1">
                  <c:v>3.9525858811561898</c:v>
                </c:pt>
                <c:pt idx="2">
                  <c:v>4.0449943374183697</c:v>
                </c:pt>
                <c:pt idx="4">
                  <c:v>4.2659601020332802</c:v>
                </c:pt>
                <c:pt idx="5">
                  <c:v>5.0973600005476998</c:v>
                </c:pt>
                <c:pt idx="6">
                  <c:v>4.9110656366196901</c:v>
                </c:pt>
              </c:numCache>
            </c:numRef>
          </c:val>
          <c:extLst>
            <c:ext xmlns:c16="http://schemas.microsoft.com/office/drawing/2014/chart" uri="{C3380CC4-5D6E-409C-BE32-E72D297353CC}">
              <c16:uniqueId val="{00000001-3DD0-472A-9733-02E3623C3B19}"/>
            </c:ext>
          </c:extLst>
        </c:ser>
        <c:ser>
          <c:idx val="2"/>
          <c:order val="2"/>
          <c:tx>
            <c:strRef>
              <c:f>'Chart 6.04'!$D$25</c:f>
              <c:strCache>
                <c:ptCount val="1"/>
                <c:pt idx="0">
                  <c:v>Only speak a little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6.04'!$A$26:$A$32</c:f>
              <c:strCache>
                <c:ptCount val="7"/>
                <c:pt idx="0">
                  <c:v>2012-13</c:v>
                </c:pt>
                <c:pt idx="1">
                  <c:v>2013-14</c:v>
                </c:pt>
                <c:pt idx="2">
                  <c:v>2014-15</c:v>
                </c:pt>
                <c:pt idx="3">
                  <c:v>2015-16</c:v>
                </c:pt>
                <c:pt idx="4">
                  <c:v>2016-17</c:v>
                </c:pt>
                <c:pt idx="5">
                  <c:v>2017-18</c:v>
                </c:pt>
                <c:pt idx="6">
                  <c:v>2018-19</c:v>
                </c:pt>
              </c:strCache>
            </c:strRef>
          </c:cat>
          <c:val>
            <c:numRef>
              <c:f>'Chart 6.04'!$D$26:$D$32</c:f>
              <c:numCache>
                <c:formatCode>0</c:formatCode>
                <c:ptCount val="7"/>
                <c:pt idx="0">
                  <c:v>6.5392778797422899</c:v>
                </c:pt>
                <c:pt idx="1">
                  <c:v>5.5539541412157902</c:v>
                </c:pt>
                <c:pt idx="2">
                  <c:v>6.5792385259091297</c:v>
                </c:pt>
                <c:pt idx="4">
                  <c:v>8.5666662842842296</c:v>
                </c:pt>
                <c:pt idx="5">
                  <c:v>9.0760911655397791</c:v>
                </c:pt>
                <c:pt idx="6">
                  <c:v>10.2752538620334</c:v>
                </c:pt>
              </c:numCache>
            </c:numRef>
          </c:val>
          <c:extLst>
            <c:ext xmlns:c16="http://schemas.microsoft.com/office/drawing/2014/chart" uri="{C3380CC4-5D6E-409C-BE32-E72D297353CC}">
              <c16:uniqueId val="{00000002-3DD0-472A-9733-02E3623C3B19}"/>
            </c:ext>
          </c:extLst>
        </c:ser>
        <c:ser>
          <c:idx val="3"/>
          <c:order val="3"/>
          <c:tx>
            <c:strRef>
              <c:f>'Chart 6.04'!$E$25</c:f>
              <c:strCache>
                <c:ptCount val="1"/>
                <c:pt idx="0">
                  <c:v>Say a few words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6.04'!$A$26:$A$32</c:f>
              <c:strCache>
                <c:ptCount val="7"/>
                <c:pt idx="0">
                  <c:v>2012-13</c:v>
                </c:pt>
                <c:pt idx="1">
                  <c:v>2013-14</c:v>
                </c:pt>
                <c:pt idx="2">
                  <c:v>2014-15</c:v>
                </c:pt>
                <c:pt idx="3">
                  <c:v>2015-16</c:v>
                </c:pt>
                <c:pt idx="4">
                  <c:v>2016-17</c:v>
                </c:pt>
                <c:pt idx="5">
                  <c:v>2017-18</c:v>
                </c:pt>
                <c:pt idx="6">
                  <c:v>2018-19</c:v>
                </c:pt>
              </c:strCache>
            </c:strRef>
          </c:cat>
          <c:val>
            <c:numRef>
              <c:f>'Chart 6.04'!$E$26:$E$32</c:f>
              <c:numCache>
                <c:formatCode>0</c:formatCode>
                <c:ptCount val="7"/>
                <c:pt idx="0">
                  <c:v>3.97358015201285</c:v>
                </c:pt>
                <c:pt idx="1">
                  <c:v>3.13126221476643</c:v>
                </c:pt>
                <c:pt idx="2">
                  <c:v>2.5115902632964602</c:v>
                </c:pt>
                <c:pt idx="4">
                  <c:v>4.9842474290537</c:v>
                </c:pt>
                <c:pt idx="5">
                  <c:v>6.1036077555650303</c:v>
                </c:pt>
                <c:pt idx="6">
                  <c:v>6.6010471560297104</c:v>
                </c:pt>
              </c:numCache>
            </c:numRef>
          </c:val>
          <c:extLst>
            <c:ext xmlns:c16="http://schemas.microsoft.com/office/drawing/2014/chart" uri="{C3380CC4-5D6E-409C-BE32-E72D297353CC}">
              <c16:uniqueId val="{00000003-3DD0-472A-9733-02E3623C3B19}"/>
            </c:ext>
          </c:extLst>
        </c:ser>
        <c:dLbls>
          <c:showLegendKey val="0"/>
          <c:showVal val="0"/>
          <c:showCatName val="0"/>
          <c:showSerName val="0"/>
          <c:showPercent val="0"/>
          <c:showBubbleSize val="0"/>
        </c:dLbls>
        <c:gapWidth val="55"/>
        <c:overlap val="100"/>
        <c:axId val="905396608"/>
        <c:axId val="905398144"/>
      </c:barChart>
      <c:catAx>
        <c:axId val="905396608"/>
        <c:scaling>
          <c:orientation val="minMax"/>
        </c:scaling>
        <c:delete val="0"/>
        <c:axPos val="b"/>
        <c:numFmt formatCode="General" sourceLinked="0"/>
        <c:majorTickMark val="none"/>
        <c:minorTickMark val="none"/>
        <c:tickLblPos val="nextTo"/>
        <c:crossAx val="905398144"/>
        <c:crosses val="autoZero"/>
        <c:auto val="1"/>
        <c:lblAlgn val="ctr"/>
        <c:lblOffset val="100"/>
        <c:noMultiLvlLbl val="0"/>
      </c:catAx>
      <c:valAx>
        <c:axId val="905398144"/>
        <c:scaling>
          <c:orientation val="minMax"/>
        </c:scaling>
        <c:delete val="0"/>
        <c:axPos val="l"/>
        <c:majorGridlines>
          <c:spPr>
            <a:ln>
              <a:solidFill>
                <a:srgbClr val="C0C0C0"/>
              </a:solidFill>
            </a:ln>
          </c:spPr>
        </c:majorGridlines>
        <c:title>
          <c:tx>
            <c:rich>
              <a:bodyPr rot="-5400000" vert="horz"/>
              <a:lstStyle/>
              <a:p>
                <a:pPr>
                  <a:defRPr/>
                </a:pPr>
                <a:r>
                  <a:rPr lang="cy-GB"/>
                  <a:t>Percentage</a:t>
                </a:r>
              </a:p>
            </c:rich>
          </c:tx>
          <c:overlay val="0"/>
        </c:title>
        <c:numFmt formatCode="#,##0" sourceLinked="0"/>
        <c:majorTickMark val="none"/>
        <c:minorTickMark val="none"/>
        <c:tickLblPos val="nextTo"/>
        <c:spPr>
          <a:solidFill>
            <a:srgbClr val="FFFFFF"/>
          </a:solidFill>
        </c:spPr>
        <c:crossAx val="905396608"/>
        <c:crosses val="autoZero"/>
        <c:crossBetween val="between"/>
      </c:valAx>
      <c:spPr>
        <a:solidFill>
          <a:srgbClr val="FFFFFF"/>
        </a:solidFill>
        <a:ln>
          <a:solidFill>
            <a:sysClr val="windowText" lastClr="000000"/>
          </a:solidFill>
        </a:ln>
      </c:spPr>
    </c:plotArea>
    <c:legend>
      <c:legendPos val="t"/>
      <c:layout>
        <c:manualLayout>
          <c:xMode val="edge"/>
          <c:yMode val="edge"/>
          <c:x val="1.5728028355538652E-2"/>
          <c:y val="1.232937488127718E-2"/>
          <c:w val="0.96644167551784133"/>
          <c:h val="0.14246932461237707"/>
        </c:manualLayout>
      </c:layout>
      <c:overlay val="0"/>
    </c:legend>
    <c:plotVisOnly val="1"/>
    <c:dispBlanksAs val="gap"/>
    <c:showDLblsOverMax val="0"/>
  </c:chart>
  <c:spPr>
    <a:solidFill>
      <a:srgbClr val="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1"/>
          <c:order val="0"/>
          <c:tx>
            <c:strRef>
              <c:f>'Chart 6.05'!$D$24</c:f>
              <c:strCache>
                <c:ptCount val="1"/>
                <c:pt idx="0">
                  <c:v>Percentage that speak Welsh at home</c:v>
                </c:pt>
              </c:strCache>
            </c:strRef>
          </c:tx>
          <c:spPr>
            <a:ln>
              <a:solidFill>
                <a:schemeClr val="tx2"/>
              </a:solidFill>
            </a:ln>
          </c:spPr>
          <c:marker>
            <c:symbol val="none"/>
          </c:marker>
          <c:cat>
            <c:strRef>
              <c:f>'Chart 6.05'!$A$25:$A$37</c:f>
              <c:strCache>
                <c:ptCount val="13"/>
                <c:pt idx="0">
                  <c:v>2006/07 </c:v>
                </c:pt>
                <c:pt idx="1">
                  <c:v>2007/08 </c:v>
                </c:pt>
                <c:pt idx="2">
                  <c:v>2008/09 </c:v>
                </c:pt>
                <c:pt idx="3">
                  <c:v>2009/10 </c:v>
                </c:pt>
                <c:pt idx="4">
                  <c:v>2010/11 </c:v>
                </c:pt>
                <c:pt idx="5">
                  <c:v>2011/12 </c:v>
                </c:pt>
                <c:pt idx="6">
                  <c:v>2012/13 </c:v>
                </c:pt>
                <c:pt idx="7">
                  <c:v>2013/14 </c:v>
                </c:pt>
                <c:pt idx="8">
                  <c:v>2014/15 </c:v>
                </c:pt>
                <c:pt idx="9">
                  <c:v>2015/16 </c:v>
                </c:pt>
                <c:pt idx="10">
                  <c:v>2016/17 </c:v>
                </c:pt>
                <c:pt idx="11">
                  <c:v>2017/18</c:v>
                </c:pt>
                <c:pt idx="12">
                  <c:v>2018/19</c:v>
                </c:pt>
              </c:strCache>
            </c:strRef>
          </c:cat>
          <c:val>
            <c:numRef>
              <c:f>'Chart 6.05'!$D$25:$D$37</c:f>
              <c:numCache>
                <c:formatCode>0.0</c:formatCode>
                <c:ptCount val="13"/>
                <c:pt idx="0">
                  <c:v>10.479096335466798</c:v>
                </c:pt>
                <c:pt idx="1">
                  <c:v>10.646207855473488</c:v>
                </c:pt>
                <c:pt idx="2">
                  <c:v>10.455784865540963</c:v>
                </c:pt>
                <c:pt idx="3">
                  <c:v>10.391457097322514</c:v>
                </c:pt>
                <c:pt idx="4">
                  <c:v>10.373875089763635</c:v>
                </c:pt>
                <c:pt idx="5">
                  <c:v>10.387993637180996</c:v>
                </c:pt>
                <c:pt idx="6">
                  <c:v>10.463365867842816</c:v>
                </c:pt>
                <c:pt idx="7">
                  <c:v>10.568207852919295</c:v>
                </c:pt>
                <c:pt idx="8">
                  <c:v>10.485364854524516</c:v>
                </c:pt>
                <c:pt idx="9">
                  <c:v>10.450246419517969</c:v>
                </c:pt>
                <c:pt idx="10">
                  <c:v>10.400279043762167</c:v>
                </c:pt>
                <c:pt idx="11">
                  <c:v>10.47390644334171</c:v>
                </c:pt>
                <c:pt idx="12">
                  <c:v>10.50607950176256</c:v>
                </c:pt>
              </c:numCache>
            </c:numRef>
          </c:val>
          <c:smooth val="0"/>
          <c:extLst>
            <c:ext xmlns:c16="http://schemas.microsoft.com/office/drawing/2014/chart" uri="{C3380CC4-5D6E-409C-BE32-E72D297353CC}">
              <c16:uniqueId val="{00000000-9F0F-4B1D-902E-D49250AEC858}"/>
            </c:ext>
          </c:extLst>
        </c:ser>
        <c:dLbls>
          <c:showLegendKey val="0"/>
          <c:showVal val="0"/>
          <c:showCatName val="0"/>
          <c:showSerName val="0"/>
          <c:showPercent val="0"/>
          <c:showBubbleSize val="0"/>
        </c:dLbls>
        <c:smooth val="0"/>
        <c:axId val="905620096"/>
        <c:axId val="905683712"/>
      </c:lineChart>
      <c:catAx>
        <c:axId val="905620096"/>
        <c:scaling>
          <c:orientation val="minMax"/>
        </c:scaling>
        <c:delete val="0"/>
        <c:axPos val="b"/>
        <c:title>
          <c:tx>
            <c:rich>
              <a:bodyPr/>
              <a:lstStyle/>
              <a:p>
                <a:pPr>
                  <a:defRPr/>
                </a:pPr>
                <a:r>
                  <a:rPr lang="en-GB"/>
                  <a:t>Year</a:t>
                </a:r>
              </a:p>
            </c:rich>
          </c:tx>
          <c:layout>
            <c:manualLayout>
              <c:xMode val="edge"/>
              <c:yMode val="edge"/>
              <c:x val="0.50503241311703506"/>
              <c:y val="0.91836736039302336"/>
            </c:manualLayout>
          </c:layout>
          <c:overlay val="0"/>
        </c:title>
        <c:numFmt formatCode="General" sourceLinked="1"/>
        <c:majorTickMark val="out"/>
        <c:minorTickMark val="none"/>
        <c:tickLblPos val="nextTo"/>
        <c:crossAx val="905683712"/>
        <c:crosses val="autoZero"/>
        <c:auto val="1"/>
        <c:lblAlgn val="ctr"/>
        <c:lblOffset val="100"/>
        <c:noMultiLvlLbl val="0"/>
      </c:catAx>
      <c:valAx>
        <c:axId val="905683712"/>
        <c:scaling>
          <c:orientation val="minMax"/>
          <c:min val="0"/>
        </c:scaling>
        <c:delete val="0"/>
        <c:axPos val="l"/>
        <c:majorGridlines/>
        <c:title>
          <c:tx>
            <c:rich>
              <a:bodyPr rot="-5400000" vert="horz"/>
              <a:lstStyle/>
              <a:p>
                <a:pPr>
                  <a:defRPr/>
                </a:pPr>
                <a:r>
                  <a:rPr lang="en-GB"/>
                  <a:t>Percentage</a:t>
                </a:r>
              </a:p>
            </c:rich>
          </c:tx>
          <c:layout>
            <c:manualLayout>
              <c:xMode val="edge"/>
              <c:yMode val="edge"/>
              <c:x val="9.1795754446356848E-3"/>
              <c:y val="0.30508258361947882"/>
            </c:manualLayout>
          </c:layout>
          <c:overlay val="0"/>
        </c:title>
        <c:numFmt formatCode="0" sourceLinked="0"/>
        <c:majorTickMark val="out"/>
        <c:minorTickMark val="none"/>
        <c:tickLblPos val="nextTo"/>
        <c:crossAx val="905620096"/>
        <c:crosses val="autoZero"/>
        <c:crossBetween val="between"/>
      </c:valAx>
      <c:spPr>
        <a:solidFill>
          <a:sysClr val="window" lastClr="FFFFFF"/>
        </a:solidFill>
        <a:ln>
          <a:solidFill>
            <a:schemeClr val="accent1"/>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96890773268726"/>
          <c:y val="7.3427821522309714E-2"/>
          <c:w val="0.81918500572043884"/>
          <c:h val="0.7716473461650627"/>
        </c:manualLayout>
      </c:layout>
      <c:lineChart>
        <c:grouping val="standard"/>
        <c:varyColors val="0"/>
        <c:ser>
          <c:idx val="1"/>
          <c:order val="0"/>
          <c:tx>
            <c:strRef>
              <c:f>'Chart 7.01'!$B$24</c:f>
              <c:strCache>
                <c:ptCount val="1"/>
                <c:pt idx="0">
                  <c:v>Total (Kilotonnes) </c:v>
                </c:pt>
              </c:strCache>
            </c:strRef>
          </c:tx>
          <c:spPr>
            <a:ln>
              <a:solidFill>
                <a:schemeClr val="tx2"/>
              </a:solidFill>
            </a:ln>
          </c:spPr>
          <c:marker>
            <c:symbol val="none"/>
          </c:marker>
          <c:cat>
            <c:strRef>
              <c:f>'Chart 7.01'!$A$25:$A$47</c:f>
              <c:strCache>
                <c:ptCount val="23"/>
                <c:pt idx="0">
                  <c:v>Base </c:v>
                </c:pt>
                <c:pt idx="1">
                  <c:v>1990</c:v>
                </c:pt>
                <c:pt idx="2">
                  <c:v>1995</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'Chart 7.01'!$B$25:$B$47</c:f>
              <c:numCache>
                <c:formatCode>#,##0</c:formatCode>
                <c:ptCount val="23"/>
                <c:pt idx="0">
                  <c:v>55729.784209249221</c:v>
                </c:pt>
                <c:pt idx="1">
                  <c:v>55857.086317858462</c:v>
                </c:pt>
                <c:pt idx="2">
                  <c:v>51989.060064080171</c:v>
                </c:pt>
                <c:pt idx="3">
                  <c:v>53517.726055372405</c:v>
                </c:pt>
                <c:pt idx="4">
                  <c:v>55592.204397815018</c:v>
                </c:pt>
                <c:pt idx="5">
                  <c:v>57554.341772495536</c:v>
                </c:pt>
                <c:pt idx="6">
                  <c:v>54279.679454795631</c:v>
                </c:pt>
                <c:pt idx="7">
                  <c:v>47512.794807876679</c:v>
                </c:pt>
                <c:pt idx="8">
                  <c:v>48575.647451567274</c:v>
                </c:pt>
                <c:pt idx="9">
                  <c:v>52424.085041931437</c:v>
                </c:pt>
                <c:pt idx="10">
                  <c:v>50486.604635930162</c:v>
                </c:pt>
                <c:pt idx="11">
                  <c:v>51510.169169777655</c:v>
                </c:pt>
                <c:pt idx="12">
                  <c:v>48822.79115314674</c:v>
                </c:pt>
                <c:pt idx="13">
                  <c:v>50072.2862609191</c:v>
                </c:pt>
                <c:pt idx="14">
                  <c:v>43790.982223964027</c:v>
                </c:pt>
                <c:pt idx="15">
                  <c:v>46940.261970837579</c:v>
                </c:pt>
                <c:pt idx="16">
                  <c:v>43678.752718245516</c:v>
                </c:pt>
                <c:pt idx="17">
                  <c:v>45620.283009677783</c:v>
                </c:pt>
                <c:pt idx="18">
                  <c:v>50594.515451082218</c:v>
                </c:pt>
                <c:pt idx="19">
                  <c:v>46320.260192364374</c:v>
                </c:pt>
                <c:pt idx="20">
                  <c:v>45993.735071197945</c:v>
                </c:pt>
                <c:pt idx="21">
                  <c:v>48121.575238656704</c:v>
                </c:pt>
                <c:pt idx="22">
                  <c:v>41746.912338153874</c:v>
                </c:pt>
              </c:numCache>
            </c:numRef>
          </c:val>
          <c:smooth val="0"/>
          <c:extLst>
            <c:ext xmlns:c16="http://schemas.microsoft.com/office/drawing/2014/chart" uri="{C3380CC4-5D6E-409C-BE32-E72D297353CC}">
              <c16:uniqueId val="{00000000-5E7B-4736-88CC-7BC748330412}"/>
            </c:ext>
          </c:extLst>
        </c:ser>
        <c:dLbls>
          <c:showLegendKey val="0"/>
          <c:showVal val="0"/>
          <c:showCatName val="0"/>
          <c:showSerName val="0"/>
          <c:showPercent val="0"/>
          <c:showBubbleSize val="0"/>
        </c:dLbls>
        <c:smooth val="0"/>
        <c:axId val="905799168"/>
        <c:axId val="905800704"/>
      </c:lineChart>
      <c:catAx>
        <c:axId val="905799168"/>
        <c:scaling>
          <c:orientation val="minMax"/>
        </c:scaling>
        <c:delete val="0"/>
        <c:axPos val="b"/>
        <c:numFmt formatCode="General" sourceLinked="1"/>
        <c:majorTickMark val="out"/>
        <c:minorTickMark val="none"/>
        <c:tickLblPos val="nextTo"/>
        <c:crossAx val="905800704"/>
        <c:crosses val="autoZero"/>
        <c:auto val="1"/>
        <c:lblAlgn val="ctr"/>
        <c:lblOffset val="100"/>
        <c:noMultiLvlLbl val="0"/>
      </c:catAx>
      <c:valAx>
        <c:axId val="905800704"/>
        <c:scaling>
          <c:orientation val="minMax"/>
        </c:scaling>
        <c:delete val="0"/>
        <c:axPos val="l"/>
        <c:majorGridlines/>
        <c:title>
          <c:tx>
            <c:rich>
              <a:bodyPr rot="-5400000" vert="horz"/>
              <a:lstStyle/>
              <a:p>
                <a:pPr>
                  <a:defRPr/>
                </a:pPr>
                <a:r>
                  <a:rPr lang="en-US"/>
                  <a:t>Kilotonnes</a:t>
                </a:r>
              </a:p>
            </c:rich>
          </c:tx>
          <c:layout>
            <c:manualLayout>
              <c:xMode val="edge"/>
              <c:yMode val="edge"/>
              <c:x val="3.0682573769187944E-2"/>
              <c:y val="0.35637916647702272"/>
            </c:manualLayout>
          </c:layout>
          <c:overlay val="0"/>
        </c:title>
        <c:numFmt formatCode="#,##0" sourceLinked="1"/>
        <c:majorTickMark val="out"/>
        <c:minorTickMark val="none"/>
        <c:tickLblPos val="nextTo"/>
        <c:crossAx val="905799168"/>
        <c:crosses val="autoZero"/>
        <c:crossBetween val="between"/>
      </c:valAx>
      <c:spPr>
        <a:solidFill>
          <a:sysClr val="window" lastClr="FFFFFF"/>
        </a:solidFill>
        <a:ln>
          <a:solidFill>
            <a:sysClr val="windowText" lastClr="000000"/>
          </a:solidFill>
        </a:ln>
      </c:spPr>
    </c:plotArea>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5478437638525"/>
          <c:y val="8.0113699194981403E-2"/>
          <c:w val="0.8457254654366102"/>
          <c:h val="0.71542052844242898"/>
        </c:manualLayout>
      </c:layout>
      <c:lineChart>
        <c:grouping val="standard"/>
        <c:varyColors val="0"/>
        <c:ser>
          <c:idx val="0"/>
          <c:order val="0"/>
          <c:tx>
            <c:strRef>
              <c:f>'Chart 7.02'!$E$21</c:f>
              <c:strCache>
                <c:ptCount val="1"/>
                <c:pt idx="0">
                  <c:v>Percentage of students that are international</c:v>
                </c:pt>
              </c:strCache>
            </c:strRef>
          </c:tx>
          <c:spPr>
            <a:ln w="28575" cap="rnd">
              <a:solidFill>
                <a:schemeClr val="accent1"/>
              </a:solidFill>
              <a:round/>
            </a:ln>
            <a:effectLst/>
          </c:spPr>
          <c:marker>
            <c:symbol val="none"/>
          </c:marker>
          <c:cat>
            <c:strRef>
              <c:f>'Chart 7.02'!$A$22:$A$39</c:f>
              <c:strCache>
                <c:ptCount val="18"/>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strCache>
            </c:strRef>
          </c:cat>
          <c:val>
            <c:numRef>
              <c:f>'Chart 7.02'!$E$22:$E$39</c:f>
              <c:numCache>
                <c:formatCode>0</c:formatCode>
                <c:ptCount val="18"/>
                <c:pt idx="0">
                  <c:v>8.7498209938421869</c:v>
                </c:pt>
                <c:pt idx="1">
                  <c:v>8.7855297157622729</c:v>
                </c:pt>
                <c:pt idx="2">
                  <c:v>9.5007083673206534</c:v>
                </c:pt>
                <c:pt idx="3">
                  <c:v>9.7588736194250068</c:v>
                </c:pt>
                <c:pt idx="4">
                  <c:v>10.69998786849448</c:v>
                </c:pt>
                <c:pt idx="5">
                  <c:v>11.748796881835899</c:v>
                </c:pt>
                <c:pt idx="6">
                  <c:v>13.085861342899477</c:v>
                </c:pt>
                <c:pt idx="7">
                  <c:v>14.82396049068026</c:v>
                </c:pt>
                <c:pt idx="8">
                  <c:v>16.710812413520458</c:v>
                </c:pt>
                <c:pt idx="9">
                  <c:v>18.790319427610743</c:v>
                </c:pt>
                <c:pt idx="10">
                  <c:v>20.0679363383077</c:v>
                </c:pt>
                <c:pt idx="11">
                  <c:v>19.26287304188741</c:v>
                </c:pt>
                <c:pt idx="12">
                  <c:v>18.966454418387947</c:v>
                </c:pt>
                <c:pt idx="13">
                  <c:v>19.828854642608224</c:v>
                </c:pt>
                <c:pt idx="14">
                  <c:v>19.279121578612347</c:v>
                </c:pt>
                <c:pt idx="15">
                  <c:v>18.195981959819598</c:v>
                </c:pt>
                <c:pt idx="16">
                  <c:v>17.508153407918094</c:v>
                </c:pt>
                <c:pt idx="17">
                  <c:v>17.643169985951573</c:v>
                </c:pt>
              </c:numCache>
            </c:numRef>
          </c:val>
          <c:smooth val="0"/>
          <c:extLst>
            <c:ext xmlns:c16="http://schemas.microsoft.com/office/drawing/2014/chart" uri="{C3380CC4-5D6E-409C-BE32-E72D297353CC}">
              <c16:uniqueId val="{00000000-4AF7-45FC-A0C6-FE4C3E4E8A2D}"/>
            </c:ext>
          </c:extLst>
        </c:ser>
        <c:dLbls>
          <c:showLegendKey val="0"/>
          <c:showVal val="0"/>
          <c:showCatName val="0"/>
          <c:showSerName val="0"/>
          <c:showPercent val="0"/>
          <c:showBubbleSize val="0"/>
        </c:dLbls>
        <c:smooth val="0"/>
        <c:axId val="905890816"/>
        <c:axId val="905892608"/>
      </c:lineChart>
      <c:catAx>
        <c:axId val="905890816"/>
        <c:scaling>
          <c:orientation val="minMax"/>
        </c:scaling>
        <c:delete val="0"/>
        <c:axPos val="b"/>
        <c:numFmt formatCode="General" sourceLinked="1"/>
        <c:majorTickMark val="out"/>
        <c:minorTickMark val="none"/>
        <c:tickLblPos val="nextTo"/>
        <c:spPr>
          <a:noFill/>
          <a:ln w="9525" cap="flat" cmpd="sng" algn="ctr">
            <a:solidFill>
              <a:srgbClr val="000204"/>
            </a:solidFill>
            <a:round/>
          </a:ln>
          <a:effectLst/>
        </c:spPr>
        <c:txPr>
          <a:bodyPr rot="-60000000" vert="horz"/>
          <a:lstStyle/>
          <a:p>
            <a:pPr>
              <a:defRPr/>
            </a:pPr>
            <a:endParaRPr lang="en-US"/>
          </a:p>
        </c:txPr>
        <c:crossAx val="905892608"/>
        <c:crosses val="autoZero"/>
        <c:auto val="1"/>
        <c:lblAlgn val="ctr"/>
        <c:lblOffset val="100"/>
        <c:noMultiLvlLbl val="0"/>
      </c:catAx>
      <c:valAx>
        <c:axId val="905892608"/>
        <c:scaling>
          <c:orientation val="minMax"/>
        </c:scaling>
        <c:delete val="0"/>
        <c:axPos val="l"/>
        <c:majorGridlines>
          <c:spPr>
            <a:ln w="9525" cap="flat" cmpd="sng" algn="ctr">
              <a:solidFill>
                <a:srgbClr val="000204"/>
              </a:solidFill>
              <a:round/>
            </a:ln>
            <a:effectLst/>
          </c:spPr>
        </c:majorGridlines>
        <c:title>
          <c:tx>
            <c:rich>
              <a:bodyPr rot="-5400000" vert="horz"/>
              <a:lstStyle/>
              <a:p>
                <a:pPr>
                  <a:defRPr/>
                </a:pPr>
                <a:r>
                  <a:rPr lang="en-US"/>
                  <a:t>Percentage</a:t>
                </a:r>
              </a:p>
            </c:rich>
          </c:tx>
          <c:layout>
            <c:manualLayout>
              <c:xMode val="edge"/>
              <c:yMode val="edge"/>
              <c:x val="2.0830289381974971E-2"/>
              <c:y val="0.29360502468422234"/>
            </c:manualLayout>
          </c:layout>
          <c:overlay val="0"/>
          <c:spPr>
            <a:noFill/>
            <a:ln>
              <a:noFill/>
            </a:ln>
            <a:effectLst/>
          </c:spPr>
        </c:title>
        <c:numFmt formatCode="0" sourceLinked="1"/>
        <c:majorTickMark val="none"/>
        <c:minorTickMark val="none"/>
        <c:tickLblPos val="nextTo"/>
        <c:spPr>
          <a:noFill/>
          <a:ln>
            <a:noFill/>
          </a:ln>
          <a:effectLst/>
        </c:spPr>
        <c:txPr>
          <a:bodyPr rot="-60000000" vert="horz"/>
          <a:lstStyle/>
          <a:p>
            <a:pPr>
              <a:defRPr/>
            </a:pPr>
            <a:endParaRPr lang="en-US"/>
          </a:p>
        </c:txPr>
        <c:crossAx val="905890816"/>
        <c:crosses val="autoZero"/>
        <c:crossBetween val="between"/>
      </c:valAx>
      <c:spPr>
        <a:noFill/>
        <a:ln>
          <a:solidFill>
            <a:sysClr val="windowText" lastClr="000000"/>
          </a:solidFill>
        </a:ln>
        <a:effectLst/>
      </c:spPr>
    </c:plotArea>
    <c:plotVisOnly val="1"/>
    <c:dispBlanksAs val="gap"/>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87622290878707"/>
          <c:y val="5.0925925925925923E-2"/>
          <c:w val="0.85306121629503284"/>
          <c:h val="0.83929753572470112"/>
        </c:manualLayout>
      </c:layout>
      <c:lineChart>
        <c:grouping val="standard"/>
        <c:varyColors val="0"/>
        <c:ser>
          <c:idx val="0"/>
          <c:order val="0"/>
          <c:tx>
            <c:strRef>
              <c:f>'Chart 7.03'!$B$21</c:f>
              <c:strCache>
                <c:ptCount val="1"/>
                <c:pt idx="0">
                  <c:v>Total supported under Section 95</c:v>
                </c:pt>
              </c:strCache>
            </c:strRef>
          </c:tx>
          <c:spPr>
            <a:ln w="28575" cap="rnd">
              <a:solidFill>
                <a:schemeClr val="accent1"/>
              </a:solidFill>
              <a:round/>
            </a:ln>
            <a:effectLst/>
          </c:spPr>
          <c:marker>
            <c:symbol val="none"/>
          </c:marker>
          <c:cat>
            <c:numRef>
              <c:f>'Chart 7.03'!$A$22:$A$37</c:f>
              <c:numCache>
                <c:formatCode>General</c:formatCode>
                <c:ptCount val="16"/>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numCache>
            </c:numRef>
          </c:cat>
          <c:val>
            <c:numRef>
              <c:f>'Chart 7.03'!$B$22:$B$37</c:f>
              <c:numCache>
                <c:formatCode>#,##0</c:formatCode>
                <c:ptCount val="16"/>
                <c:pt idx="0">
                  <c:v>2629</c:v>
                </c:pt>
                <c:pt idx="1">
                  <c:v>2494</c:v>
                </c:pt>
                <c:pt idx="2">
                  <c:v>2401</c:v>
                </c:pt>
                <c:pt idx="3">
                  <c:v>2616</c:v>
                </c:pt>
                <c:pt idx="4">
                  <c:v>1724</c:v>
                </c:pt>
                <c:pt idx="5">
                  <c:v>1700</c:v>
                </c:pt>
                <c:pt idx="6">
                  <c:v>1740</c:v>
                </c:pt>
                <c:pt idx="7">
                  <c:v>1398</c:v>
                </c:pt>
                <c:pt idx="8">
                  <c:v>1370</c:v>
                </c:pt>
                <c:pt idx="9">
                  <c:v>1535</c:v>
                </c:pt>
                <c:pt idx="10">
                  <c:v>1894</c:v>
                </c:pt>
                <c:pt idx="11">
                  <c:v>2238</c:v>
                </c:pt>
                <c:pt idx="12">
                  <c:v>2839</c:v>
                </c:pt>
                <c:pt idx="13">
                  <c:v>2916</c:v>
                </c:pt>
                <c:pt idx="14">
                  <c:v>2910</c:v>
                </c:pt>
                <c:pt idx="15">
                  <c:v>2842</c:v>
                </c:pt>
              </c:numCache>
            </c:numRef>
          </c:val>
          <c:smooth val="0"/>
          <c:extLst>
            <c:ext xmlns:c16="http://schemas.microsoft.com/office/drawing/2014/chart" uri="{C3380CC4-5D6E-409C-BE32-E72D297353CC}">
              <c16:uniqueId val="{00000000-EC85-4419-B7DD-EC51E2E256AF}"/>
            </c:ext>
          </c:extLst>
        </c:ser>
        <c:dLbls>
          <c:showLegendKey val="0"/>
          <c:showVal val="0"/>
          <c:showCatName val="0"/>
          <c:showSerName val="0"/>
          <c:showPercent val="0"/>
          <c:showBubbleSize val="0"/>
        </c:dLbls>
        <c:smooth val="0"/>
        <c:axId val="906298496"/>
        <c:axId val="906300032"/>
      </c:lineChart>
      <c:catAx>
        <c:axId val="906298496"/>
        <c:scaling>
          <c:orientation val="minMax"/>
        </c:scaling>
        <c:delete val="0"/>
        <c:axPos val="b"/>
        <c:numFmt formatCode="General" sourceLinked="1"/>
        <c:majorTickMark val="out"/>
        <c:minorTickMark val="none"/>
        <c:tickLblPos val="nextTo"/>
        <c:spPr>
          <a:noFill/>
          <a:ln w="9525" cap="flat" cmpd="sng" algn="ctr">
            <a:solidFill>
              <a:srgbClr val="000204"/>
            </a:solidFill>
            <a:round/>
          </a:ln>
          <a:effectLst/>
        </c:spPr>
        <c:txPr>
          <a:bodyPr rot="-60000000" vert="horz"/>
          <a:lstStyle/>
          <a:p>
            <a:pPr>
              <a:defRPr/>
            </a:pPr>
            <a:endParaRPr lang="en-US"/>
          </a:p>
        </c:txPr>
        <c:crossAx val="906300032"/>
        <c:crosses val="autoZero"/>
        <c:auto val="1"/>
        <c:lblAlgn val="ctr"/>
        <c:lblOffset val="100"/>
        <c:noMultiLvlLbl val="0"/>
      </c:catAx>
      <c:valAx>
        <c:axId val="906300032"/>
        <c:scaling>
          <c:orientation val="minMax"/>
        </c:scaling>
        <c:delete val="0"/>
        <c:axPos val="l"/>
        <c:majorGridlines>
          <c:spPr>
            <a:ln w="9525" cap="flat" cmpd="sng" algn="ctr">
              <a:solidFill>
                <a:srgbClr val="858A9E"/>
              </a:solidFill>
              <a:round/>
            </a:ln>
            <a:effectLst/>
          </c:spPr>
        </c:majorGridlines>
        <c:title>
          <c:tx>
            <c:rich>
              <a:bodyPr/>
              <a:lstStyle/>
              <a:p>
                <a:pPr>
                  <a:defRPr/>
                </a:pPr>
                <a:r>
                  <a:rPr lang="en-US"/>
                  <a:t>Number</a:t>
                </a:r>
              </a:p>
            </c:rich>
          </c:tx>
          <c:overlay val="0"/>
        </c:title>
        <c:numFmt formatCode="#,##0" sourceLinked="1"/>
        <c:majorTickMark val="none"/>
        <c:minorTickMark val="none"/>
        <c:tickLblPos val="nextTo"/>
        <c:spPr>
          <a:noFill/>
          <a:ln>
            <a:noFill/>
          </a:ln>
          <a:effectLst/>
        </c:spPr>
        <c:txPr>
          <a:bodyPr rot="-60000000" vert="horz"/>
          <a:lstStyle/>
          <a:p>
            <a:pPr>
              <a:defRPr/>
            </a:pPr>
            <a:endParaRPr lang="en-US"/>
          </a:p>
        </c:txPr>
        <c:crossAx val="906298496"/>
        <c:crosses val="autoZero"/>
        <c:crossBetween val="between"/>
      </c:valAx>
      <c:spPr>
        <a:solidFill>
          <a:srgbClr val="FFFFFF"/>
        </a:solidFill>
        <a:ln>
          <a:solidFill>
            <a:sysClr val="windowText" lastClr="000000"/>
          </a:solidFill>
        </a:ln>
        <a:effectLst/>
      </c:spPr>
    </c:plotArea>
    <c:plotVisOnly val="1"/>
    <c:dispBlanksAs val="gap"/>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84958496445034"/>
          <c:y val="5.1400554097404488E-2"/>
          <c:w val="0.84559486774928183"/>
          <c:h val="0.73611676589206831"/>
        </c:manualLayout>
      </c:layout>
      <c:lineChart>
        <c:grouping val="standard"/>
        <c:varyColors val="0"/>
        <c:ser>
          <c:idx val="0"/>
          <c:order val="0"/>
          <c:tx>
            <c:v>UK</c:v>
          </c:tx>
          <c:spPr>
            <a:ln>
              <a:solidFill>
                <a:schemeClr val="tx2"/>
              </a:solidFill>
            </a:ln>
          </c:spPr>
          <c:marker>
            <c:symbol val="none"/>
          </c:marker>
          <c:cat>
            <c:numRef>
              <c:f>'[4]Gender pay gap'!$B$8:$U$8</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'[4]Gender pay gap'!$B$9:$U$9</c:f>
              <c:numCache>
                <c:formatCode>General</c:formatCode>
                <c:ptCount val="20"/>
                <c:pt idx="0">
                  <c:v>16.399999999999999</c:v>
                </c:pt>
                <c:pt idx="1">
                  <c:v>16.3</c:v>
                </c:pt>
                <c:pt idx="2">
                  <c:v>16.399999999999999</c:v>
                </c:pt>
                <c:pt idx="3">
                  <c:v>15.5</c:v>
                </c:pt>
                <c:pt idx="4">
                  <c:v>14.6</c:v>
                </c:pt>
                <c:pt idx="5">
                  <c:v>14.5</c:v>
                </c:pt>
                <c:pt idx="6">
                  <c:v>13</c:v>
                </c:pt>
                <c:pt idx="7">
                  <c:v>12.8</c:v>
                </c:pt>
                <c:pt idx="8">
                  <c:v>12.5</c:v>
                </c:pt>
                <c:pt idx="9">
                  <c:v>12.6</c:v>
                </c:pt>
                <c:pt idx="10">
                  <c:v>12.2</c:v>
                </c:pt>
                <c:pt idx="11">
                  <c:v>10.1</c:v>
                </c:pt>
                <c:pt idx="12">
                  <c:v>10.5</c:v>
                </c:pt>
                <c:pt idx="13">
                  <c:v>9.5</c:v>
                </c:pt>
                <c:pt idx="14">
                  <c:v>10</c:v>
                </c:pt>
                <c:pt idx="15">
                  <c:v>9.6</c:v>
                </c:pt>
                <c:pt idx="16">
                  <c:v>9.6</c:v>
                </c:pt>
                <c:pt idx="17">
                  <c:v>9.4</c:v>
                </c:pt>
                <c:pt idx="18">
                  <c:v>9.1</c:v>
                </c:pt>
                <c:pt idx="19">
                  <c:v>8.6</c:v>
                </c:pt>
              </c:numCache>
            </c:numRef>
          </c:val>
          <c:smooth val="0"/>
          <c:extLst>
            <c:ext xmlns:c16="http://schemas.microsoft.com/office/drawing/2014/chart" uri="{C3380CC4-5D6E-409C-BE32-E72D297353CC}">
              <c16:uniqueId val="{00000000-04A0-48DF-9CB2-9C42730B0C7B}"/>
            </c:ext>
          </c:extLst>
        </c:ser>
        <c:ser>
          <c:idx val="1"/>
          <c:order val="1"/>
          <c:tx>
            <c:v>Wales</c:v>
          </c:tx>
          <c:spPr>
            <a:ln>
              <a:solidFill>
                <a:schemeClr val="tx2">
                  <a:lumMod val="60000"/>
                  <a:lumOff val="40000"/>
                </a:schemeClr>
              </a:solidFill>
            </a:ln>
          </c:spPr>
          <c:marker>
            <c:symbol val="none"/>
          </c:marker>
          <c:cat>
            <c:numRef>
              <c:f>'[4]Gender pay gap'!$B$8:$U$8</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'[4]Gender pay gap'!$B$11:$U$11</c:f>
              <c:numCache>
                <c:formatCode>General</c:formatCode>
                <c:ptCount val="20"/>
                <c:pt idx="0">
                  <c:v>17.2</c:v>
                </c:pt>
                <c:pt idx="1">
                  <c:v>15.9</c:v>
                </c:pt>
                <c:pt idx="2">
                  <c:v>15.8</c:v>
                </c:pt>
                <c:pt idx="3">
                  <c:v>16.3</c:v>
                </c:pt>
                <c:pt idx="4">
                  <c:v>15</c:v>
                </c:pt>
                <c:pt idx="5">
                  <c:v>14.9</c:v>
                </c:pt>
                <c:pt idx="6">
                  <c:v>12.2</c:v>
                </c:pt>
                <c:pt idx="7">
                  <c:v>12.5</c:v>
                </c:pt>
                <c:pt idx="8">
                  <c:v>9.4</c:v>
                </c:pt>
                <c:pt idx="9">
                  <c:v>13.7</c:v>
                </c:pt>
                <c:pt idx="10">
                  <c:v>12.6</c:v>
                </c:pt>
                <c:pt idx="11">
                  <c:v>7.9</c:v>
                </c:pt>
                <c:pt idx="12">
                  <c:v>9.1999999999999993</c:v>
                </c:pt>
                <c:pt idx="13">
                  <c:v>9.5</c:v>
                </c:pt>
                <c:pt idx="14">
                  <c:v>8.3000000000000007</c:v>
                </c:pt>
                <c:pt idx="15">
                  <c:v>8.4</c:v>
                </c:pt>
                <c:pt idx="16">
                  <c:v>7.4</c:v>
                </c:pt>
                <c:pt idx="17">
                  <c:v>7.9</c:v>
                </c:pt>
                <c:pt idx="18">
                  <c:v>6.4</c:v>
                </c:pt>
                <c:pt idx="19">
                  <c:v>7.3</c:v>
                </c:pt>
              </c:numCache>
            </c:numRef>
          </c:val>
          <c:smooth val="0"/>
          <c:extLst>
            <c:ext xmlns:c16="http://schemas.microsoft.com/office/drawing/2014/chart" uri="{C3380CC4-5D6E-409C-BE32-E72D297353CC}">
              <c16:uniqueId val="{00000001-04A0-48DF-9CB2-9C42730B0C7B}"/>
            </c:ext>
          </c:extLst>
        </c:ser>
        <c:dLbls>
          <c:showLegendKey val="0"/>
          <c:showVal val="0"/>
          <c:showCatName val="0"/>
          <c:showSerName val="0"/>
          <c:showPercent val="0"/>
          <c:showBubbleSize val="0"/>
        </c:dLbls>
        <c:smooth val="0"/>
        <c:axId val="432847104"/>
        <c:axId val="432852992"/>
      </c:lineChart>
      <c:catAx>
        <c:axId val="432847104"/>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32852992"/>
        <c:crosses val="autoZero"/>
        <c:auto val="1"/>
        <c:lblAlgn val="ctr"/>
        <c:lblOffset val="100"/>
        <c:noMultiLvlLbl val="0"/>
      </c:catAx>
      <c:valAx>
        <c:axId val="432852992"/>
        <c:scaling>
          <c:orientation val="minMax"/>
          <c:min val="0"/>
        </c:scaling>
        <c:delete val="0"/>
        <c:axPos val="l"/>
        <c:majorGridlines>
          <c:spPr>
            <a:ln>
              <a:solidFill>
                <a:sysClr val="windowText" lastClr="000000"/>
              </a:solidFill>
            </a:ln>
          </c:spPr>
        </c:majorGridlines>
        <c:title>
          <c:tx>
            <c:rich>
              <a:bodyPr rot="-5400000" vert="horz"/>
              <a:lstStyle/>
              <a:p>
                <a:pPr>
                  <a:defRPr/>
                </a:pPr>
                <a:r>
                  <a:rPr lang="en-US"/>
                  <a:t>Percentage</a:t>
                </a:r>
              </a:p>
            </c:rich>
          </c:tx>
          <c:layout>
            <c:manualLayout>
              <c:xMode val="edge"/>
              <c:yMode val="edge"/>
              <c:x val="1.8910835019918946E-2"/>
              <c:y val="0.32668267076371549"/>
            </c:manualLayout>
          </c:layout>
          <c:overlay val="0"/>
        </c:title>
        <c:numFmt formatCode="#,##0" sourceLinked="0"/>
        <c:majorTickMark val="out"/>
        <c:minorTickMark val="none"/>
        <c:tickLblPos val="nextTo"/>
        <c:crossAx val="432847104"/>
        <c:crosses val="autoZero"/>
        <c:crossBetween val="between"/>
        <c:majorUnit val="5"/>
      </c:valAx>
      <c:spPr>
        <a:solidFill>
          <a:sysClr val="window" lastClr="FFFFFF"/>
        </a:solidFill>
        <a:ln>
          <a:solidFill>
            <a:sysClr val="windowText" lastClr="000000"/>
          </a:solidFill>
        </a:ln>
      </c:spPr>
    </c:plotArea>
    <c:legend>
      <c:legendPos val="r"/>
      <c:layout>
        <c:manualLayout>
          <c:xMode val="edge"/>
          <c:yMode val="edge"/>
          <c:x val="0.77959007487013088"/>
          <c:y val="7.3758082069009689E-2"/>
          <c:w val="0.16822222222222222"/>
          <c:h val="0.15387770973072809"/>
        </c:manualLayout>
      </c:layout>
      <c:overlay val="1"/>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7.04'!$B$22</c:f>
              <c:strCache>
                <c:ptCount val="1"/>
                <c:pt idx="0">
                  <c:v>MMR (a)</c:v>
                </c:pt>
              </c:strCache>
            </c:strRef>
          </c:tx>
          <c:spPr>
            <a:ln w="28575" cap="rnd">
              <a:solidFill>
                <a:schemeClr val="accent1"/>
              </a:solidFill>
              <a:round/>
            </a:ln>
            <a:effectLst/>
          </c:spPr>
          <c:marker>
            <c:symbol val="none"/>
          </c:marker>
          <c:cat>
            <c:strRef>
              <c:f>'Chart 7.04'!$A$23:$A$33</c:f>
              <c:strCache>
                <c:ptCount val="11"/>
                <c:pt idx="0">
                  <c:v>2008-09 </c:v>
                </c:pt>
                <c:pt idx="1">
                  <c:v>2009-10 </c:v>
                </c:pt>
                <c:pt idx="2">
                  <c:v>2010-11 </c:v>
                </c:pt>
                <c:pt idx="3">
                  <c:v>2011-12 </c:v>
                </c:pt>
                <c:pt idx="4">
                  <c:v>2012-13 </c:v>
                </c:pt>
                <c:pt idx="5">
                  <c:v>2013-14 </c:v>
                </c:pt>
                <c:pt idx="6">
                  <c:v>2014-15 </c:v>
                </c:pt>
                <c:pt idx="7">
                  <c:v>2015-16 </c:v>
                </c:pt>
                <c:pt idx="8">
                  <c:v>2016-17 </c:v>
                </c:pt>
                <c:pt idx="9">
                  <c:v>2017-18 </c:v>
                </c:pt>
                <c:pt idx="10">
                  <c:v>2018-19</c:v>
                </c:pt>
              </c:strCache>
            </c:strRef>
          </c:cat>
          <c:val>
            <c:numRef>
              <c:f>'Chart 7.04'!$B$23:$B$33</c:f>
              <c:numCache>
                <c:formatCode>0.0</c:formatCode>
                <c:ptCount val="11"/>
                <c:pt idx="0">
                  <c:v>88.185891999999996</c:v>
                </c:pt>
                <c:pt idx="1">
                  <c:v>91.994027000000003</c:v>
                </c:pt>
                <c:pt idx="2">
                  <c:v>91.487477999999996</c:v>
                </c:pt>
                <c:pt idx="3">
                  <c:v>92.665391999999997</c:v>
                </c:pt>
                <c:pt idx="4">
                  <c:v>94.560633999999993</c:v>
                </c:pt>
                <c:pt idx="5">
                  <c:v>96.515176999999994</c:v>
                </c:pt>
                <c:pt idx="6">
                  <c:v>95.847391999999999</c:v>
                </c:pt>
                <c:pt idx="7">
                  <c:v>95.345237999999995</c:v>
                </c:pt>
                <c:pt idx="8">
                  <c:v>95.141807999999997</c:v>
                </c:pt>
                <c:pt idx="9">
                  <c:v>94.712710999999999</c:v>
                </c:pt>
                <c:pt idx="10">
                  <c:v>94.5</c:v>
                </c:pt>
              </c:numCache>
            </c:numRef>
          </c:val>
          <c:smooth val="0"/>
          <c:extLst>
            <c:ext xmlns:c16="http://schemas.microsoft.com/office/drawing/2014/chart" uri="{C3380CC4-5D6E-409C-BE32-E72D297353CC}">
              <c16:uniqueId val="{00000000-D467-4971-86B8-53EBC5DA5532}"/>
            </c:ext>
          </c:extLst>
        </c:ser>
        <c:ser>
          <c:idx val="1"/>
          <c:order val="1"/>
          <c:tx>
            <c:strRef>
              <c:f>'Chart 7.04'!$C$22</c:f>
              <c:strCache>
                <c:ptCount val="1"/>
                <c:pt idx="0">
                  <c:v>6 in 1 (b)</c:v>
                </c:pt>
              </c:strCache>
            </c:strRef>
          </c:tx>
          <c:spPr>
            <a:ln w="28575" cap="rnd">
              <a:solidFill>
                <a:schemeClr val="accent2"/>
              </a:solidFill>
              <a:round/>
            </a:ln>
            <a:effectLst/>
          </c:spPr>
          <c:marker>
            <c:symbol val="none"/>
          </c:marker>
          <c:cat>
            <c:strRef>
              <c:f>'Chart 7.04'!$A$23:$A$33</c:f>
              <c:strCache>
                <c:ptCount val="11"/>
                <c:pt idx="0">
                  <c:v>2008-09 </c:v>
                </c:pt>
                <c:pt idx="1">
                  <c:v>2009-10 </c:v>
                </c:pt>
                <c:pt idx="2">
                  <c:v>2010-11 </c:v>
                </c:pt>
                <c:pt idx="3">
                  <c:v>2011-12 </c:v>
                </c:pt>
                <c:pt idx="4">
                  <c:v>2012-13 </c:v>
                </c:pt>
                <c:pt idx="5">
                  <c:v>2013-14 </c:v>
                </c:pt>
                <c:pt idx="6">
                  <c:v>2014-15 </c:v>
                </c:pt>
                <c:pt idx="7">
                  <c:v>2015-16 </c:v>
                </c:pt>
                <c:pt idx="8">
                  <c:v>2016-17 </c:v>
                </c:pt>
                <c:pt idx="9">
                  <c:v>2017-18 </c:v>
                </c:pt>
                <c:pt idx="10">
                  <c:v>2018-19</c:v>
                </c:pt>
              </c:strCache>
            </c:strRef>
          </c:cat>
          <c:val>
            <c:numRef>
              <c:f>'Chart 7.04'!$C$23:$C$33</c:f>
              <c:numCache>
                <c:formatCode>0.0</c:formatCode>
                <c:ptCount val="11"/>
                <c:pt idx="0">
                  <c:v>95.700339999999997</c:v>
                </c:pt>
                <c:pt idx="1">
                  <c:v>95.951430000000002</c:v>
                </c:pt>
                <c:pt idx="2">
                  <c:v>95.946370000000002</c:v>
                </c:pt>
                <c:pt idx="3">
                  <c:v>96.431089999999998</c:v>
                </c:pt>
                <c:pt idx="4">
                  <c:v>96.473680000000002</c:v>
                </c:pt>
                <c:pt idx="5">
                  <c:v>96.700159999999997</c:v>
                </c:pt>
                <c:pt idx="6">
                  <c:v>96.566999999999993</c:v>
                </c:pt>
                <c:pt idx="7">
                  <c:v>96.563400000000001</c:v>
                </c:pt>
                <c:pt idx="8">
                  <c:v>96.3</c:v>
                </c:pt>
                <c:pt idx="9">
                  <c:v>95.915499999999994</c:v>
                </c:pt>
                <c:pt idx="10">
                  <c:v>95.4</c:v>
                </c:pt>
              </c:numCache>
            </c:numRef>
          </c:val>
          <c:smooth val="0"/>
          <c:extLst>
            <c:ext xmlns:c16="http://schemas.microsoft.com/office/drawing/2014/chart" uri="{C3380CC4-5D6E-409C-BE32-E72D297353CC}">
              <c16:uniqueId val="{00000001-D467-4971-86B8-53EBC5DA5532}"/>
            </c:ext>
          </c:extLst>
        </c:ser>
        <c:dLbls>
          <c:showLegendKey val="0"/>
          <c:showVal val="0"/>
          <c:showCatName val="0"/>
          <c:showSerName val="0"/>
          <c:showPercent val="0"/>
          <c:showBubbleSize val="0"/>
        </c:dLbls>
        <c:smooth val="0"/>
        <c:axId val="906457088"/>
        <c:axId val="906458624"/>
      </c:lineChart>
      <c:catAx>
        <c:axId val="906457088"/>
        <c:scaling>
          <c:orientation val="minMax"/>
        </c:scaling>
        <c:delete val="0"/>
        <c:axPos val="b"/>
        <c:numFmt formatCode="General" sourceLinked="1"/>
        <c:majorTickMark val="none"/>
        <c:minorTickMark val="none"/>
        <c:tickLblPos val="nextTo"/>
        <c:spPr>
          <a:noFill/>
          <a:ln w="9525" cap="flat" cmpd="sng" algn="ctr">
            <a:solidFill>
              <a:srgbClr val="000204"/>
            </a:solidFill>
            <a:round/>
          </a:ln>
          <a:effectLst/>
        </c:spPr>
        <c:txPr>
          <a:bodyPr rot="-60000000" vert="horz"/>
          <a:lstStyle/>
          <a:p>
            <a:pPr>
              <a:defRPr/>
            </a:pPr>
            <a:endParaRPr lang="en-US"/>
          </a:p>
        </c:txPr>
        <c:crossAx val="906458624"/>
        <c:crosses val="autoZero"/>
        <c:auto val="1"/>
        <c:lblAlgn val="ctr"/>
        <c:lblOffset val="100"/>
        <c:noMultiLvlLbl val="0"/>
      </c:catAx>
      <c:valAx>
        <c:axId val="906458624"/>
        <c:scaling>
          <c:orientation val="minMax"/>
          <c:min val="75"/>
        </c:scaling>
        <c:delete val="0"/>
        <c:axPos val="l"/>
        <c:majorGridlines>
          <c:spPr>
            <a:ln w="9525" cap="flat" cmpd="sng" algn="ctr">
              <a:solidFill>
                <a:srgbClr val="000204"/>
              </a:solidFill>
              <a:round/>
            </a:ln>
            <a:effectLst/>
          </c:spPr>
        </c:majorGridlines>
        <c:title>
          <c:tx>
            <c:rich>
              <a:bodyPr rot="-5400000" vert="horz"/>
              <a:lstStyle/>
              <a:p>
                <a:pPr>
                  <a:defRPr/>
                </a:pPr>
                <a:r>
                  <a:rPr lang="en-GB"/>
                  <a:t>Percentage</a:t>
                </a:r>
              </a:p>
            </c:rich>
          </c:tx>
          <c:overlay val="0"/>
        </c:title>
        <c:numFmt formatCode="0" sourceLinked="0"/>
        <c:majorTickMark val="none"/>
        <c:minorTickMark val="none"/>
        <c:tickLblPos val="nextTo"/>
        <c:spPr>
          <a:noFill/>
          <a:ln>
            <a:noFill/>
          </a:ln>
          <a:effectLst/>
        </c:spPr>
        <c:txPr>
          <a:bodyPr rot="-60000000" vert="horz"/>
          <a:lstStyle/>
          <a:p>
            <a:pPr>
              <a:defRPr/>
            </a:pPr>
            <a:endParaRPr lang="en-US"/>
          </a:p>
        </c:txPr>
        <c:crossAx val="906457088"/>
        <c:crosses val="autoZero"/>
        <c:crossBetween val="between"/>
      </c:valAx>
      <c:spPr>
        <a:noFill/>
        <a:ln>
          <a:solidFill>
            <a:sysClr val="windowText" lastClr="000000"/>
          </a:solidFill>
        </a:ln>
        <a:effectLst/>
      </c:spPr>
    </c:plotArea>
    <c:legend>
      <c:legendPos val="b"/>
      <c:layout>
        <c:manualLayout>
          <c:xMode val="edge"/>
          <c:yMode val="edge"/>
          <c:x val="0.30373389344409579"/>
          <c:y val="0.89235238536359429"/>
          <c:w val="0.38679104766042027"/>
          <c:h val="7.9412320518758683E-2"/>
        </c:manualLayout>
      </c:layout>
      <c:overlay val="0"/>
      <c:spPr>
        <a:noFill/>
        <a:ln>
          <a:noFill/>
        </a:ln>
        <a:effectLst/>
      </c:spPr>
      <c:txPr>
        <a:bodyPr rot="0" vert="horz"/>
        <a:lstStyle/>
        <a:p>
          <a:pPr>
            <a:defRPr/>
          </a:pPr>
          <a:endParaRPr lang="en-US"/>
        </a:p>
      </c:txPr>
    </c:legend>
    <c:plotVisOnly val="1"/>
    <c:dispBlanksAs val="gap"/>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49006374203226"/>
          <c:y val="7.0827809786618678E-2"/>
          <c:w val="0.84231946006749159"/>
          <c:h val="0.8451996870191586"/>
        </c:manualLayout>
      </c:layout>
      <c:barChart>
        <c:barDir val="col"/>
        <c:grouping val="clustered"/>
        <c:varyColors val="0"/>
        <c:ser>
          <c:idx val="1"/>
          <c:order val="0"/>
          <c:spPr>
            <a:solidFill>
              <a:schemeClr val="tx2"/>
            </a:solidFill>
          </c:spPr>
          <c:invertIfNegative val="0"/>
          <c:dLbls>
            <c:spPr>
              <a:noFill/>
              <a:ln>
                <a:noFill/>
              </a:ln>
              <a:effectLst/>
            </c:spPr>
            <c:txPr>
              <a:bodyPr/>
              <a:lstStyle/>
              <a:p>
                <a:pPr>
                  <a:defRPr b="1">
                    <a:solidFill>
                      <a:schemeClr val="accent4"/>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1.07'!$B$26:$G$26</c:f>
              <c:numCache>
                <c:formatCode>General</c:formatCode>
                <c:ptCount val="6"/>
                <c:pt idx="0">
                  <c:v>2013</c:v>
                </c:pt>
                <c:pt idx="1">
                  <c:v>2014</c:v>
                </c:pt>
                <c:pt idx="2">
                  <c:v>2015</c:v>
                </c:pt>
                <c:pt idx="3">
                  <c:v>2016</c:v>
                </c:pt>
                <c:pt idx="4">
                  <c:v>2017</c:v>
                </c:pt>
                <c:pt idx="5">
                  <c:v>2018</c:v>
                </c:pt>
              </c:numCache>
            </c:numRef>
          </c:cat>
          <c:val>
            <c:numRef>
              <c:f>'Chart 1.07'!$B$27:$G$27</c:f>
              <c:numCache>
                <c:formatCode>0.0</c:formatCode>
                <c:ptCount val="6"/>
                <c:pt idx="0">
                  <c:v>66.3429</c:v>
                </c:pt>
                <c:pt idx="1">
                  <c:v>65.150400000000005</c:v>
                </c:pt>
                <c:pt idx="2">
                  <c:v>67.713399999999993</c:v>
                </c:pt>
                <c:pt idx="3">
                  <c:v>65.238399999999999</c:v>
                </c:pt>
                <c:pt idx="4">
                  <c:v>68.590599999999995</c:v>
                </c:pt>
                <c:pt idx="5">
                  <c:v>67.548699999999997</c:v>
                </c:pt>
              </c:numCache>
            </c:numRef>
          </c:val>
          <c:extLst>
            <c:ext xmlns:c16="http://schemas.microsoft.com/office/drawing/2014/chart" uri="{C3380CC4-5D6E-409C-BE32-E72D297353CC}">
              <c16:uniqueId val="{00000000-3043-42C0-A567-4CEB72929A6B}"/>
            </c:ext>
          </c:extLst>
        </c:ser>
        <c:dLbls>
          <c:showLegendKey val="0"/>
          <c:showVal val="0"/>
          <c:showCatName val="0"/>
          <c:showSerName val="0"/>
          <c:showPercent val="0"/>
          <c:showBubbleSize val="0"/>
        </c:dLbls>
        <c:gapWidth val="75"/>
        <c:axId val="433091712"/>
        <c:axId val="433093248"/>
      </c:barChart>
      <c:catAx>
        <c:axId val="433091712"/>
        <c:scaling>
          <c:orientation val="minMax"/>
        </c:scaling>
        <c:delete val="0"/>
        <c:axPos val="b"/>
        <c:numFmt formatCode="General" sourceLinked="1"/>
        <c:majorTickMark val="out"/>
        <c:minorTickMark val="none"/>
        <c:tickLblPos val="nextTo"/>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rossAx val="433093248"/>
        <c:crosses val="autoZero"/>
        <c:auto val="1"/>
        <c:lblAlgn val="ctr"/>
        <c:lblOffset val="100"/>
        <c:noMultiLvlLbl val="0"/>
      </c:catAx>
      <c:valAx>
        <c:axId val="433093248"/>
        <c:scaling>
          <c:orientation val="minMax"/>
          <c:max val="100"/>
          <c:min val="0"/>
        </c:scaling>
        <c:delete val="0"/>
        <c:axPos val="l"/>
        <c:majorGridlines>
          <c:spPr>
            <a:ln>
              <a:solidFill>
                <a:srgbClr val="858A9E"/>
              </a:solidFill>
            </a:ln>
          </c:spPr>
        </c:majorGridlines>
        <c:title>
          <c:tx>
            <c:rich>
              <a:bodyPr rot="-5400000" vert="horz"/>
              <a:lstStyle/>
              <a:p>
                <a:pPr>
                  <a:defRPr sz="1000" b="1">
                    <a:solidFill>
                      <a:sysClr val="windowText" lastClr="000000"/>
                    </a:solidFill>
                    <a:latin typeface="Arial" panose="020B0604020202020204" pitchFamily="34" charset="0"/>
                    <a:cs typeface="Arial" panose="020B0604020202020204" pitchFamily="34" charset="0"/>
                  </a:defRPr>
                </a:pPr>
                <a:r>
                  <a:rPr lang="en-US" sz="1000" b="1">
                    <a:solidFill>
                      <a:sysClr val="windowText" lastClr="000000"/>
                    </a:solidFill>
                    <a:latin typeface="Arial" panose="020B0604020202020204" pitchFamily="34" charset="0"/>
                    <a:cs typeface="Arial" panose="020B0604020202020204" pitchFamily="34" charset="0"/>
                  </a:rPr>
                  <a:t>Percentage</a:t>
                </a:r>
              </a:p>
            </c:rich>
          </c:tx>
          <c:layout>
            <c:manualLayout>
              <c:xMode val="edge"/>
              <c:yMode val="edge"/>
              <c:x val="2.3666666666666666E-2"/>
              <c:y val="0.42040404198137171"/>
            </c:manualLayout>
          </c:layout>
          <c:overlay val="0"/>
        </c:title>
        <c:numFmt formatCode="0" sourceLinked="0"/>
        <c:majorTickMark val="out"/>
        <c:minorTickMark val="none"/>
        <c:tickLblPos val="nextTo"/>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crossAx val="433091712"/>
        <c:crosses val="autoZero"/>
        <c:crossBetween val="between"/>
        <c:majorUnit val="20"/>
      </c:valAx>
      <c:spPr>
        <a:solidFill>
          <a:srgbClr val="FFFFFF"/>
        </a:solidFill>
        <a:ln>
          <a:solidFill>
            <a:sysClr val="windowText" lastClr="000000"/>
          </a:solidFill>
        </a:ln>
      </c:spPr>
    </c:plotArea>
    <c:plotVisOnly val="1"/>
    <c:dispBlanksAs val="gap"/>
    <c:showDLblsOverMax val="0"/>
  </c:chart>
  <c:spPr>
    <a:solidFill>
      <a:srgbClr val="FFFFFF"/>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43223087514099E-2"/>
          <c:y val="4.1758400575250827E-2"/>
          <c:w val="0.87543465588643432"/>
          <c:h val="0.68021733184556588"/>
        </c:manualLayout>
      </c:layout>
      <c:lineChart>
        <c:grouping val="standard"/>
        <c:varyColors val="0"/>
        <c:ser>
          <c:idx val="0"/>
          <c:order val="0"/>
          <c:tx>
            <c:strRef>
              <c:f>'Chart 1.08'!$A$27</c:f>
              <c:strCache>
                <c:ptCount val="1"/>
                <c:pt idx="0">
                  <c:v>All individuals</c:v>
                </c:pt>
              </c:strCache>
            </c:strRef>
          </c:tx>
          <c:spPr>
            <a:ln>
              <a:solidFill>
                <a:schemeClr val="accent3">
                  <a:lumMod val="50000"/>
                </a:schemeClr>
              </a:solidFill>
              <a:prstDash val="sysDash"/>
            </a:ln>
          </c:spPr>
          <c:marker>
            <c:symbol val="none"/>
          </c:marker>
          <c:cat>
            <c:strRef>
              <c:f>'Chart 1.08'!$B$26:$W$26</c:f>
              <c:strCache>
                <c:ptCount val="22"/>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pt idx="21">
                  <c:v>2015 to 2018</c:v>
                </c:pt>
              </c:strCache>
            </c:strRef>
          </c:cat>
          <c:val>
            <c:numRef>
              <c:f>'Chart 1.08'!$B$27:$W$27</c:f>
              <c:numCache>
                <c:formatCode>General</c:formatCode>
                <c:ptCount val="22"/>
                <c:pt idx="0">
                  <c:v>27</c:v>
                </c:pt>
                <c:pt idx="1">
                  <c:v>27</c:v>
                </c:pt>
                <c:pt idx="2">
                  <c:v>27</c:v>
                </c:pt>
                <c:pt idx="3">
                  <c:v>26</c:v>
                </c:pt>
                <c:pt idx="4">
                  <c:v>25</c:v>
                </c:pt>
                <c:pt idx="5">
                  <c:v>25</c:v>
                </c:pt>
                <c:pt idx="6">
                  <c:v>25</c:v>
                </c:pt>
                <c:pt idx="7">
                  <c:v>24</c:v>
                </c:pt>
                <c:pt idx="8">
                  <c:v>23</c:v>
                </c:pt>
                <c:pt idx="9">
                  <c:v>22</c:v>
                </c:pt>
                <c:pt idx="10">
                  <c:v>22</c:v>
                </c:pt>
                <c:pt idx="11">
                  <c:v>24</c:v>
                </c:pt>
                <c:pt idx="12">
                  <c:v>23</c:v>
                </c:pt>
                <c:pt idx="13">
                  <c:v>23</c:v>
                </c:pt>
                <c:pt idx="14">
                  <c:v>22</c:v>
                </c:pt>
                <c:pt idx="15">
                  <c:v>23</c:v>
                </c:pt>
                <c:pt idx="16">
                  <c:v>23</c:v>
                </c:pt>
                <c:pt idx="17">
                  <c:v>23</c:v>
                </c:pt>
                <c:pt idx="18">
                  <c:v>23</c:v>
                </c:pt>
                <c:pt idx="19">
                  <c:v>23</c:v>
                </c:pt>
                <c:pt idx="20">
                  <c:v>24</c:v>
                </c:pt>
                <c:pt idx="21">
                  <c:v>24</c:v>
                </c:pt>
              </c:numCache>
            </c:numRef>
          </c:val>
          <c:smooth val="0"/>
          <c:extLst>
            <c:ext xmlns:c16="http://schemas.microsoft.com/office/drawing/2014/chart" uri="{C3380CC4-5D6E-409C-BE32-E72D297353CC}">
              <c16:uniqueId val="{00000000-9086-43CB-B11A-DFF16F23DDC6}"/>
            </c:ext>
          </c:extLst>
        </c:ser>
        <c:ser>
          <c:idx val="1"/>
          <c:order val="1"/>
          <c:tx>
            <c:strRef>
              <c:f>'Chart 1.08'!$A$28</c:f>
              <c:strCache>
                <c:ptCount val="1"/>
                <c:pt idx="0">
                  <c:v>Children</c:v>
                </c:pt>
              </c:strCache>
            </c:strRef>
          </c:tx>
          <c:spPr>
            <a:ln>
              <a:solidFill>
                <a:srgbClr val="002D6A"/>
              </a:solidFill>
            </a:ln>
          </c:spPr>
          <c:marker>
            <c:symbol val="none"/>
          </c:marker>
          <c:cat>
            <c:strRef>
              <c:f>'Chart 1.08'!$B$26:$W$26</c:f>
              <c:strCache>
                <c:ptCount val="22"/>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pt idx="21">
                  <c:v>2015 to 2018</c:v>
                </c:pt>
              </c:strCache>
            </c:strRef>
          </c:cat>
          <c:val>
            <c:numRef>
              <c:f>'Chart 1.08'!$B$28:$W$28</c:f>
              <c:numCache>
                <c:formatCode>General</c:formatCode>
                <c:ptCount val="22"/>
                <c:pt idx="0">
                  <c:v>36</c:v>
                </c:pt>
                <c:pt idx="1">
                  <c:v>37</c:v>
                </c:pt>
                <c:pt idx="2">
                  <c:v>36</c:v>
                </c:pt>
                <c:pt idx="3">
                  <c:v>36</c:v>
                </c:pt>
                <c:pt idx="4">
                  <c:v>35</c:v>
                </c:pt>
                <c:pt idx="5">
                  <c:v>34</c:v>
                </c:pt>
                <c:pt idx="6">
                  <c:v>34</c:v>
                </c:pt>
                <c:pt idx="7">
                  <c:v>31</c:v>
                </c:pt>
                <c:pt idx="8">
                  <c:v>31</c:v>
                </c:pt>
                <c:pt idx="9">
                  <c:v>29</c:v>
                </c:pt>
                <c:pt idx="10">
                  <c:v>30</c:v>
                </c:pt>
                <c:pt idx="11">
                  <c:v>33</c:v>
                </c:pt>
                <c:pt idx="12">
                  <c:v>32</c:v>
                </c:pt>
                <c:pt idx="13">
                  <c:v>33</c:v>
                </c:pt>
                <c:pt idx="14">
                  <c:v>31</c:v>
                </c:pt>
                <c:pt idx="15">
                  <c:v>33</c:v>
                </c:pt>
                <c:pt idx="16">
                  <c:v>32</c:v>
                </c:pt>
                <c:pt idx="17">
                  <c:v>31</c:v>
                </c:pt>
                <c:pt idx="18">
                  <c:v>29</c:v>
                </c:pt>
                <c:pt idx="19">
                  <c:v>30</c:v>
                </c:pt>
                <c:pt idx="20">
                  <c:v>28</c:v>
                </c:pt>
                <c:pt idx="21">
                  <c:v>29</c:v>
                </c:pt>
              </c:numCache>
            </c:numRef>
          </c:val>
          <c:smooth val="0"/>
          <c:extLst>
            <c:ext xmlns:c16="http://schemas.microsoft.com/office/drawing/2014/chart" uri="{C3380CC4-5D6E-409C-BE32-E72D297353CC}">
              <c16:uniqueId val="{00000001-9086-43CB-B11A-DFF16F23DDC6}"/>
            </c:ext>
          </c:extLst>
        </c:ser>
        <c:ser>
          <c:idx val="2"/>
          <c:order val="2"/>
          <c:tx>
            <c:strRef>
              <c:f>'Chart 1.08'!$A$29</c:f>
              <c:strCache>
                <c:ptCount val="1"/>
                <c:pt idx="0">
                  <c:v>Working-age adults</c:v>
                </c:pt>
              </c:strCache>
            </c:strRef>
          </c:tx>
          <c:spPr>
            <a:ln>
              <a:solidFill>
                <a:schemeClr val="tx2">
                  <a:lumMod val="60000"/>
                  <a:lumOff val="40000"/>
                </a:schemeClr>
              </a:solidFill>
            </a:ln>
          </c:spPr>
          <c:marker>
            <c:symbol val="none"/>
          </c:marker>
          <c:cat>
            <c:strRef>
              <c:f>'Chart 1.08'!$B$26:$W$26</c:f>
              <c:strCache>
                <c:ptCount val="22"/>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pt idx="21">
                  <c:v>2015 to 2018</c:v>
                </c:pt>
              </c:strCache>
            </c:strRef>
          </c:cat>
          <c:val>
            <c:numRef>
              <c:f>'Chart 1.08'!$B$29:$W$29</c:f>
              <c:numCache>
                <c:formatCode>General</c:formatCode>
                <c:ptCount val="22"/>
                <c:pt idx="0">
                  <c:v>24</c:v>
                </c:pt>
                <c:pt idx="1">
                  <c:v>24</c:v>
                </c:pt>
                <c:pt idx="2">
                  <c:v>23</c:v>
                </c:pt>
                <c:pt idx="3">
                  <c:v>22</c:v>
                </c:pt>
                <c:pt idx="4">
                  <c:v>22</c:v>
                </c:pt>
                <c:pt idx="5">
                  <c:v>22</c:v>
                </c:pt>
                <c:pt idx="6">
                  <c:v>22</c:v>
                </c:pt>
                <c:pt idx="7">
                  <c:v>22</c:v>
                </c:pt>
                <c:pt idx="8">
                  <c:v>21</c:v>
                </c:pt>
                <c:pt idx="9">
                  <c:v>21</c:v>
                </c:pt>
                <c:pt idx="10">
                  <c:v>21</c:v>
                </c:pt>
                <c:pt idx="11">
                  <c:v>23</c:v>
                </c:pt>
                <c:pt idx="12">
                  <c:v>22</c:v>
                </c:pt>
                <c:pt idx="13">
                  <c:v>22</c:v>
                </c:pt>
                <c:pt idx="14">
                  <c:v>22</c:v>
                </c:pt>
                <c:pt idx="15">
                  <c:v>22</c:v>
                </c:pt>
                <c:pt idx="16">
                  <c:v>24</c:v>
                </c:pt>
                <c:pt idx="17">
                  <c:v>22</c:v>
                </c:pt>
                <c:pt idx="18">
                  <c:v>22</c:v>
                </c:pt>
                <c:pt idx="19">
                  <c:v>23</c:v>
                </c:pt>
                <c:pt idx="20">
                  <c:v>24</c:v>
                </c:pt>
                <c:pt idx="21">
                  <c:v>23</c:v>
                </c:pt>
              </c:numCache>
            </c:numRef>
          </c:val>
          <c:smooth val="0"/>
          <c:extLst>
            <c:ext xmlns:c16="http://schemas.microsoft.com/office/drawing/2014/chart" uri="{C3380CC4-5D6E-409C-BE32-E72D297353CC}">
              <c16:uniqueId val="{00000002-9086-43CB-B11A-DFF16F23DDC6}"/>
            </c:ext>
          </c:extLst>
        </c:ser>
        <c:ser>
          <c:idx val="3"/>
          <c:order val="3"/>
          <c:tx>
            <c:strRef>
              <c:f>'Chart 1.08'!$A$30</c:f>
              <c:strCache>
                <c:ptCount val="1"/>
                <c:pt idx="0">
                  <c:v>Pensioners</c:v>
                </c:pt>
              </c:strCache>
            </c:strRef>
          </c:tx>
          <c:spPr>
            <a:ln>
              <a:solidFill>
                <a:schemeClr val="tx2">
                  <a:lumMod val="20000"/>
                  <a:lumOff val="80000"/>
                </a:schemeClr>
              </a:solidFill>
            </a:ln>
          </c:spPr>
          <c:marker>
            <c:symbol val="none"/>
          </c:marker>
          <c:cat>
            <c:strRef>
              <c:f>'Chart 1.08'!$B$26:$W$26</c:f>
              <c:strCache>
                <c:ptCount val="22"/>
                <c:pt idx="0">
                  <c:v>1994 to 1997 </c:v>
                </c:pt>
                <c:pt idx="1">
                  <c:v>1995 to 1998 </c:v>
                </c:pt>
                <c:pt idx="2">
                  <c:v>1996 to 1999 </c:v>
                </c:pt>
                <c:pt idx="3">
                  <c:v>1997 to 2000 </c:v>
                </c:pt>
                <c:pt idx="4">
                  <c:v>1998 to 2001 </c:v>
                </c:pt>
                <c:pt idx="5">
                  <c:v>1999 to 2002 </c:v>
                </c:pt>
                <c:pt idx="6">
                  <c:v>2000 to 2003 </c:v>
                </c:pt>
                <c:pt idx="7">
                  <c:v>2001 to 2004 </c:v>
                </c:pt>
                <c:pt idx="8">
                  <c:v>2002 to 2005</c:v>
                </c:pt>
                <c:pt idx="9">
                  <c:v>2003 to 2006 </c:v>
                </c:pt>
                <c:pt idx="10">
                  <c:v>2004 to 2007 </c:v>
                </c:pt>
                <c:pt idx="11">
                  <c:v>2005 to 2008 </c:v>
                </c:pt>
                <c:pt idx="12">
                  <c:v>2006 to 2009 </c:v>
                </c:pt>
                <c:pt idx="13">
                  <c:v>2007 to 2010 </c:v>
                </c:pt>
                <c:pt idx="14">
                  <c:v>2008 to 2011 </c:v>
                </c:pt>
                <c:pt idx="15">
                  <c:v>2009 to 2012 </c:v>
                </c:pt>
                <c:pt idx="16">
                  <c:v>2010 to 2013 </c:v>
                </c:pt>
                <c:pt idx="17">
                  <c:v>2011 to 2014 </c:v>
                </c:pt>
                <c:pt idx="18">
                  <c:v>2012 to 2015 </c:v>
                </c:pt>
                <c:pt idx="19">
                  <c:v>2013 to 2016 </c:v>
                </c:pt>
                <c:pt idx="20">
                  <c:v>2014 to 2017</c:v>
                </c:pt>
                <c:pt idx="21">
                  <c:v>2015 to 2018</c:v>
                </c:pt>
              </c:strCache>
            </c:strRef>
          </c:cat>
          <c:val>
            <c:numRef>
              <c:f>'Chart 1.08'!$B$30:$W$30</c:f>
              <c:numCache>
                <c:formatCode>General</c:formatCode>
                <c:ptCount val="22"/>
                <c:pt idx="0">
                  <c:v>26</c:v>
                </c:pt>
                <c:pt idx="1">
                  <c:v>26</c:v>
                </c:pt>
                <c:pt idx="2">
                  <c:v>26</c:v>
                </c:pt>
                <c:pt idx="3">
                  <c:v>26</c:v>
                </c:pt>
                <c:pt idx="4">
                  <c:v>24</c:v>
                </c:pt>
                <c:pt idx="5">
                  <c:v>24</c:v>
                </c:pt>
                <c:pt idx="6">
                  <c:v>23</c:v>
                </c:pt>
                <c:pt idx="7">
                  <c:v>22</c:v>
                </c:pt>
                <c:pt idx="8">
                  <c:v>19</c:v>
                </c:pt>
                <c:pt idx="9">
                  <c:v>18</c:v>
                </c:pt>
                <c:pt idx="10">
                  <c:v>18</c:v>
                </c:pt>
                <c:pt idx="11">
                  <c:v>18</c:v>
                </c:pt>
                <c:pt idx="12">
                  <c:v>18</c:v>
                </c:pt>
                <c:pt idx="13">
                  <c:v>17</c:v>
                </c:pt>
                <c:pt idx="14">
                  <c:v>15</c:v>
                </c:pt>
                <c:pt idx="15">
                  <c:v>14</c:v>
                </c:pt>
                <c:pt idx="16">
                  <c:v>14</c:v>
                </c:pt>
                <c:pt idx="17">
                  <c:v>15</c:v>
                </c:pt>
                <c:pt idx="18">
                  <c:v>17</c:v>
                </c:pt>
                <c:pt idx="19">
                  <c:v>18</c:v>
                </c:pt>
                <c:pt idx="20">
                  <c:v>20</c:v>
                </c:pt>
                <c:pt idx="21">
                  <c:v>19</c:v>
                </c:pt>
              </c:numCache>
            </c:numRef>
          </c:val>
          <c:smooth val="0"/>
          <c:extLst>
            <c:ext xmlns:c16="http://schemas.microsoft.com/office/drawing/2014/chart" uri="{C3380CC4-5D6E-409C-BE32-E72D297353CC}">
              <c16:uniqueId val="{00000003-9086-43CB-B11A-DFF16F23DDC6}"/>
            </c:ext>
          </c:extLst>
        </c:ser>
        <c:dLbls>
          <c:showLegendKey val="0"/>
          <c:showVal val="0"/>
          <c:showCatName val="0"/>
          <c:showSerName val="0"/>
          <c:showPercent val="0"/>
          <c:showBubbleSize val="0"/>
        </c:dLbls>
        <c:smooth val="0"/>
        <c:axId val="433271168"/>
        <c:axId val="433273088"/>
      </c:lineChart>
      <c:catAx>
        <c:axId val="433271168"/>
        <c:scaling>
          <c:orientation val="minMax"/>
        </c:scaling>
        <c:delete val="0"/>
        <c:axPos val="b"/>
        <c:title>
          <c:tx>
            <c:rich>
              <a:bodyPr/>
              <a:lstStyle/>
              <a:p>
                <a:pPr>
                  <a:defRPr/>
                </a:pPr>
                <a:r>
                  <a:rPr lang="en-GB"/>
                  <a:t>Year</a:t>
                </a:r>
              </a:p>
            </c:rich>
          </c:tx>
          <c:overlay val="0"/>
        </c:title>
        <c:numFmt formatCode="General" sourceLinked="0"/>
        <c:majorTickMark val="out"/>
        <c:minorTickMark val="none"/>
        <c:tickLblPos val="nextTo"/>
        <c:crossAx val="433273088"/>
        <c:crosses val="autoZero"/>
        <c:auto val="1"/>
        <c:lblAlgn val="ctr"/>
        <c:lblOffset val="100"/>
        <c:noMultiLvlLbl val="0"/>
      </c:catAx>
      <c:valAx>
        <c:axId val="433273088"/>
        <c:scaling>
          <c:orientation val="minMax"/>
        </c:scaling>
        <c:delete val="0"/>
        <c:axPos val="l"/>
        <c:majorGridlines/>
        <c:title>
          <c:tx>
            <c:rich>
              <a:bodyPr rot="-5400000" vert="horz"/>
              <a:lstStyle/>
              <a:p>
                <a:pPr>
                  <a:defRPr/>
                </a:pPr>
                <a:r>
                  <a:rPr lang="en-GB"/>
                  <a:t>Percentage</a:t>
                </a:r>
              </a:p>
            </c:rich>
          </c:tx>
          <c:overlay val="0"/>
        </c:title>
        <c:numFmt formatCode="General" sourceLinked="1"/>
        <c:majorTickMark val="out"/>
        <c:minorTickMark val="none"/>
        <c:tickLblPos val="nextTo"/>
        <c:crossAx val="433271168"/>
        <c:crosses val="autoZero"/>
        <c:crossBetween val="between"/>
      </c:valAx>
      <c:spPr>
        <a:solidFill>
          <a:sysClr val="window" lastClr="FFFFFF"/>
        </a:solidFill>
        <a:ln>
          <a:solidFill>
            <a:schemeClr val="accent1"/>
          </a:solidFill>
        </a:ln>
      </c:spPr>
    </c:plotArea>
    <c:legend>
      <c:legendPos val="r"/>
      <c:layout>
        <c:manualLayout>
          <c:xMode val="edge"/>
          <c:yMode val="edge"/>
          <c:x val="0.10576156124779243"/>
          <c:y val="0.4510171157187256"/>
          <c:w val="0.26305116923675681"/>
          <c:h val="0.23436735799796865"/>
        </c:manualLayout>
      </c:layout>
      <c:overlay val="0"/>
      <c:spPr>
        <a:solidFill>
          <a:sysClr val="window" lastClr="FFFFFF"/>
        </a:solidFill>
        <a:ln>
          <a:solidFill>
            <a:srgbClr val="002D6A"/>
          </a:solidFill>
        </a:ln>
      </c:spPr>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26029898436611"/>
          <c:y val="5.1400554097404488E-2"/>
          <c:w val="0.82222279280307353"/>
          <c:h val="0.79523549139690874"/>
        </c:manualLayout>
      </c:layout>
      <c:lineChart>
        <c:grouping val="standard"/>
        <c:varyColors val="0"/>
        <c:ser>
          <c:idx val="1"/>
          <c:order val="0"/>
          <c:tx>
            <c:strRef>
              <c:f>[4]Qualifications!$C$7</c:f>
              <c:strCache>
                <c:ptCount val="1"/>
                <c:pt idx="0">
                  <c:v>Qualified to NQF level 4+</c:v>
                </c:pt>
              </c:strCache>
            </c:strRef>
          </c:tx>
          <c:spPr>
            <a:ln>
              <a:solidFill>
                <a:schemeClr val="accent1">
                  <a:lumMod val="50000"/>
                </a:schemeClr>
              </a:solidFill>
            </a:ln>
          </c:spPr>
          <c:marker>
            <c:symbol val="none"/>
          </c:marker>
          <c:cat>
            <c:numRef>
              <c:f>[4]Qualifications!$A$8:$A$18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[4]Qualifications!$C$8:$C$18</c:f>
              <c:numCache>
                <c:formatCode>General</c:formatCode>
                <c:ptCount val="11"/>
                <c:pt idx="0">
                  <c:v>27.9</c:v>
                </c:pt>
                <c:pt idx="1">
                  <c:v>29.2</c:v>
                </c:pt>
                <c:pt idx="2">
                  <c:v>30.2</c:v>
                </c:pt>
                <c:pt idx="3">
                  <c:v>31</c:v>
                </c:pt>
                <c:pt idx="4">
                  <c:v>32.1</c:v>
                </c:pt>
                <c:pt idx="5">
                  <c:v>33.200000000000003</c:v>
                </c:pt>
                <c:pt idx="6">
                  <c:v>35.200000000000003</c:v>
                </c:pt>
                <c:pt idx="7">
                  <c:v>35.799999999999997</c:v>
                </c:pt>
                <c:pt idx="8">
                  <c:v>37.4</c:v>
                </c:pt>
                <c:pt idx="9">
                  <c:v>37.5</c:v>
                </c:pt>
                <c:pt idx="10">
                  <c:v>37.799999999999997</c:v>
                </c:pt>
              </c:numCache>
            </c:numRef>
          </c:val>
          <c:smooth val="0"/>
          <c:extLst>
            <c:ext xmlns:c16="http://schemas.microsoft.com/office/drawing/2014/chart" uri="{C3380CC4-5D6E-409C-BE32-E72D297353CC}">
              <c16:uniqueId val="{00000000-0F23-4BFE-AF59-3B3AC3768739}"/>
            </c:ext>
          </c:extLst>
        </c:ser>
        <c:ser>
          <c:idx val="0"/>
          <c:order val="1"/>
          <c:tx>
            <c:strRef>
              <c:f>[4]Qualifications!$B$7</c:f>
              <c:strCache>
                <c:ptCount val="1"/>
                <c:pt idx="0">
                  <c:v>No qualifications</c:v>
                </c:pt>
              </c:strCache>
            </c:strRef>
          </c:tx>
          <c:spPr>
            <a:ln>
              <a:solidFill>
                <a:schemeClr val="bg1">
                  <a:lumMod val="75000"/>
                </a:schemeClr>
              </a:solidFill>
            </a:ln>
          </c:spPr>
          <c:marker>
            <c:symbol val="none"/>
          </c:marker>
          <c:cat>
            <c:numRef>
              <c:f>[4]Qualifications!$A$8:$A$18</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[4]Qualifications!$B$8:$B$18</c:f>
              <c:numCache>
                <c:formatCode>General</c:formatCode>
                <c:ptCount val="11"/>
                <c:pt idx="0">
                  <c:v>15.2</c:v>
                </c:pt>
                <c:pt idx="1">
                  <c:v>14.8</c:v>
                </c:pt>
                <c:pt idx="2">
                  <c:v>13.1</c:v>
                </c:pt>
                <c:pt idx="3">
                  <c:v>12</c:v>
                </c:pt>
                <c:pt idx="4">
                  <c:v>11.4</c:v>
                </c:pt>
                <c:pt idx="5">
                  <c:v>10.4</c:v>
                </c:pt>
                <c:pt idx="6">
                  <c:v>9.8000000000000007</c:v>
                </c:pt>
                <c:pt idx="7">
                  <c:v>10.3</c:v>
                </c:pt>
                <c:pt idx="8">
                  <c:v>9.5</c:v>
                </c:pt>
                <c:pt idx="9">
                  <c:v>8.6999999999999993</c:v>
                </c:pt>
                <c:pt idx="10">
                  <c:v>8.4</c:v>
                </c:pt>
              </c:numCache>
            </c:numRef>
          </c:val>
          <c:smooth val="0"/>
          <c:extLst>
            <c:ext xmlns:c16="http://schemas.microsoft.com/office/drawing/2014/chart" uri="{C3380CC4-5D6E-409C-BE32-E72D297353CC}">
              <c16:uniqueId val="{00000001-0F23-4BFE-AF59-3B3AC3768739}"/>
            </c:ext>
          </c:extLst>
        </c:ser>
        <c:dLbls>
          <c:showLegendKey val="0"/>
          <c:showVal val="0"/>
          <c:showCatName val="0"/>
          <c:showSerName val="0"/>
          <c:showPercent val="0"/>
          <c:showBubbleSize val="0"/>
        </c:dLbls>
        <c:smooth val="0"/>
        <c:axId val="433326720"/>
        <c:axId val="433328512"/>
      </c:lineChart>
      <c:catAx>
        <c:axId val="433326720"/>
        <c:scaling>
          <c:orientation val="minMax"/>
        </c:scaling>
        <c:delete val="0"/>
        <c:axPos val="b"/>
        <c:numFmt formatCode="General" sourceLinked="1"/>
        <c:majorTickMark val="out"/>
        <c:minorTickMark val="none"/>
        <c:tickLblPos val="nextTo"/>
        <c:crossAx val="433328512"/>
        <c:crosses val="autoZero"/>
        <c:auto val="1"/>
        <c:lblAlgn val="ctr"/>
        <c:lblOffset val="100"/>
        <c:noMultiLvlLbl val="0"/>
      </c:catAx>
      <c:valAx>
        <c:axId val="433328512"/>
        <c:scaling>
          <c:orientation val="minMax"/>
          <c:max val="50"/>
          <c:min val="0"/>
        </c:scaling>
        <c:delete val="0"/>
        <c:axPos val="l"/>
        <c:majorGridlines>
          <c:spPr>
            <a:ln>
              <a:solidFill>
                <a:sysClr val="windowText" lastClr="000000"/>
              </a:solidFill>
            </a:ln>
          </c:spPr>
        </c:majorGridlines>
        <c:title>
          <c:tx>
            <c:rich>
              <a:bodyPr rot="-5400000" vert="horz"/>
              <a:lstStyle/>
              <a:p>
                <a:pPr>
                  <a:defRPr/>
                </a:pPr>
                <a:r>
                  <a:rPr lang="en-US"/>
                  <a:t>Percentage</a:t>
                </a:r>
              </a:p>
            </c:rich>
          </c:tx>
          <c:layout>
            <c:manualLayout>
              <c:xMode val="edge"/>
              <c:yMode val="edge"/>
              <c:x val="2.7777777777777776E-2"/>
              <c:y val="0.3511479294254885"/>
            </c:manualLayout>
          </c:layout>
          <c:overlay val="0"/>
        </c:title>
        <c:numFmt formatCode="#,##0" sourceLinked="0"/>
        <c:majorTickMark val="out"/>
        <c:minorTickMark val="none"/>
        <c:tickLblPos val="nextTo"/>
        <c:crossAx val="433326720"/>
        <c:crosses val="autoZero"/>
        <c:crossBetween val="between"/>
        <c:majorUnit val="10"/>
      </c:valAx>
      <c:spPr>
        <a:solidFill>
          <a:sysClr val="window" lastClr="FFFFFF"/>
        </a:solidFill>
        <a:ln>
          <a:solidFill>
            <a:sysClr val="windowText" lastClr="000000"/>
          </a:solidFill>
        </a:ln>
      </c:spPr>
    </c:plotArea>
    <c:legend>
      <c:legendPos val="r"/>
      <c:layout>
        <c:manualLayout>
          <c:xMode val="edge"/>
          <c:yMode val="edge"/>
          <c:x val="0.59932005781885955"/>
          <c:y val="0.36486256926217558"/>
          <c:w val="0.34057971014492755"/>
          <c:h val="0.15799285505978419"/>
        </c:manualLayout>
      </c:layout>
      <c:overlay val="0"/>
    </c:legend>
    <c:plotVisOnly val="1"/>
    <c:dispBlanksAs val="gap"/>
    <c:showDLblsOverMax val="0"/>
  </c:chart>
  <c:spPr>
    <a:solidFill>
      <a:sysClr val="window" lastClr="FFFFFF"/>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chart" Target="../charts/chart42.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7559040</xdr:colOff>
      <xdr:row>5</xdr:row>
      <xdr:rowOff>145542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7559040" cy="10789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2</xdr:row>
      <xdr:rowOff>38099</xdr:rowOff>
    </xdr:from>
    <xdr:to>
      <xdr:col>7</xdr:col>
      <xdr:colOff>714374</xdr:colOff>
      <xdr:row>19</xdr:row>
      <xdr:rowOff>104775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371475</xdr:colOff>
      <xdr:row>16</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42862</xdr:rowOff>
    </xdr:from>
    <xdr:to>
      <xdr:col>8</xdr:col>
      <xdr:colOff>333376</xdr:colOff>
      <xdr:row>20</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0</xdr:colOff>
      <xdr:row>18</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190499</xdr:rowOff>
    </xdr:from>
    <xdr:to>
      <xdr:col>4</xdr:col>
      <xdr:colOff>609600</xdr:colOff>
      <xdr:row>17</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114301</xdr:colOff>
      <xdr:row>1</xdr:row>
      <xdr:rowOff>109536</xdr:rowOff>
    </xdr:from>
    <xdr:to>
      <xdr:col>5</xdr:col>
      <xdr:colOff>371475</xdr:colOff>
      <xdr:row>18</xdr:row>
      <xdr:rowOff>114299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209550</xdr:colOff>
      <xdr:row>2</xdr:row>
      <xdr:rowOff>80962</xdr:rowOff>
    </xdr:from>
    <xdr:to>
      <xdr:col>6</xdr:col>
      <xdr:colOff>209550</xdr:colOff>
      <xdr:row>16</xdr:row>
      <xdr:rowOff>157162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142875</xdr:rowOff>
    </xdr:from>
    <xdr:to>
      <xdr:col>8</xdr:col>
      <xdr:colOff>28575</xdr:colOff>
      <xdr:row>17</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180975</xdr:rowOff>
    </xdr:from>
    <xdr:to>
      <xdr:col>7</xdr:col>
      <xdr:colOff>304800</xdr:colOff>
      <xdr:row>17</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95250</xdr:colOff>
      <xdr:row>1</xdr:row>
      <xdr:rowOff>161925</xdr:rowOff>
    </xdr:from>
    <xdr:to>
      <xdr:col>7</xdr:col>
      <xdr:colOff>695325</xdr:colOff>
      <xdr:row>19</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8</xdr:col>
      <xdr:colOff>85725</xdr:colOff>
      <xdr:row>22</xdr:row>
      <xdr:rowOff>185738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114300</xdr:colOff>
      <xdr:row>1</xdr:row>
      <xdr:rowOff>95249</xdr:rowOff>
    </xdr:from>
    <xdr:to>
      <xdr:col>4</xdr:col>
      <xdr:colOff>504825</xdr:colOff>
      <xdr:row>19</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95249</xdr:colOff>
      <xdr:row>2</xdr:row>
      <xdr:rowOff>9525</xdr:rowOff>
    </xdr:from>
    <xdr:to>
      <xdr:col>6</xdr:col>
      <xdr:colOff>295274</xdr:colOff>
      <xdr:row>17</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57150</xdr:colOff>
      <xdr:row>2</xdr:row>
      <xdr:rowOff>28575</xdr:rowOff>
    </xdr:from>
    <xdr:to>
      <xdr:col>5</xdr:col>
      <xdr:colOff>419100</xdr:colOff>
      <xdr:row>25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1</xdr:row>
      <xdr:rowOff>100012</xdr:rowOff>
    </xdr:from>
    <xdr:to>
      <xdr:col>6</xdr:col>
      <xdr:colOff>361950</xdr:colOff>
      <xdr:row>18</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219075</xdr:colOff>
      <xdr:row>2</xdr:row>
      <xdr:rowOff>61912</xdr:rowOff>
    </xdr:from>
    <xdr:to>
      <xdr:col>7</xdr:col>
      <xdr:colOff>504825</xdr:colOff>
      <xdr:row>25</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19050</xdr:colOff>
      <xdr:row>1</xdr:row>
      <xdr:rowOff>185736</xdr:rowOff>
    </xdr:from>
    <xdr:to>
      <xdr:col>7</xdr:col>
      <xdr:colOff>361950</xdr:colOff>
      <xdr:row>20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9524</xdr:colOff>
      <xdr:row>2</xdr:row>
      <xdr:rowOff>0</xdr:rowOff>
    </xdr:from>
    <xdr:to>
      <xdr:col>6</xdr:col>
      <xdr:colOff>685800</xdr:colOff>
      <xdr:row>16</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138112</xdr:rowOff>
    </xdr:from>
    <xdr:to>
      <xdr:col>8</xdr:col>
      <xdr:colOff>104774</xdr:colOff>
      <xdr:row>16</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0.87711</cdr:x>
      <cdr:y>0.05061</cdr:y>
    </cdr:from>
    <cdr:to>
      <cdr:x>0.88018</cdr:x>
      <cdr:y>0.7836</cdr:y>
    </cdr:to>
    <cdr:cxnSp macro="">
      <cdr:nvCxnSpPr>
        <cdr:cNvPr id="3" name="Straight Connector 2"/>
        <cdr:cNvCxnSpPr/>
      </cdr:nvCxnSpPr>
      <cdr:spPr>
        <a:xfrm xmlns:a="http://schemas.openxmlformats.org/drawingml/2006/main" flipH="1">
          <a:off x="5438775" y="138113"/>
          <a:ext cx="19052" cy="2000250"/>
        </a:xfrm>
        <a:prstGeom xmlns:a="http://schemas.openxmlformats.org/drawingml/2006/main" prst="line">
          <a:avLst/>
        </a:prstGeom>
        <a:ln xmlns:a="http://schemas.openxmlformats.org/drawingml/2006/main">
          <a:solidFill>
            <a:sysClr val="windowText" lastClr="000000"/>
          </a:solidFill>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142875</xdr:rowOff>
    </xdr:from>
    <xdr:to>
      <xdr:col>3</xdr:col>
      <xdr:colOff>19050</xdr:colOff>
      <xdr:row>15</xdr:row>
      <xdr:rowOff>139700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0.62833</cdr:x>
      <cdr:y>0.6193</cdr:y>
    </cdr:from>
    <cdr:to>
      <cdr:x>0.88809</cdr:x>
      <cdr:y>0.73467</cdr:y>
    </cdr:to>
    <cdr:sp macro="" textlink="">
      <cdr:nvSpPr>
        <cdr:cNvPr id="2" name="TextBox 1"/>
        <cdr:cNvSpPr txBox="1"/>
      </cdr:nvSpPr>
      <cdr:spPr>
        <a:xfrm xmlns:a="http://schemas.openxmlformats.org/drawingml/2006/main">
          <a:off x="3590925" y="2356584"/>
          <a:ext cx="1484509" cy="4390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Wales as a % of UK </a:t>
          </a:r>
        </a:p>
        <a:p xmlns:a="http://schemas.openxmlformats.org/drawingml/2006/main">
          <a:pPr algn="ctr"/>
          <a:r>
            <a:rPr lang="en-GB" sz="1000">
              <a:latin typeface="Arial" panose="020B0604020202020204" pitchFamily="34" charset="0"/>
              <a:cs typeface="Arial" panose="020B0604020202020204" pitchFamily="34" charset="0"/>
            </a:rPr>
            <a:t>(right axis)</a:t>
          </a:r>
        </a:p>
      </cdr:txBody>
    </cdr:sp>
  </cdr:relSizeAnchor>
  <cdr:relSizeAnchor xmlns:cdr="http://schemas.openxmlformats.org/drawingml/2006/chartDrawing">
    <cdr:from>
      <cdr:x>0.74833</cdr:x>
      <cdr:y>0.34919</cdr:y>
    </cdr:from>
    <cdr:to>
      <cdr:x>0.75186</cdr:x>
      <cdr:y>0.61863</cdr:y>
    </cdr:to>
    <cdr:cxnSp macro="">
      <cdr:nvCxnSpPr>
        <cdr:cNvPr id="4" name="Straight Arrow Connector 3"/>
        <cdr:cNvCxnSpPr/>
      </cdr:nvCxnSpPr>
      <cdr:spPr>
        <a:xfrm xmlns:a="http://schemas.openxmlformats.org/drawingml/2006/main" flipH="1" flipV="1">
          <a:off x="4276725" y="1328738"/>
          <a:ext cx="20156" cy="1025297"/>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1</xdr:row>
      <xdr:rowOff>104775</xdr:rowOff>
    </xdr:from>
    <xdr:to>
      <xdr:col>7</xdr:col>
      <xdr:colOff>222250</xdr:colOff>
      <xdr:row>15</xdr:row>
      <xdr:rowOff>92075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66675</xdr:colOff>
      <xdr:row>2</xdr:row>
      <xdr:rowOff>109537</xdr:rowOff>
    </xdr:from>
    <xdr:to>
      <xdr:col>6</xdr:col>
      <xdr:colOff>66675</xdr:colOff>
      <xdr:row>16</xdr:row>
      <xdr:rowOff>185737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2</xdr:row>
      <xdr:rowOff>52387</xdr:rowOff>
    </xdr:from>
    <xdr:to>
      <xdr:col>6</xdr:col>
      <xdr:colOff>0</xdr:colOff>
      <xdr:row>16</xdr:row>
      <xdr:rowOff>128587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85725</xdr:colOff>
      <xdr:row>1</xdr:row>
      <xdr:rowOff>138112</xdr:rowOff>
    </xdr:from>
    <xdr:to>
      <xdr:col>7</xdr:col>
      <xdr:colOff>257175</xdr:colOff>
      <xdr:row>16</xdr:row>
      <xdr:rowOff>23812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0.43911</cdr:x>
      <cdr:y>0.06076</cdr:y>
    </cdr:from>
    <cdr:to>
      <cdr:x>0.44096</cdr:x>
      <cdr:y>0.80035</cdr:y>
    </cdr:to>
    <cdr:cxnSp macro="">
      <cdr:nvCxnSpPr>
        <cdr:cNvPr id="3" name="Straight Connector 2"/>
        <cdr:cNvCxnSpPr/>
      </cdr:nvCxnSpPr>
      <cdr:spPr>
        <a:xfrm xmlns:a="http://schemas.openxmlformats.org/drawingml/2006/main">
          <a:off x="2266950" y="166688"/>
          <a:ext cx="9525" cy="2028825"/>
        </a:xfrm>
        <a:prstGeom xmlns:a="http://schemas.openxmlformats.org/drawingml/2006/main" prst="line">
          <a:avLst/>
        </a:prstGeom>
        <a:ln xmlns:a="http://schemas.openxmlformats.org/drawingml/2006/main" w="12700">
          <a:solidFill>
            <a:schemeClr val="tx1"/>
          </a:solidFill>
          <a:prstDash val="dash"/>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5.xml><?xml version="1.0" encoding="utf-8"?>
<xdr:wsDr xmlns:xdr="http://schemas.openxmlformats.org/drawingml/2006/spreadsheetDrawing" xmlns:a="http://schemas.openxmlformats.org/drawingml/2006/main">
  <xdr:twoCellAnchor>
    <xdr:from>
      <xdr:col>0</xdr:col>
      <xdr:colOff>47625</xdr:colOff>
      <xdr:row>2</xdr:row>
      <xdr:rowOff>38099</xdr:rowOff>
    </xdr:from>
    <xdr:to>
      <xdr:col>7</xdr:col>
      <xdr:colOff>714374</xdr:colOff>
      <xdr:row>19</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xdr:colOff>
      <xdr:row>1</xdr:row>
      <xdr:rowOff>152401</xdr:rowOff>
    </xdr:from>
    <xdr:to>
      <xdr:col>6</xdr:col>
      <xdr:colOff>619125</xdr:colOff>
      <xdr:row>19</xdr:row>
      <xdr:rowOff>76201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152400</xdr:colOff>
      <xdr:row>2</xdr:row>
      <xdr:rowOff>9525</xdr:rowOff>
    </xdr:from>
    <xdr:to>
      <xdr:col>5</xdr:col>
      <xdr:colOff>123824</xdr:colOff>
      <xdr:row>17</xdr:row>
      <xdr:rowOff>85726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9525</xdr:colOff>
      <xdr:row>2</xdr:row>
      <xdr:rowOff>133349</xdr:rowOff>
    </xdr:from>
    <xdr:to>
      <xdr:col>8</xdr:col>
      <xdr:colOff>0</xdr:colOff>
      <xdr:row>21</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114300</xdr:colOff>
      <xdr:row>1</xdr:row>
      <xdr:rowOff>152401</xdr:rowOff>
    </xdr:from>
    <xdr:to>
      <xdr:col>5</xdr:col>
      <xdr:colOff>495300</xdr:colOff>
      <xdr:row>18</xdr:row>
      <xdr:rowOff>57151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2</xdr:row>
      <xdr:rowOff>95249</xdr:rowOff>
    </xdr:from>
    <xdr:to>
      <xdr:col>7</xdr:col>
      <xdr:colOff>38100</xdr:colOff>
      <xdr:row>18</xdr:row>
      <xdr:rowOff>147637</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85724</xdr:colOff>
      <xdr:row>2</xdr:row>
      <xdr:rowOff>9525</xdr:rowOff>
    </xdr:from>
    <xdr:to>
      <xdr:col>6</xdr:col>
      <xdr:colOff>323850</xdr:colOff>
      <xdr:row>22</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2</xdr:row>
      <xdr:rowOff>71437</xdr:rowOff>
    </xdr:from>
    <xdr:to>
      <xdr:col>7</xdr:col>
      <xdr:colOff>428625</xdr:colOff>
      <xdr:row>23</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47625</xdr:colOff>
      <xdr:row>1</xdr:row>
      <xdr:rowOff>161925</xdr:rowOff>
    </xdr:from>
    <xdr:to>
      <xdr:col>7</xdr:col>
      <xdr:colOff>453389</xdr:colOff>
      <xdr:row>19</xdr:row>
      <xdr:rowOff>100965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0.67364</cdr:x>
      <cdr:y>0.50057</cdr:y>
    </cdr:from>
    <cdr:to>
      <cdr:x>0.97122</cdr:x>
      <cdr:y>0.63631</cdr:y>
    </cdr:to>
    <cdr:sp macro="" textlink="">
      <cdr:nvSpPr>
        <cdr:cNvPr id="2" name="TextBox 1"/>
        <cdr:cNvSpPr txBox="1"/>
      </cdr:nvSpPr>
      <cdr:spPr>
        <a:xfrm xmlns:a="http://schemas.openxmlformats.org/drawingml/2006/main">
          <a:off x="3924300" y="1685925"/>
          <a:ext cx="17335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85726</xdr:colOff>
      <xdr:row>1</xdr:row>
      <xdr:rowOff>142876</xdr:rowOff>
    </xdr:from>
    <xdr:to>
      <xdr:col>4</xdr:col>
      <xdr:colOff>619125</xdr:colOff>
      <xdr:row>16</xdr:row>
      <xdr:rowOff>133351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85726</xdr:colOff>
      <xdr:row>1</xdr:row>
      <xdr:rowOff>142875</xdr:rowOff>
    </xdr:from>
    <xdr:to>
      <xdr:col>6</xdr:col>
      <xdr:colOff>361950</xdr:colOff>
      <xdr:row>17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428625</xdr:colOff>
      <xdr:row>20</xdr:row>
      <xdr:rowOff>80963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19049</xdr:colOff>
      <xdr:row>2</xdr:row>
      <xdr:rowOff>38099</xdr:rowOff>
    </xdr:from>
    <xdr:to>
      <xdr:col>5</xdr:col>
      <xdr:colOff>85724</xdr:colOff>
      <xdr:row>18</xdr:row>
      <xdr:rowOff>171449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xdr:colOff>
      <xdr:row>2</xdr:row>
      <xdr:rowOff>38099</xdr:rowOff>
    </xdr:from>
    <xdr:to>
      <xdr:col>5</xdr:col>
      <xdr:colOff>85724</xdr:colOff>
      <xdr:row>18</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38100</xdr:colOff>
      <xdr:row>2</xdr:row>
      <xdr:rowOff>42862</xdr:rowOff>
    </xdr:from>
    <xdr:to>
      <xdr:col>7</xdr:col>
      <xdr:colOff>561975</xdr:colOff>
      <xdr:row>16</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38100</xdr:colOff>
      <xdr:row>2</xdr:row>
      <xdr:rowOff>42862</xdr:rowOff>
    </xdr:from>
    <xdr:to>
      <xdr:col>5</xdr:col>
      <xdr:colOff>0</xdr:colOff>
      <xdr:row>16</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9525</xdr:rowOff>
    </xdr:from>
    <xdr:to>
      <xdr:col>7</xdr:col>
      <xdr:colOff>466725</xdr:colOff>
      <xdr:row>19</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2</xdr:row>
      <xdr:rowOff>71437</xdr:rowOff>
    </xdr:from>
    <xdr:to>
      <xdr:col>5</xdr:col>
      <xdr:colOff>306456</xdr:colOff>
      <xdr:row>17</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19050</xdr:colOff>
      <xdr:row>2</xdr:row>
      <xdr:rowOff>42860</xdr:rowOff>
    </xdr:from>
    <xdr:to>
      <xdr:col>2</xdr:col>
      <xdr:colOff>742950</xdr:colOff>
      <xdr:row>18</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3</xdr:row>
      <xdr:rowOff>158114</xdr:rowOff>
    </xdr:from>
    <xdr:to>
      <xdr:col>5</xdr:col>
      <xdr:colOff>236220</xdr:colOff>
      <xdr:row>16</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xdr:row>
      <xdr:rowOff>133350</xdr:rowOff>
    </xdr:from>
    <xdr:to>
      <xdr:col>12</xdr:col>
      <xdr:colOff>266700</xdr:colOff>
      <xdr:row>16</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0</xdr:col>
      <xdr:colOff>33337</xdr:colOff>
      <xdr:row>1</xdr:row>
      <xdr:rowOff>57150</xdr:rowOff>
    </xdr:from>
    <xdr:to>
      <xdr:col>7</xdr:col>
      <xdr:colOff>752475</xdr:colOff>
      <xdr:row>20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23811</xdr:colOff>
      <xdr:row>2</xdr:row>
      <xdr:rowOff>142881</xdr:rowOff>
    </xdr:from>
    <xdr:to>
      <xdr:col>6</xdr:col>
      <xdr:colOff>542925</xdr:colOff>
      <xdr:row>16</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23811</xdr:colOff>
      <xdr:row>2</xdr:row>
      <xdr:rowOff>142881</xdr:rowOff>
    </xdr:from>
    <xdr:to>
      <xdr:col>5</xdr:col>
      <xdr:colOff>752475</xdr:colOff>
      <xdr:row>16</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66674</xdr:colOff>
      <xdr:row>2</xdr:row>
      <xdr:rowOff>147636</xdr:rowOff>
    </xdr:from>
    <xdr:to>
      <xdr:col>6</xdr:col>
      <xdr:colOff>152399</xdr:colOff>
      <xdr:row>18</xdr:row>
      <xdr:rowOff>133349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9525</xdr:colOff>
      <xdr:row>2</xdr:row>
      <xdr:rowOff>104776</xdr:rowOff>
    </xdr:from>
    <xdr:to>
      <xdr:col>12</xdr:col>
      <xdr:colOff>628650</xdr:colOff>
      <xdr:row>18</xdr:row>
      <xdr:rowOff>85726</xdr:rowOff>
    </xdr:to>
    <xdr:graphicFrame macro="">
      <xdr:nvGraphicFramePr>
        <xdr:cNvPr id="3" name="Si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85725</xdr:colOff>
      <xdr:row>2</xdr:row>
      <xdr:rowOff>57149</xdr:rowOff>
    </xdr:from>
    <xdr:to>
      <xdr:col>8</xdr:col>
      <xdr:colOff>742950</xdr:colOff>
      <xdr:row>18</xdr:row>
      <xdr:rowOff>104774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66675</xdr:colOff>
      <xdr:row>2</xdr:row>
      <xdr:rowOff>147636</xdr:rowOff>
    </xdr:from>
    <xdr:to>
      <xdr:col>5</xdr:col>
      <xdr:colOff>466725</xdr:colOff>
      <xdr:row>18</xdr:row>
      <xdr:rowOff>133349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95250</xdr:colOff>
      <xdr:row>1</xdr:row>
      <xdr:rowOff>161925</xdr:rowOff>
    </xdr:from>
    <xdr:to>
      <xdr:col>7</xdr:col>
      <xdr:colOff>695325</xdr:colOff>
      <xdr:row>19</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28575</xdr:colOff>
      <xdr:row>18</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4761</xdr:colOff>
      <xdr:row>1</xdr:row>
      <xdr:rowOff>61912</xdr:rowOff>
    </xdr:from>
    <xdr:to>
      <xdr:col>6</xdr:col>
      <xdr:colOff>247650</xdr:colOff>
      <xdr:row>18</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4762</xdr:colOff>
      <xdr:row>2</xdr:row>
      <xdr:rowOff>38100</xdr:rowOff>
    </xdr:from>
    <xdr:to>
      <xdr:col>6</xdr:col>
      <xdr:colOff>695325</xdr:colOff>
      <xdr:row>16</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17462</xdr:colOff>
      <xdr:row>1</xdr:row>
      <xdr:rowOff>47624</xdr:rowOff>
    </xdr:from>
    <xdr:to>
      <xdr:col>6</xdr:col>
      <xdr:colOff>695325</xdr:colOff>
      <xdr:row>17</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19050</xdr:rowOff>
    </xdr:from>
    <xdr:to>
      <xdr:col>6</xdr:col>
      <xdr:colOff>57150</xdr:colOff>
      <xdr:row>18</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647700</xdr:colOff>
      <xdr:row>17</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133350</xdr:colOff>
      <xdr:row>3</xdr:row>
      <xdr:rowOff>104775</xdr:rowOff>
    </xdr:from>
    <xdr:to>
      <xdr:col>7</xdr:col>
      <xdr:colOff>133350</xdr:colOff>
      <xdr:row>21</xdr:row>
      <xdr:rowOff>119062</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ransfer\Tables\XLS%20templates\JSA%20&amp;%20UC\Working%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ThomasH019\AppData\Local\Microsoft\Windows\Temporary%20Internet%20Files\Content.IE5\1AXLX574\regionaltable1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FS%20LADB\1998%20ladb\Table13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howarths001\Objective\Objects\Prosperous%20Wales%202019%20-%20chapter%20dat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DolmanR\Objective\Objects\2019%20AWR%20-%20Charts%20for%20goal%20narratives%20-%20Cymrae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howarths001\Objective\Objects\WIP%20cahrity%20for%20goal%20narrativ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DolmanR\Objective\Objects\2018%20AWR%20-%20Charts%20for%20goal%20narrativ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E"/>
      <sheetName val="NW"/>
      <sheetName val="Y&amp;H"/>
      <sheetName val="E Mids"/>
      <sheetName val="W Mids"/>
      <sheetName val="East"/>
      <sheetName val="London"/>
      <sheetName val="SE"/>
      <sheetName val="SW"/>
      <sheetName val="England"/>
      <sheetName val="Wales"/>
      <sheetName val="Scotland"/>
      <sheetName val="N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43">
          <cell r="C343">
            <v>74656</v>
          </cell>
          <cell r="E343">
            <v>68527.496848072857</v>
          </cell>
          <cell r="G343">
            <v>112231.69375165179</v>
          </cell>
          <cell r="I343">
            <v>-43704.196903583128</v>
          </cell>
          <cell r="K343">
            <v>6128.5031519345939</v>
          </cell>
          <cell r="M343">
            <v>4.6898069952248989E-2</v>
          </cell>
          <cell r="O343">
            <v>0.15075317158372314</v>
          </cell>
          <cell r="Q343">
            <v>-0.16568910883118093</v>
          </cell>
          <cell r="S343">
            <v>-4.6898069952227672E-2</v>
          </cell>
        </row>
        <row r="344">
          <cell r="C344">
            <v>0.16892071528293684</v>
          </cell>
          <cell r="E344">
            <v>0.24234481591159351</v>
          </cell>
          <cell r="G344">
            <v>0.41673412773441498</v>
          </cell>
          <cell r="I344">
            <v>-3.2479077933294747</v>
          </cell>
          <cell r="K344">
            <v>3.8497980379403884E-2</v>
          </cell>
        </row>
        <row r="346">
          <cell r="C346">
            <v>314134</v>
          </cell>
          <cell r="E346">
            <v>247671.30197324604</v>
          </cell>
          <cell r="G346">
            <v>344657.9626911059</v>
          </cell>
          <cell r="I346">
            <v>-96986.660717862891</v>
          </cell>
          <cell r="K346">
            <v>66462.698026763275</v>
          </cell>
          <cell r="M346">
            <v>0.10587465011730757</v>
          </cell>
          <cell r="O346">
            <v>0.34753387083169685</v>
          </cell>
          <cell r="Q346">
            <v>-0.38566209971569609</v>
          </cell>
          <cell r="S346">
            <v>-0.10587465011727915</v>
          </cell>
        </row>
        <row r="347">
          <cell r="C347">
            <v>0.71464899631007484</v>
          </cell>
          <cell r="E347">
            <v>0.88146427063902877</v>
          </cell>
          <cell r="G347">
            <v>1.2909108498547255</v>
          </cell>
          <cell r="I347">
            <v>-6.9330995905693982</v>
          </cell>
          <cell r="K347">
            <v>0.4190932183980749</v>
          </cell>
        </row>
        <row r="685">
          <cell r="C685">
            <v>40996.000000007451</v>
          </cell>
          <cell r="E685">
            <v>33072.528174456209</v>
          </cell>
          <cell r="G685">
            <v>49528.88538120687</v>
          </cell>
          <cell r="I685">
            <v>-16456.357206756249</v>
          </cell>
          <cell r="K685">
            <v>7923.471825552173</v>
          </cell>
          <cell r="M685">
            <v>2.06634596781754E-2</v>
          </cell>
          <cell r="O685">
            <v>0.10290259766931342</v>
          </cell>
          <cell r="Q685">
            <v>-0.11931493802471405</v>
          </cell>
          <cell r="S685">
            <v>-2.0663459678171847E-2</v>
          </cell>
        </row>
        <row r="686">
          <cell r="C686">
            <v>0.189385076413501</v>
          </cell>
          <cell r="E686">
            <v>0.21907000450238456</v>
          </cell>
          <cell r="G686">
            <v>0.34470867168718655</v>
          </cell>
          <cell r="I686">
            <v>-2.2590811648207989</v>
          </cell>
          <cell r="K686">
            <v>0.12096689820813822</v>
          </cell>
        </row>
        <row r="688">
          <cell r="C688">
            <v>174684.00000000745</v>
          </cell>
          <cell r="E688">
            <v>85074.36508054845</v>
          </cell>
          <cell r="G688">
            <v>116542.91854613461</v>
          </cell>
          <cell r="I688">
            <v>-31468.553465588484</v>
          </cell>
          <cell r="K688">
            <v>89609.634919459</v>
          </cell>
          <cell r="M688">
            <v>-0.17100309877906739</v>
          </cell>
          <cell r="O688">
            <v>1.9292133658552757E-3</v>
          </cell>
          <cell r="Q688">
            <v>-0.23577657372708849</v>
          </cell>
          <cell r="S688">
            <v>0.17100309877907804</v>
          </cell>
        </row>
        <row r="689">
          <cell r="C689">
            <v>0.81198470911810716</v>
          </cell>
          <cell r="E689">
            <v>0.56547417547882617</v>
          </cell>
          <cell r="G689">
            <v>0.81491035427299607</v>
          </cell>
          <cell r="I689">
            <v>-4.2326836345663992</v>
          </cell>
          <cell r="K689">
            <v>1.385338342426266</v>
          </cell>
        </row>
        <row r="1027">
          <cell r="C1027">
            <v>33660</v>
          </cell>
          <cell r="E1027">
            <v>35454.96867361851</v>
          </cell>
          <cell r="G1027">
            <v>62702.808370443061</v>
          </cell>
          <cell r="I1027">
            <v>-27247.839696827112</v>
          </cell>
          <cell r="K1027">
            <v>-1794.9686736185104</v>
          </cell>
          <cell r="M1027">
            <v>6.9878503966300798E-2</v>
          </cell>
          <cell r="O1027">
            <v>0.19461635614104722</v>
          </cell>
          <cell r="Q1027">
            <v>-0.21874284983252501</v>
          </cell>
          <cell r="S1027">
            <v>-6.9878503966293692E-2</v>
          </cell>
        </row>
        <row r="1028">
          <cell r="C1028">
            <v>0.14927503819352239</v>
          </cell>
          <cell r="E1028">
            <v>0.26900436977928166</v>
          </cell>
          <cell r="G1028">
            <v>0.49911036683013776</v>
          </cell>
          <cell r="I1028">
            <v>-4.4150565774780688</v>
          </cell>
          <cell r="K1028">
            <v>-1.9158779386302172E-2</v>
          </cell>
        </row>
        <row r="1030">
          <cell r="C1030">
            <v>139450</v>
          </cell>
          <cell r="E1030">
            <v>162596.93689269759</v>
          </cell>
          <cell r="G1030">
            <v>228115.04414496943</v>
          </cell>
          <cell r="I1030">
            <v>-65518.107252274523</v>
          </cell>
          <cell r="K1030">
            <v>-23146.936892695725</v>
          </cell>
          <cell r="M1030">
            <v>0.36086569579910588</v>
          </cell>
          <cell r="O1030">
            <v>0.66902532794677683</v>
          </cell>
          <cell r="Q1030">
            <v>-0.55754566775968684</v>
          </cell>
          <cell r="S1030">
            <v>-0.36086569579909877</v>
          </cell>
        </row>
        <row r="1031">
          <cell r="C1031">
            <v>0.62134658124151088</v>
          </cell>
          <cell r="E1031">
            <v>1.2456738899194448</v>
          </cell>
          <cell r="G1031">
            <v>1.8400080943502957</v>
          </cell>
          <cell r="I1031">
            <v>-9.9962406471435656</v>
          </cell>
          <cell r="K1031">
            <v>-0.24649939020626732</v>
          </cell>
        </row>
        <row r="1373">
          <cell r="C1373">
            <v>33362</v>
          </cell>
          <cell r="E1373">
            <v>69327.859605930746</v>
          </cell>
          <cell r="G1373">
            <v>109523.65235155821</v>
          </cell>
          <cell r="I1373">
            <v>-40195.792745633051</v>
          </cell>
          <cell r="K1373">
            <v>-35965.859605929814</v>
          </cell>
          <cell r="M1373">
            <v>0.1243579328159683</v>
          </cell>
          <cell r="O1373">
            <v>0.24416852288605639</v>
          </cell>
          <cell r="Q1373">
            <v>-0.15958458052389801</v>
          </cell>
          <cell r="S1373">
            <v>-0.1243579328159754</v>
          </cell>
        </row>
        <row r="1374">
          <cell r="C1374">
            <v>9.6458650271060264E-2</v>
          </cell>
          <cell r="E1374">
            <v>0.25451187637582962</v>
          </cell>
          <cell r="G1374">
            <v>0.4227151781590095</v>
          </cell>
          <cell r="I1374">
            <v>-3.0222949385965023</v>
          </cell>
          <cell r="K1374">
            <v>-0.48951105232740133</v>
          </cell>
        </row>
        <row r="1376">
          <cell r="C1376">
            <v>146811.00000000745</v>
          </cell>
          <cell r="E1376">
            <v>236279.42899501696</v>
          </cell>
          <cell r="G1376">
            <v>327587.73305498809</v>
          </cell>
          <cell r="I1376">
            <v>-91308.304059972521</v>
          </cell>
          <cell r="K1376">
            <v>-89468.428995012306</v>
          </cell>
          <cell r="M1376">
            <v>0.34946663938899292</v>
          </cell>
          <cell r="O1376">
            <v>0.63019841795262721</v>
          </cell>
          <cell r="Q1376">
            <v>-0.37849220005473416</v>
          </cell>
          <cell r="S1376">
            <v>-0.34946663938901068</v>
          </cell>
        </row>
        <row r="1377">
          <cell r="C1377">
            <v>0.42586757926231655</v>
          </cell>
          <cell r="E1377">
            <v>0.87276266891835519</v>
          </cell>
          <cell r="G1377">
            <v>1.2750822490595368</v>
          </cell>
          <cell r="I1377">
            <v>-6.6113296393323964</v>
          </cell>
          <cell r="K1377">
            <v>-1.2089012433138748</v>
          </cell>
        </row>
        <row r="1715">
          <cell r="C1715">
            <v>19021.000000003725</v>
          </cell>
          <cell r="E1715">
            <v>23980.771177683026</v>
          </cell>
          <cell r="G1715">
            <v>42573.660727171227</v>
          </cell>
          <cell r="I1715">
            <v>-18592.889549492393</v>
          </cell>
          <cell r="K1715">
            <v>-4959.771177679766</v>
          </cell>
          <cell r="M1715">
            <v>4.6348921435978241E-2</v>
          </cell>
          <cell r="O1715">
            <v>0.15884636395914242</v>
          </cell>
          <cell r="Q1715">
            <v>-0.13647425847254446</v>
          </cell>
          <cell r="S1715">
            <v>-4.6348921435988899E-2</v>
          </cell>
        </row>
        <row r="1716">
          <cell r="C1716">
            <v>0.11048071745265986</v>
          </cell>
          <cell r="E1716">
            <v>0.165668478927671</v>
          </cell>
          <cell r="G1716">
            <v>0.30953619060952065</v>
          </cell>
          <cell r="I1716">
            <v>-2.5782667297678188</v>
          </cell>
          <cell r="K1716">
            <v>-0.18091960363305759</v>
          </cell>
        </row>
        <row r="1718">
          <cell r="C1718">
            <v>85615.000000007451</v>
          </cell>
          <cell r="E1718">
            <v>69385.014086803421</v>
          </cell>
          <cell r="G1718">
            <v>103127.19577589631</v>
          </cell>
          <cell r="I1718">
            <v>-33742.18168909417</v>
          </cell>
          <cell r="K1718">
            <v>16229.985913202632</v>
          </cell>
          <cell r="M1718">
            <v>-1.5376441619338266E-2</v>
          </cell>
          <cell r="O1718">
            <v>0.20171974893909805</v>
          </cell>
          <cell r="Q1718">
            <v>-0.25713669375112413</v>
          </cell>
          <cell r="S1718">
            <v>1.5376441619325831E-2</v>
          </cell>
        </row>
        <row r="1719">
          <cell r="C1719">
            <v>0.49921326461804938</v>
          </cell>
          <cell r="E1719">
            <v>0.48084689234157452</v>
          </cell>
          <cell r="G1719">
            <v>0.75311257043182422</v>
          </cell>
          <cell r="I1719">
            <v>-4.5827398536662116</v>
          </cell>
          <cell r="K1719">
            <v>0.59663955038989513</v>
          </cell>
        </row>
        <row r="2057">
          <cell r="C2057">
            <v>14340.999999996275</v>
          </cell>
          <cell r="E2057">
            <v>45347.08842824772</v>
          </cell>
          <cell r="G2057">
            <v>66949.991624388844</v>
          </cell>
          <cell r="I2057">
            <v>-21602.903196140775</v>
          </cell>
          <cell r="K2057">
            <v>-31006.088428249583</v>
          </cell>
          <cell r="M2057">
            <v>0.200227365969738</v>
          </cell>
          <cell r="O2057">
            <v>0.32738334835534033</v>
          </cell>
          <cell r="Q2057">
            <v>-0.18552986679341643</v>
          </cell>
          <cell r="S2057">
            <v>-0.20022736596972379</v>
          </cell>
        </row>
        <row r="2058">
          <cell r="C2058">
            <v>8.2560643011575507E-2</v>
          </cell>
          <cell r="E2058">
            <v>0.35526270564871254</v>
          </cell>
          <cell r="G2058">
            <v>0.55077736854185844</v>
          </cell>
          <cell r="I2058">
            <v>-3.5482259144017974</v>
          </cell>
          <cell r="K2058">
            <v>-0.67318487724965337</v>
          </cell>
        </row>
        <row r="2060">
          <cell r="C2060">
            <v>61196</v>
          </cell>
          <cell r="E2060">
            <v>166894.4149082154</v>
          </cell>
          <cell r="G2060">
            <v>224460.53727909364</v>
          </cell>
          <cell r="I2060">
            <v>-57566.122370878467</v>
          </cell>
          <cell r="K2060">
            <v>-105698.41490821447</v>
          </cell>
          <cell r="M2060">
            <v>0.7031096698721484</v>
          </cell>
          <cell r="O2060">
            <v>1.0473448409594965</v>
          </cell>
          <cell r="Q2060">
            <v>-0.51584183412381979</v>
          </cell>
          <cell r="S2060">
            <v>-0.7031096698721413</v>
          </cell>
        </row>
        <row r="2061">
          <cell r="C2061">
            <v>0.35325614643817005</v>
          </cell>
          <cell r="E2061">
            <v>1.3200711770306413</v>
          </cell>
          <cell r="G2061">
            <v>1.8708108866888722</v>
          </cell>
          <cell r="I2061">
            <v>-8.927748989547112</v>
          </cell>
          <cell r="K2061">
            <v>-2.2582369171656183</v>
          </cell>
        </row>
      </sheetData>
      <sheetData sheetId="11" refreshError="1"/>
      <sheetData sheetId="12" refreshError="1"/>
      <sheetData sheetId="13" refreshError="1"/>
      <sheetData sheetId="14">
        <row r="1">
          <cell r="B1" t="str">
            <v>Wales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per head"/>
      <sheetName val="GDHI"/>
      <sheetName val="Labour market"/>
      <sheetName val="NEET"/>
      <sheetName val="Low pay"/>
      <sheetName val="Gender pay gap"/>
      <sheetName val="Travel"/>
      <sheetName val="Emissions"/>
      <sheetName val="Qualifications"/>
      <sheetName val="Exams"/>
      <sheetName val="Relative poverty"/>
      <sheetName val="No chart_GVA per head"/>
      <sheetName val="No chart_Productivity"/>
      <sheetName val="No chart_Collective bargaining"/>
    </sheetNames>
    <sheetDataSet>
      <sheetData sheetId="0">
        <row r="14">
          <cell r="B14">
            <v>1999</v>
          </cell>
          <cell r="C14">
            <v>2000</v>
          </cell>
          <cell r="D14">
            <v>2001</v>
          </cell>
          <cell r="E14">
            <v>2002</v>
          </cell>
          <cell r="F14">
            <v>2003</v>
          </cell>
          <cell r="G14">
            <v>2004</v>
          </cell>
          <cell r="H14">
            <v>2005</v>
          </cell>
          <cell r="I14">
            <v>2006</v>
          </cell>
          <cell r="J14">
            <v>2007</v>
          </cell>
          <cell r="K14">
            <v>2008</v>
          </cell>
          <cell r="L14">
            <v>2009</v>
          </cell>
          <cell r="M14">
            <v>2010</v>
          </cell>
          <cell r="N14">
            <v>2011</v>
          </cell>
          <cell r="O14">
            <v>2012</v>
          </cell>
          <cell r="P14">
            <v>2013</v>
          </cell>
          <cell r="Q14">
            <v>2014</v>
          </cell>
          <cell r="R14">
            <v>2015</v>
          </cell>
          <cell r="S14">
            <v>2016</v>
          </cell>
          <cell r="T14">
            <v>2017</v>
          </cell>
        </row>
        <row r="15">
          <cell r="A15" t="str">
            <v>UK GVA (left axis)</v>
          </cell>
          <cell r="B15">
            <v>21.986395130006127</v>
          </cell>
          <cell r="C15">
            <v>22.671272057319502</v>
          </cell>
          <cell r="D15">
            <v>23.158926622860861</v>
          </cell>
          <cell r="E15">
            <v>23.570960034701532</v>
          </cell>
          <cell r="F15">
            <v>24.258903021768724</v>
          </cell>
          <cell r="G15">
            <v>24.64608888780058</v>
          </cell>
          <cell r="H15">
            <v>25.275884724410574</v>
          </cell>
          <cell r="I15">
            <v>25.723811407839211</v>
          </cell>
          <cell r="J15">
            <v>26.155189066371271</v>
          </cell>
          <cell r="K15">
            <v>25.910567216765745</v>
          </cell>
          <cell r="L15">
            <v>24.611388353120148</v>
          </cell>
          <cell r="M15">
            <v>24.865703106158218</v>
          </cell>
          <cell r="N15">
            <v>25.018114440600552</v>
          </cell>
          <cell r="O15">
            <v>25.162706932246948</v>
          </cell>
          <cell r="P15">
            <v>25.366842057332416</v>
          </cell>
          <cell r="Q15">
            <v>26.018336030269758</v>
          </cell>
          <cell r="R15">
            <v>26.470927660704341</v>
          </cell>
          <cell r="S15">
            <v>26.749383919285712</v>
          </cell>
          <cell r="T15">
            <v>27.095938749697549</v>
          </cell>
        </row>
        <row r="16">
          <cell r="A16" t="str">
            <v>Wales GVA (left axis)</v>
          </cell>
          <cell r="B16">
            <v>15.778465068766835</v>
          </cell>
          <cell r="C16">
            <v>16.421787008018935</v>
          </cell>
          <cell r="D16">
            <v>16.613108508187668</v>
          </cell>
          <cell r="E16">
            <v>17.018854032808779</v>
          </cell>
          <cell r="F16">
            <v>17.657905566934367</v>
          </cell>
          <cell r="G16">
            <v>18.071144395355144</v>
          </cell>
          <cell r="H16">
            <v>18.398556701239244</v>
          </cell>
          <cell r="I16">
            <v>18.75158256041864</v>
          </cell>
          <cell r="J16">
            <v>18.80152306873002</v>
          </cell>
          <cell r="K16">
            <v>18.146534530433758</v>
          </cell>
          <cell r="L16">
            <v>17.535124875282673</v>
          </cell>
          <cell r="M16">
            <v>17.675577898937398</v>
          </cell>
          <cell r="N16">
            <v>18.289303528542398</v>
          </cell>
          <cell r="O16">
            <v>18.395825465092333</v>
          </cell>
          <cell r="P16">
            <v>18.58998732161697</v>
          </cell>
          <cell r="Q16">
            <v>18.717440547264005</v>
          </cell>
          <cell r="R16">
            <v>19.110473216942026</v>
          </cell>
          <cell r="S16">
            <v>19.368164078184478</v>
          </cell>
          <cell r="T16">
            <v>19.568886762778924</v>
          </cell>
        </row>
        <row r="17">
          <cell r="A17" t="str">
            <v>Wales % of UK (right axis)</v>
          </cell>
          <cell r="B17">
            <v>71.7646752706315</v>
          </cell>
          <cell r="C17">
            <v>72.434343192124075</v>
          </cell>
          <cell r="D17">
            <v>71.735226674056548</v>
          </cell>
          <cell r="E17">
            <v>72.202634121619823</v>
          </cell>
          <cell r="F17">
            <v>72.78938190687785</v>
          </cell>
          <cell r="G17">
            <v>73.322564393980059</v>
          </cell>
          <cell r="H17">
            <v>72.790950353838866</v>
          </cell>
          <cell r="I17">
            <v>72.895817276533847</v>
          </cell>
          <cell r="J17">
            <v>71.884485411362817</v>
          </cell>
          <cell r="K17">
            <v>70.03526545220447</v>
          </cell>
          <cell r="L17">
            <v>71.248011789061181</v>
          </cell>
          <cell r="M17">
            <v>71.084166908434938</v>
          </cell>
          <cell r="N17">
            <v>73.104244414445844</v>
          </cell>
          <cell r="O17">
            <v>73.107497991471632</v>
          </cell>
          <cell r="P17">
            <v>73.28459443079727</v>
          </cell>
          <cell r="Q17">
            <v>71.939421973365697</v>
          </cell>
          <cell r="R17">
            <v>72.194195314549589</v>
          </cell>
          <cell r="S17">
            <v>72.406019281141127</v>
          </cell>
          <cell r="T17">
            <v>72.220737371564056</v>
          </cell>
        </row>
      </sheetData>
      <sheetData sheetId="1">
        <row r="33">
          <cell r="B33">
            <v>1999</v>
          </cell>
          <cell r="C33">
            <v>2000</v>
          </cell>
          <cell r="D33">
            <v>2001</v>
          </cell>
          <cell r="E33">
            <v>2002</v>
          </cell>
          <cell r="F33">
            <v>2003</v>
          </cell>
          <cell r="G33">
            <v>2004</v>
          </cell>
          <cell r="H33">
            <v>2005</v>
          </cell>
          <cell r="I33">
            <v>2006</v>
          </cell>
          <cell r="J33">
            <v>2007</v>
          </cell>
          <cell r="K33">
            <v>2008</v>
          </cell>
          <cell r="L33">
            <v>2009</v>
          </cell>
          <cell r="M33">
            <v>2010</v>
          </cell>
          <cell r="N33">
            <v>2011</v>
          </cell>
          <cell r="O33">
            <v>2012</v>
          </cell>
          <cell r="P33">
            <v>2013</v>
          </cell>
          <cell r="Q33">
            <v>2014</v>
          </cell>
          <cell r="R33">
            <v>2015</v>
          </cell>
          <cell r="S33">
            <v>2016</v>
          </cell>
          <cell r="T33">
            <v>2017</v>
          </cell>
        </row>
        <row r="34">
          <cell r="A34" t="str">
            <v>UK</v>
          </cell>
          <cell r="B34">
            <v>11557</v>
          </cell>
          <cell r="C34">
            <v>12321</v>
          </cell>
          <cell r="D34">
            <v>12779</v>
          </cell>
          <cell r="E34">
            <v>13137</v>
          </cell>
          <cell r="F34">
            <v>13464</v>
          </cell>
          <cell r="G34">
            <v>13939</v>
          </cell>
          <cell r="H34">
            <v>14427</v>
          </cell>
          <cell r="I34">
            <v>15007</v>
          </cell>
          <cell r="J34">
            <v>15644</v>
          </cell>
          <cell r="K34">
            <v>16074</v>
          </cell>
          <cell r="L34">
            <v>16344</v>
          </cell>
          <cell r="M34">
            <v>16353</v>
          </cell>
          <cell r="N34">
            <v>16570</v>
          </cell>
          <cell r="O34">
            <v>17310</v>
          </cell>
          <cell r="P34">
            <v>17866</v>
          </cell>
          <cell r="Q34">
            <v>18297</v>
          </cell>
          <cell r="R34">
            <v>19234</v>
          </cell>
          <cell r="S34">
            <v>19322</v>
          </cell>
          <cell r="T34">
            <v>19514</v>
          </cell>
        </row>
        <row r="45">
          <cell r="A45" t="str">
            <v xml:space="preserve">Wales </v>
          </cell>
          <cell r="B45">
            <v>9920</v>
          </cell>
          <cell r="C45">
            <v>10638</v>
          </cell>
          <cell r="D45">
            <v>11049</v>
          </cell>
          <cell r="E45">
            <v>11405</v>
          </cell>
          <cell r="F45">
            <v>11792</v>
          </cell>
          <cell r="G45">
            <v>12206</v>
          </cell>
          <cell r="H45">
            <v>12502</v>
          </cell>
          <cell r="I45">
            <v>12892</v>
          </cell>
          <cell r="J45">
            <v>13236</v>
          </cell>
          <cell r="K45">
            <v>13771</v>
          </cell>
          <cell r="L45">
            <v>13771</v>
          </cell>
          <cell r="M45">
            <v>13896</v>
          </cell>
          <cell r="N45">
            <v>14174</v>
          </cell>
          <cell r="O45">
            <v>14707</v>
          </cell>
          <cell r="P45">
            <v>14881</v>
          </cell>
          <cell r="Q45">
            <v>15188</v>
          </cell>
          <cell r="R45">
            <v>15646</v>
          </cell>
          <cell r="S45">
            <v>15596</v>
          </cell>
          <cell r="T45">
            <v>15754</v>
          </cell>
        </row>
      </sheetData>
      <sheetData sheetId="2">
        <row r="6">
          <cell r="B6">
            <v>1999</v>
          </cell>
        </row>
      </sheetData>
      <sheetData sheetId="3">
        <row r="9">
          <cell r="B9" t="str">
            <v>16-18 year olds</v>
          </cell>
        </row>
      </sheetData>
      <sheetData sheetId="4"/>
      <sheetData sheetId="5">
        <row r="8">
          <cell r="B8">
            <v>1999</v>
          </cell>
          <cell r="C8">
            <v>2000</v>
          </cell>
          <cell r="D8">
            <v>2001</v>
          </cell>
          <cell r="E8">
            <v>2002</v>
          </cell>
          <cell r="F8">
            <v>2003</v>
          </cell>
          <cell r="G8">
            <v>2004</v>
          </cell>
          <cell r="H8">
            <v>2005</v>
          </cell>
          <cell r="I8">
            <v>2006</v>
          </cell>
          <cell r="J8">
            <v>2007</v>
          </cell>
          <cell r="K8">
            <v>2008</v>
          </cell>
          <cell r="L8">
            <v>2009</v>
          </cell>
          <cell r="M8">
            <v>2010</v>
          </cell>
          <cell r="N8">
            <v>2011</v>
          </cell>
          <cell r="O8">
            <v>2012</v>
          </cell>
          <cell r="P8">
            <v>2013</v>
          </cell>
          <cell r="Q8">
            <v>2014</v>
          </cell>
          <cell r="R8">
            <v>2015</v>
          </cell>
          <cell r="S8">
            <v>2016</v>
          </cell>
          <cell r="T8">
            <v>2017</v>
          </cell>
          <cell r="U8">
            <v>2018</v>
          </cell>
        </row>
        <row r="9">
          <cell r="B9">
            <v>16.399999999999999</v>
          </cell>
          <cell r="C9">
            <v>16.3</v>
          </cell>
          <cell r="D9">
            <v>16.399999999999999</v>
          </cell>
          <cell r="E9">
            <v>15.5</v>
          </cell>
          <cell r="F9">
            <v>14.6</v>
          </cell>
          <cell r="G9">
            <v>14.5</v>
          </cell>
          <cell r="H9">
            <v>13</v>
          </cell>
          <cell r="I9">
            <v>12.8</v>
          </cell>
          <cell r="J9">
            <v>12.5</v>
          </cell>
          <cell r="K9">
            <v>12.6</v>
          </cell>
          <cell r="L9">
            <v>12.2</v>
          </cell>
          <cell r="M9">
            <v>10.1</v>
          </cell>
          <cell r="N9">
            <v>10.5</v>
          </cell>
          <cell r="O9">
            <v>9.5</v>
          </cell>
          <cell r="P9">
            <v>10</v>
          </cell>
          <cell r="Q9">
            <v>9.6</v>
          </cell>
          <cell r="R9">
            <v>9.6</v>
          </cell>
          <cell r="S9">
            <v>9.4</v>
          </cell>
          <cell r="T9">
            <v>9.1</v>
          </cell>
          <cell r="U9">
            <v>8.6</v>
          </cell>
        </row>
        <row r="11">
          <cell r="B11">
            <v>17.2</v>
          </cell>
          <cell r="C11">
            <v>15.9</v>
          </cell>
          <cell r="D11">
            <v>15.8</v>
          </cell>
          <cell r="E11">
            <v>16.3</v>
          </cell>
          <cell r="F11">
            <v>15</v>
          </cell>
          <cell r="G11">
            <v>14.9</v>
          </cell>
          <cell r="H11">
            <v>12.2</v>
          </cell>
          <cell r="I11">
            <v>12.5</v>
          </cell>
          <cell r="J11">
            <v>9.4</v>
          </cell>
          <cell r="K11">
            <v>13.7</v>
          </cell>
          <cell r="L11">
            <v>12.6</v>
          </cell>
          <cell r="M11">
            <v>7.9</v>
          </cell>
          <cell r="N11">
            <v>9.1999999999999993</v>
          </cell>
          <cell r="O11">
            <v>9.5</v>
          </cell>
          <cell r="P11">
            <v>8.3000000000000007</v>
          </cell>
          <cell r="Q11">
            <v>8.4</v>
          </cell>
          <cell r="R11">
            <v>7.4</v>
          </cell>
          <cell r="S11">
            <v>7.9</v>
          </cell>
          <cell r="T11">
            <v>6.4</v>
          </cell>
          <cell r="U11">
            <v>7.3</v>
          </cell>
        </row>
      </sheetData>
      <sheetData sheetId="6">
        <row r="6">
          <cell r="A6" t="str">
            <v>Car</v>
          </cell>
          <cell r="B6">
            <v>0.81</v>
          </cell>
        </row>
        <row r="7">
          <cell r="A7" t="str">
            <v>Walk</v>
          </cell>
          <cell r="B7">
            <v>0.08</v>
          </cell>
        </row>
        <row r="8">
          <cell r="A8" t="str">
            <v>Bus/coach</v>
          </cell>
          <cell r="B8">
            <v>0.04</v>
          </cell>
        </row>
        <row r="9">
          <cell r="A9" t="str">
            <v>Rail</v>
          </cell>
          <cell r="B9">
            <v>0.04</v>
          </cell>
        </row>
        <row r="10">
          <cell r="A10" t="str">
            <v>Bicycle</v>
          </cell>
          <cell r="B10">
            <v>0.02</v>
          </cell>
        </row>
      </sheetData>
      <sheetData sheetId="7">
        <row r="3">
          <cell r="C3">
            <v>1990</v>
          </cell>
          <cell r="D3">
            <v>1995</v>
          </cell>
          <cell r="E3">
            <v>1998</v>
          </cell>
          <cell r="F3">
            <v>1999</v>
          </cell>
          <cell r="G3">
            <v>2000</v>
          </cell>
          <cell r="H3">
            <v>2001</v>
          </cell>
          <cell r="I3">
            <v>2002</v>
          </cell>
          <cell r="J3">
            <v>2003</v>
          </cell>
          <cell r="K3">
            <v>2004</v>
          </cell>
          <cell r="L3">
            <v>2005</v>
          </cell>
          <cell r="M3">
            <v>2006</v>
          </cell>
          <cell r="N3">
            <v>2007</v>
          </cell>
          <cell r="O3">
            <v>2008</v>
          </cell>
          <cell r="P3">
            <v>2009</v>
          </cell>
          <cell r="Q3">
            <v>2010</v>
          </cell>
          <cell r="R3">
            <v>2011</v>
          </cell>
          <cell r="S3">
            <v>2012</v>
          </cell>
          <cell r="T3">
            <v>2013</v>
          </cell>
          <cell r="U3">
            <v>2014</v>
          </cell>
          <cell r="V3">
            <v>2015</v>
          </cell>
          <cell r="W3">
            <v>2016</v>
          </cell>
          <cell r="X3">
            <v>2017</v>
          </cell>
        </row>
        <row r="6">
          <cell r="C6">
            <v>13502.606478880189</v>
          </cell>
          <cell r="D6">
            <v>14268.18029971422</v>
          </cell>
          <cell r="E6">
            <v>14753.712731241114</v>
          </cell>
          <cell r="F6">
            <v>16637.733805099888</v>
          </cell>
          <cell r="G6">
            <v>16529.081220926564</v>
          </cell>
          <cell r="H6">
            <v>13205.107375642227</v>
          </cell>
          <cell r="I6">
            <v>9197.1963482517222</v>
          </cell>
          <cell r="J6">
            <v>10387.697626721554</v>
          </cell>
          <cell r="K6">
            <v>11151.346404685108</v>
          </cell>
          <cell r="L6">
            <v>10053.383868550738</v>
          </cell>
          <cell r="M6">
            <v>10426.613272957207</v>
          </cell>
          <cell r="N6">
            <v>10522.946897252732</v>
          </cell>
          <cell r="O6">
            <v>9923.8182573861905</v>
          </cell>
          <cell r="P6">
            <v>8302.1002322776276</v>
          </cell>
          <cell r="Q6">
            <v>10066.186356537948</v>
          </cell>
          <cell r="R6">
            <v>9014.3411686948639</v>
          </cell>
          <cell r="S6">
            <v>7915.945981375975</v>
          </cell>
          <cell r="T6">
            <v>9695.6914229211725</v>
          </cell>
          <cell r="U6">
            <v>9533.1003483196437</v>
          </cell>
          <cell r="V6">
            <v>9248.2049248337353</v>
          </cell>
          <cell r="W6">
            <v>8874.1523797996542</v>
          </cell>
          <cell r="X6">
            <v>8750.3630887499403</v>
          </cell>
        </row>
      </sheetData>
      <sheetData sheetId="8">
        <row r="7">
          <cell r="B7" t="str">
            <v>No qualifications</v>
          </cell>
          <cell r="C7" t="str">
            <v>Qualified to NQF level 4+</v>
          </cell>
        </row>
        <row r="8">
          <cell r="A8">
            <v>2008</v>
          </cell>
          <cell r="B8">
            <v>15.2</v>
          </cell>
          <cell r="C8">
            <v>27.9</v>
          </cell>
        </row>
        <row r="9">
          <cell r="A9">
            <v>2009</v>
          </cell>
          <cell r="B9">
            <v>14.8</v>
          </cell>
          <cell r="C9">
            <v>29.2</v>
          </cell>
        </row>
        <row r="10">
          <cell r="A10">
            <v>2010</v>
          </cell>
          <cell r="B10">
            <v>13.1</v>
          </cell>
          <cell r="C10">
            <v>30.2</v>
          </cell>
        </row>
        <row r="11">
          <cell r="A11">
            <v>2011</v>
          </cell>
          <cell r="B11">
            <v>12</v>
          </cell>
          <cell r="C11">
            <v>31</v>
          </cell>
        </row>
        <row r="12">
          <cell r="A12">
            <v>2012</v>
          </cell>
          <cell r="B12">
            <v>11.4</v>
          </cell>
          <cell r="C12">
            <v>32.1</v>
          </cell>
        </row>
        <row r="13">
          <cell r="A13">
            <v>2013</v>
          </cell>
          <cell r="B13">
            <v>10.4</v>
          </cell>
          <cell r="C13">
            <v>33.200000000000003</v>
          </cell>
        </row>
        <row r="14">
          <cell r="A14">
            <v>2014</v>
          </cell>
          <cell r="B14">
            <v>9.8000000000000007</v>
          </cell>
          <cell r="C14">
            <v>35.200000000000003</v>
          </cell>
        </row>
        <row r="15">
          <cell r="A15">
            <v>2015</v>
          </cell>
          <cell r="B15">
            <v>10.3</v>
          </cell>
          <cell r="C15">
            <v>35.799999999999997</v>
          </cell>
        </row>
        <row r="16">
          <cell r="A16">
            <v>2016</v>
          </cell>
          <cell r="B16">
            <v>9.5</v>
          </cell>
          <cell r="C16">
            <v>37.4</v>
          </cell>
        </row>
        <row r="17">
          <cell r="A17">
            <v>2017</v>
          </cell>
          <cell r="B17">
            <v>8.6999999999999993</v>
          </cell>
          <cell r="C17">
            <v>37.5</v>
          </cell>
        </row>
        <row r="18">
          <cell r="A18">
            <v>2018</v>
          </cell>
          <cell r="B18">
            <v>8.4</v>
          </cell>
          <cell r="C18">
            <v>37.799999999999997</v>
          </cell>
        </row>
      </sheetData>
      <sheetData sheetId="9">
        <row r="9">
          <cell r="B9" t="str">
            <v xml:space="preserve">2016/17 </v>
          </cell>
          <cell r="C9" t="str">
            <v xml:space="preserve">2017/18 </v>
          </cell>
        </row>
        <row r="10">
          <cell r="A10" t="str">
            <v xml:space="preserve">Eligible for FSM </v>
          </cell>
          <cell r="B10">
            <v>291.65704699999998</v>
          </cell>
          <cell r="C10">
            <v>291.13241599999998</v>
          </cell>
        </row>
        <row r="11">
          <cell r="A11" t="str">
            <v xml:space="preserve">Not eligible for FSM </v>
          </cell>
          <cell r="B11">
            <v>369.68041399999998</v>
          </cell>
          <cell r="C11">
            <v>370.20725399999998</v>
          </cell>
        </row>
      </sheetData>
      <sheetData sheetId="10">
        <row r="2">
          <cell r="B2">
            <v>0</v>
          </cell>
        </row>
      </sheetData>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nd Links"/>
      <sheetName val="Cymru Lewyrchus"/>
      <sheetName val="Siart 1.01"/>
      <sheetName val="Siart 1.02"/>
      <sheetName val="Siart 1.03"/>
      <sheetName val="Siart 1.04"/>
      <sheetName val="Siart 1.05"/>
      <sheetName val="Siart 1.06"/>
      <sheetName val="Siart 1.07"/>
      <sheetName val="Siart 1.08"/>
      <sheetName val="Siart 1.09"/>
      <sheetName val="Siart 1.10"/>
      <sheetName val="Siart 1.11"/>
      <sheetName val="Siart 1.12"/>
      <sheetName val="Cymru Gydnerth"/>
      <sheetName val="Siart 2.01"/>
      <sheetName val="Siart 2.02"/>
      <sheetName val="Siart 2.03"/>
      <sheetName val="Siart 2.04"/>
      <sheetName val="Siart 2.05"/>
      <sheetName val="Siart 2.06"/>
      <sheetName val="Siart 2.07"/>
      <sheetName val="Cymru Iachach"/>
      <sheetName val="Siart 3.01"/>
      <sheetName val="Siart 3.02"/>
      <sheetName val="Siart 3.03"/>
      <sheetName val="Siart 3.04"/>
      <sheetName val="Siart 3.05"/>
      <sheetName val="Siart 3.06"/>
      <sheetName val="Siart 3.07"/>
      <sheetName val="Siart 3.08"/>
      <sheetName val="Siart 3.09"/>
      <sheetName val="Siart 3.10"/>
      <sheetName val="Siart 3.11"/>
      <sheetName val="Cymru sy'n Fwy Cyfartal"/>
      <sheetName val="Siart 4.01"/>
      <sheetName val="Siart 4.02"/>
      <sheetName val="Siart 4.03"/>
      <sheetName val="Siart 4.04"/>
      <sheetName val="Siart 4.05"/>
      <sheetName val="Siart 4.06"/>
      <sheetName val="Siart 4.07"/>
      <sheetName val="Siart 4.08"/>
      <sheetName val="Siart 4.09"/>
      <sheetName val="Siart 4.10"/>
      <sheetName val="Cymru o Gymunedau Cydlynus"/>
      <sheetName val="Siart 5.01"/>
      <sheetName val="Siart 5.02"/>
      <sheetName val="Siart 5.03"/>
      <sheetName val="Siart 5.04"/>
      <sheetName val="Siart 5.05"/>
      <sheetName val="Siart 5.06"/>
      <sheetName val="Siart 5.07"/>
      <sheetName val="Siart 5.08"/>
      <sheetName val="Cymru â Diwylliant Bywiog"/>
      <sheetName val="Siart 6.01"/>
      <sheetName val="Siart 6.02"/>
      <sheetName val="Siart 6.03"/>
      <sheetName val="Siart 6.04"/>
      <sheetName val="Siart 6.05"/>
      <sheetName val="Cymru sy'n Gyfrifol"/>
      <sheetName val="Siart 7.01"/>
      <sheetName val="Siart 7.02"/>
      <sheetName val="Siart 7.03"/>
      <sheetName val="Siart 7.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2">
          <cell r="B22">
            <v>2007</v>
          </cell>
          <cell r="C22">
            <v>2008</v>
          </cell>
          <cell r="D22">
            <v>2009</v>
          </cell>
          <cell r="E22">
            <v>2010</v>
          </cell>
          <cell r="F22">
            <v>2011</v>
          </cell>
          <cell r="G22">
            <v>2012</v>
          </cell>
          <cell r="H22">
            <v>2013</v>
          </cell>
          <cell r="I22">
            <v>2014</v>
          </cell>
          <cell r="J22">
            <v>2015</v>
          </cell>
          <cell r="K22">
            <v>2016</v>
          </cell>
          <cell r="L22">
            <v>2017</v>
          </cell>
        </row>
        <row r="23">
          <cell r="A23" t="str">
            <v xml:space="preserve">NO2 </v>
          </cell>
          <cell r="B23">
            <v>13.6060037576977</v>
          </cell>
          <cell r="C23">
            <v>13.148623332909301</v>
          </cell>
          <cell r="D23">
            <v>13.312987584307701</v>
          </cell>
          <cell r="E23">
            <v>14.109666892772999</v>
          </cell>
          <cell r="F23">
            <v>12.828657441778899</v>
          </cell>
          <cell r="G23">
            <v>12.7624146214393</v>
          </cell>
          <cell r="H23">
            <v>12.1536607792591</v>
          </cell>
          <cell r="I23">
            <v>11.218748467591601</v>
          </cell>
          <cell r="J23">
            <v>9.8259154215823408</v>
          </cell>
          <cell r="K23">
            <v>11.3562493198939</v>
          </cell>
          <cell r="L23">
            <v>9.2677371676948201</v>
          </cell>
        </row>
        <row r="24">
          <cell r="A24" t="str">
            <v xml:space="preserve">PM10 </v>
          </cell>
          <cell r="B24">
            <v>15.5634874513732</v>
          </cell>
          <cell r="C24">
            <v>13.7991359641457</v>
          </cell>
          <cell r="D24">
            <v>13.5481038731492</v>
          </cell>
          <cell r="E24">
            <v>13.114160265488399</v>
          </cell>
          <cell r="F24">
            <v>14.030347180486499</v>
          </cell>
          <cell r="G24">
            <v>12.3070031249586</v>
          </cell>
          <cell r="H24">
            <v>13.6363331392749</v>
          </cell>
          <cell r="I24">
            <v>13.3409194942897</v>
          </cell>
          <cell r="J24">
            <v>12.3681097038946</v>
          </cell>
          <cell r="K24">
            <v>11.746704613927101</v>
          </cell>
          <cell r="L24">
            <v>10.4623496871172</v>
          </cell>
        </row>
        <row r="25">
          <cell r="A25" t="str">
            <v>PM2.5</v>
          </cell>
          <cell r="B25">
            <v>8.4976769370296701</v>
          </cell>
          <cell r="C25">
            <v>8.8420344523633894</v>
          </cell>
          <cell r="D25">
            <v>8.9712920026296104</v>
          </cell>
          <cell r="E25">
            <v>9.1270277038216001</v>
          </cell>
          <cell r="F25">
            <v>9.4456120687736007</v>
          </cell>
          <cell r="G25">
            <v>8.7848782915896209</v>
          </cell>
          <cell r="H25">
            <v>9.8094530283766996</v>
          </cell>
          <cell r="I25">
            <v>9.5010742951497296</v>
          </cell>
          <cell r="J25">
            <v>8.2865894460115097</v>
          </cell>
          <cell r="K25">
            <v>7.5029982222011</v>
          </cell>
          <cell r="L25">
            <v>7.0147761669978097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1"/>
      <sheetName val="5.02"/>
      <sheetName val="5.03"/>
      <sheetName val="5.04"/>
      <sheetName val="5.05"/>
      <sheetName val="5.06"/>
      <sheetName val="5.01 backup"/>
      <sheetName val="5.02 backup"/>
      <sheetName val="5.08 backup"/>
    </sheetNames>
    <sheetDataSet>
      <sheetData sheetId="0"/>
      <sheetData sheetId="1">
        <row r="24">
          <cell r="B24" t="str">
            <v>Very safe</v>
          </cell>
          <cell r="C24" t="str">
            <v>Fairly Safe</v>
          </cell>
        </row>
        <row r="25">
          <cell r="A25" t="str">
            <v>Travelling by public transport</v>
          </cell>
          <cell r="B25">
            <v>39.9186745732178</v>
          </cell>
          <cell r="C25">
            <v>38.762150710850698</v>
          </cell>
        </row>
        <row r="26">
          <cell r="A26" t="str">
            <v>Walking in the local area</v>
          </cell>
          <cell r="B26">
            <v>46.455163086180299</v>
          </cell>
          <cell r="C26">
            <v>34.436021207569603</v>
          </cell>
        </row>
        <row r="27">
          <cell r="A27" t="str">
            <v>Travelling by car</v>
          </cell>
          <cell r="B27">
            <v>76.320982942885095</v>
          </cell>
          <cell r="C27">
            <v>20.272374880416098</v>
          </cell>
        </row>
        <row r="28">
          <cell r="A28" t="str">
            <v>At home</v>
          </cell>
          <cell r="B28">
            <v>81.227570733370598</v>
          </cell>
          <cell r="C28">
            <v>15.6548024903372</v>
          </cell>
        </row>
      </sheetData>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and Links"/>
      <sheetName val="A Prosperous Wales"/>
      <sheetName val="Chart 1.01"/>
      <sheetName val="Chart 1.02"/>
      <sheetName val="Chart 1.03"/>
      <sheetName val="Chart 1.04"/>
      <sheetName val="Chart 1.05"/>
      <sheetName val="Chart 1.06"/>
      <sheetName val="A Resilient Wales"/>
      <sheetName val="Chart 2.01"/>
      <sheetName val="Chart 2.02"/>
      <sheetName val="Chart 2.03"/>
      <sheetName val="Chart 2.04"/>
      <sheetName val="Chart 2.05"/>
      <sheetName val="Chart 2.06"/>
      <sheetName val="A Healthier Wales"/>
      <sheetName val="Chart 3.01"/>
      <sheetName val="Chart 3.02"/>
      <sheetName val="Chart 3.03"/>
      <sheetName val="Chart 3.04"/>
      <sheetName val="Chart 3.05"/>
      <sheetName val="Chart 3.06"/>
      <sheetName val="Chart 3.07"/>
      <sheetName val="Chart 3.08"/>
      <sheetName val="Chart 3.09"/>
      <sheetName val="Chart 3.10"/>
      <sheetName val="A More Equal Wales"/>
      <sheetName val="Chart 4.01"/>
      <sheetName val="Chart 4.02"/>
      <sheetName val="Chart 4.03"/>
      <sheetName val="Chart 4.04"/>
      <sheetName val="Chart 4.05"/>
      <sheetName val="Chart 4.06"/>
      <sheetName val="Chart 4.07"/>
      <sheetName val="Chart 4.08"/>
      <sheetName val="A Wales of Cohesive Communities"/>
      <sheetName val="Chart 5.01"/>
      <sheetName val="Chart 5.02"/>
      <sheetName val="Chart 5.03"/>
      <sheetName val="Chart 5.04"/>
      <sheetName val="Chart 5.05"/>
      <sheetName val="Chart 5.06"/>
      <sheetName val="Chart 5.07"/>
      <sheetName val="A Wales of thriving Culture"/>
      <sheetName val="Chart 6.01"/>
      <sheetName val="Chart 6.02"/>
      <sheetName val="Chart 6.03"/>
      <sheetName val="Chart 6.04"/>
      <sheetName val="Chart 6.05"/>
      <sheetName val="Chart 6.06"/>
      <sheetName val="Chart 6.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24">
          <cell r="A24" t="str">
            <v>I often feel rejected [yes]</v>
          </cell>
          <cell r="B24">
            <v>7.552427359480621</v>
          </cell>
        </row>
        <row r="25">
          <cell r="A25" t="str">
            <v>There are enough people I feel close to [no]</v>
          </cell>
          <cell r="B25">
            <v>8.2419925726350716</v>
          </cell>
        </row>
        <row r="26">
          <cell r="A26" t="str">
            <v>I experience a general sense of emptiness [yes]</v>
          </cell>
          <cell r="B26">
            <v>10.315336057209709</v>
          </cell>
        </row>
        <row r="27">
          <cell r="A27" t="str">
            <v>There are plenty of people I can rely on when I have problems [no]</v>
          </cell>
          <cell r="B27">
            <v>10.306976551295943</v>
          </cell>
        </row>
        <row r="28">
          <cell r="A28" t="str">
            <v>There are many people I can trust completely [no]</v>
          </cell>
          <cell r="B28">
            <v>17.982787901432953</v>
          </cell>
        </row>
        <row r="29">
          <cell r="A29" t="str">
            <v>I miss having people around me [yes]</v>
          </cell>
          <cell r="B29">
            <v>20.443063458727025</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kas chart colours">
  <a:themeElements>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statswales.gov.wales/Catalogue/Community-Safety-and-Social-Inclusion/Poverty" TargetMode="External"/><Relationship Id="rId1" Type="http://schemas.openxmlformats.org/officeDocument/2006/relationships/hyperlink" Target="https://gov.wales/relative-income-poverty-april-2017-march-2018"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statswales.gov.wales/Catalogue/Education-and-Skills/Post-16-Education-and-Training/Lifelong-Learning/Qualification-Levels/highestqualificationlevelsofworkingageadults-by-gender-year-qualification"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https://gov.wales/examination-results-september-2017-august-2018"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s://statswales.gov.wales/Catalogue/Environment-and-Countryside/Greenhouse-Gas/emissionsofgreenhousegases-by-year"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s://assets.publishing.service.gov.uk/government/uploads/system/uploads/attachment_data/file/795336/tsgb-2018.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3.bin"/><Relationship Id="rId1" Type="http://schemas.openxmlformats.org/officeDocument/2006/relationships/hyperlink" Target="https://naturalresources.wales/guidance-and-advice/environmental-topics/water-management-and-quality/water-quality/bathing-water-quality/?lang=en"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s://gov.wales/national-survey-wales-april-2018-march-2019"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4.bin"/><Relationship Id="rId1" Type="http://schemas.openxmlformats.org/officeDocument/2006/relationships/hyperlink" Target="https://statswales.gov.wales/Catalogue/Environment-and-Countryside/Air-Quality/airqualityindicators"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s://statswales.gov.wales/Catalogue/Environment-and-Countryside/Waste-Management/Local-Authority-Municipal-Was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5.bin"/><Relationship Id="rId1" Type="http://schemas.openxmlformats.org/officeDocument/2006/relationships/hyperlink" Target="https://statswales.gov.wales/Catalogue/Environment-and-Countryside/Greenhouse-Gas/emissionsofgreenhousegases-by-year"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6.bin"/><Relationship Id="rId1" Type="http://schemas.openxmlformats.org/officeDocument/2006/relationships/hyperlink" Target="https://statswales.gov.wales/Catalogue/Environment-and-Countryside/Energy/lowcarbonenergygeneration-by-localauthority-technology"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hyperlink" Target="https://gov.wales/welsh-housing-conditions-survey-headline-results-april-2017-march-2018"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18.bin"/><Relationship Id="rId1" Type="http://schemas.openxmlformats.org/officeDocument/2006/relationships/hyperlink" Target="https://www.ons.gov.uk/peoplepopulationandcommunity/healthandsocialcare/healthandlifeexpectancies/bulletins/healthstatelifeexpectanciesuk/2015to2017"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19.bin"/><Relationship Id="rId1" Type="http://schemas.openxmlformats.org/officeDocument/2006/relationships/hyperlink" Target="https://www.ons.gov.uk/peoplepopulationandcommunity/healthandsocialcare/healthinequalities/bulletins/healthstatelifeexpectanciesbyindexofmultipledeprivationimd/2015to2017" TargetMode="Externa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2.bin"/><Relationship Id="rId1" Type="http://schemas.openxmlformats.org/officeDocument/2006/relationships/hyperlink" Target="http://www.shrn.org.uk/wp-content/uploads/2019/05/SHRN-HBSC-NR_31.05.2019.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ons.gov.uk/economy/grossvalueaddedgva/bulletins/regionalgrossvalueaddedbalanceduk/1998to2017"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hyperlink" Target="https://gov.wales/welsh-housing-conditions-survey-assessment-elements-welsh-housing-quality-standard-april-2017-march-2018" TargetMode="Externa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statswales.gov.wales/Catalogue/Community-Safety-and-Social-Inclusion/Poverty" TargetMode="External"/><Relationship Id="rId1" Type="http://schemas.openxmlformats.org/officeDocument/2006/relationships/hyperlink" Target="https://gov.wales/relative-income-poverty-april-2017-march-2018" TargetMode="External"/><Relationship Id="rId4"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hyperlink" Target="https://statswales.gov.wales/Catalogue/Education-and-Skills/Schools-and-Teachers/Examinations-and-Assessments" TargetMode="External"/></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26.bin"/><Relationship Id="rId1" Type="http://schemas.openxmlformats.org/officeDocument/2006/relationships/hyperlink" Target="https://statswales.gov.wales/Catalogue/Business-Economy-and-Labour-Market/People-and-Work/Employment/Persons-Employed/economicactivityrates-by-ukcountryenglishregion-quarter" TargetMode="External"/></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27.bin"/><Relationship Id="rId1" Type="http://schemas.openxmlformats.org/officeDocument/2006/relationships/hyperlink" Target="https://gov.wales/national-survey-wale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ons.gov.uk/economy/regionalaccounts/grossdisposablehouseholdincome/bulletins/regionalgrossdisposablehouseholdincomegdhi/previousReleases" TargetMode="Externa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hyperlink" Target="https://gov.wales/equality-and-diversity-statistics-2015-2017" TargetMode="Externa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40.xml"/><Relationship Id="rId2" Type="http://schemas.openxmlformats.org/officeDocument/2006/relationships/printerSettings" Target="../printerSettings/printerSettings28.bin"/><Relationship Id="rId1" Type="http://schemas.openxmlformats.org/officeDocument/2006/relationships/hyperlink" Target="https://www.ons.gov.uk/peoplepopulationandcommunity/crimeandjustice/datasets/recordedcrimedataatpoliceforcearealevel" TargetMode="Externa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printerSettings" Target="../printerSettings/printerSettings29.bin"/><Relationship Id="rId1" Type="http://schemas.openxmlformats.org/officeDocument/2006/relationships/hyperlink" Target="https://statswales.gov.wales/Catalogue/Equality-and-Diversity/Religion/religion-by-healthmeasure-age-gender" TargetMode="External"/></Relationships>
</file>

<file path=xl/worksheets/_rels/sheet43.xml.rels><?xml version="1.0" encoding="UTF-8" standalone="yes"?>
<Relationships xmlns="http://schemas.openxmlformats.org/package/2006/relationships"><Relationship Id="rId3" Type="http://schemas.openxmlformats.org/officeDocument/2006/relationships/drawing" Target="../drawings/drawing42.xml"/><Relationship Id="rId2" Type="http://schemas.openxmlformats.org/officeDocument/2006/relationships/printerSettings" Target="../printerSettings/printerSettings30.bin"/><Relationship Id="rId1" Type="http://schemas.openxmlformats.org/officeDocument/2006/relationships/hyperlink" Target="https://gov.wales/examination-results-september-2017-august-2018" TargetMode="External"/></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44.xml"/><Relationship Id="rId2" Type="http://schemas.openxmlformats.org/officeDocument/2006/relationships/printerSettings" Target="../printerSettings/printerSettings31.bin"/><Relationship Id="rId1" Type="http://schemas.openxmlformats.org/officeDocument/2006/relationships/hyperlink" Target="https://statswales.gov.wales/Catalogue/Equality-and-Diversity/Disability/summaryofeconomicactivityinwales-by-year-disabledstatus-fromapril2013" TargetMode="Externa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printerSettings" Target="../printerSettings/printerSettings32.bin"/><Relationship Id="rId1" Type="http://schemas.openxmlformats.org/officeDocument/2006/relationships/hyperlink" Target="https://gov.wales/national-survey-wales-april-2018-march-2019" TargetMode="Externa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hyperlink" Target="https://gov.wales/national-survey-wales" TargetMode="External"/></Relationships>
</file>

<file path=xl/worksheets/_rels/sheet48.xml.rels><?xml version="1.0" encoding="UTF-8" standalone="yes"?>
<Relationships xmlns="http://schemas.openxmlformats.org/package/2006/relationships"><Relationship Id="rId3" Type="http://schemas.openxmlformats.org/officeDocument/2006/relationships/drawing" Target="../drawings/drawing47.xml"/><Relationship Id="rId2" Type="http://schemas.openxmlformats.org/officeDocument/2006/relationships/printerSettings" Target="../printerSettings/printerSettings33.bin"/><Relationship Id="rId1" Type="http://schemas.openxmlformats.org/officeDocument/2006/relationships/hyperlink" Target="https://gov.wales/national-survey-wales" TargetMode="Externa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hyperlink" Target="https://gov.wales/national-survey-wale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ons.gov.uk/employmentandlabourmarket/peopleinwork/employmentandemployeetypes/bulletins/regionallabourmarket/september2019" TargetMode="Externa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hyperlink" Target="https://gov.wales/national-survey-wales" TargetMode="Externa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hyperlink" Target="https://gov.wales/national-survey-wales" TargetMode="Externa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hyperlink" Target="https://gov.wales/national-survey-wales" TargetMode="External"/></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s://statswales.gov.wales/Catalogue/Housing/Homelessness" TargetMode="External"/><Relationship Id="rId1" Type="http://schemas.openxmlformats.org/officeDocument/2006/relationships/hyperlink" Target="https://statswales.gov.wales/Catalogue/Housing/Homelessness" TargetMode="External"/><Relationship Id="rId4" Type="http://schemas.openxmlformats.org/officeDocument/2006/relationships/drawing" Target="../drawings/drawing52.xml"/></Relationships>
</file>

<file path=xl/worksheets/_rels/sheet54.xml.rels><?xml version="1.0" encoding="UTF-8" standalone="yes"?>
<Relationships xmlns="http://schemas.openxmlformats.org/package/2006/relationships"><Relationship Id="rId3" Type="http://schemas.openxmlformats.org/officeDocument/2006/relationships/drawing" Target="../drawings/drawing53.xml"/><Relationship Id="rId2" Type="http://schemas.openxmlformats.org/officeDocument/2006/relationships/printerSettings" Target="../printerSettings/printerSettings35.bin"/><Relationship Id="rId1" Type="http://schemas.openxmlformats.org/officeDocument/2006/relationships/hyperlink" Target="https://www.ons.gov.uk/peoplepopulationandcommunity/crimeandjustice/datasets/policeforceareadatatables" TargetMode="External"/></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hyperlink" Target="https://arts.wales/about-us/research/annual-surveys" TargetMode="Externa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hyperlink" Target="https://arts.wales/about-us/research/annual-surveys" TargetMode="External"/></Relationships>
</file>

<file path=xl/worksheets/_rels/sheet58.xml.rels><?xml version="1.0" encoding="UTF-8" standalone="yes"?>
<Relationships xmlns="http://schemas.openxmlformats.org/package/2006/relationships"><Relationship Id="rId3" Type="http://schemas.openxmlformats.org/officeDocument/2006/relationships/drawing" Target="../drawings/drawing56.xml"/><Relationship Id="rId2" Type="http://schemas.openxmlformats.org/officeDocument/2006/relationships/hyperlink" Target="https://gov.wales/national-survey-wales-april-2018-march-2019" TargetMode="External"/><Relationship Id="rId1" Type="http://schemas.openxmlformats.org/officeDocument/2006/relationships/hyperlink" Target="http://www.sport.wales/research--policy/surveys-and-statistics/school-sport-survey.aspx" TargetMode="External"/></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hyperlink" Target="https://gov.wales/national-survey-wales-april-2018-march-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ons.gov.uk/employmentandlabourmarket/peopleinwork/employmentandemployeetypes/bulletins/regionallabourmarket/september2019" TargetMode="External"/></Relationships>
</file>

<file path=xl/worksheets/_rels/sheet60.xml.rels><?xml version="1.0" encoding="UTF-8" standalone="yes"?>
<Relationships xmlns="http://schemas.openxmlformats.org/package/2006/relationships"><Relationship Id="rId3" Type="http://schemas.openxmlformats.org/officeDocument/2006/relationships/drawing" Target="../drawings/drawing58.xml"/><Relationship Id="rId2" Type="http://schemas.openxmlformats.org/officeDocument/2006/relationships/printerSettings" Target="../printerSettings/printerSettings36.bin"/><Relationship Id="rId1" Type="http://schemas.openxmlformats.org/officeDocument/2006/relationships/hyperlink" Target="https://statswales.gov.wales/Catalogue/Education-and-Skills/Schools-and-Teachers/Schools-Census/Pupil-Level-Annual-School-Census/Welsh-Language" TargetMode="External"/></Relationships>
</file>

<file path=xl/worksheets/_rels/sheet62.xml.rels><?xml version="1.0" encoding="UTF-8" standalone="yes"?>
<Relationships xmlns="http://schemas.openxmlformats.org/package/2006/relationships"><Relationship Id="rId3" Type="http://schemas.openxmlformats.org/officeDocument/2006/relationships/drawing" Target="../drawings/drawing59.xml"/><Relationship Id="rId2" Type="http://schemas.openxmlformats.org/officeDocument/2006/relationships/printerSettings" Target="../printerSettings/printerSettings37.bin"/><Relationship Id="rId1" Type="http://schemas.openxmlformats.org/officeDocument/2006/relationships/hyperlink" Target="https://statswales.gov.wales/Catalogue/Environment-and-Countryside/Greenhouse-Gas/emissionsofgreenhousegases-by-year" TargetMode="Externa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61.xml"/><Relationship Id="rId2" Type="http://schemas.openxmlformats.org/officeDocument/2006/relationships/printerSettings" Target="../printerSettings/printerSettings38.bin"/><Relationship Id="rId1" Type="http://schemas.openxmlformats.org/officeDocument/2006/relationships/hyperlink" Target="https://www.gov.uk/government/publications/immigration-statistics-year-ending-march-2019/list-of-tables" TargetMode="External"/></Relationships>
</file>

<file path=xl/worksheets/_rels/sheet65.xml.rels><?xml version="1.0" encoding="UTF-8" standalone="yes"?>
<Relationships xmlns="http://schemas.openxmlformats.org/package/2006/relationships"><Relationship Id="rId3" Type="http://schemas.openxmlformats.org/officeDocument/2006/relationships/drawing" Target="../drawings/drawing62.xml"/><Relationship Id="rId2" Type="http://schemas.openxmlformats.org/officeDocument/2006/relationships/printerSettings" Target="../printerSettings/printerSettings39.bin"/><Relationship Id="rId1" Type="http://schemas.openxmlformats.org/officeDocument/2006/relationships/hyperlink" Target="https://statswales.gov.wales/Catalogue/Health-and-Social-Care/NHS-Primary-and-Community-Activity/Immunisation/percentageofimmunisationcoverageby2ndbirthday-by-localhealthboard-typeofimmunisation"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gov.wales/participation-young-people-education-and-labour-market-2017-and-2018-provisiona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statswales.gov.wales/Catalogue/Business-Economy-and-Labour-Market/People-and-Work/Earnings/genderpaydifferenceinwales-by-year-houly"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86"/>
  <sheetViews>
    <sheetView showGridLines="0" tabSelected="1" workbookViewId="0">
      <selection activeCell="A8" sqref="A8"/>
    </sheetView>
  </sheetViews>
  <sheetFormatPr defaultRowHeight="15" x14ac:dyDescent="0.2"/>
  <cols>
    <col min="1" max="1" width="119.88671875" customWidth="1"/>
  </cols>
  <sheetData>
    <row r="7" spans="1:7" ht="18" x14ac:dyDescent="0.25">
      <c r="A7" s="24" t="s">
        <v>0</v>
      </c>
    </row>
    <row r="9" spans="1:7" x14ac:dyDescent="0.2">
      <c r="A9" s="3" t="s">
        <v>14</v>
      </c>
    </row>
    <row r="10" spans="1:7" ht="15.75" x14ac:dyDescent="0.25">
      <c r="A10" s="7" t="s">
        <v>740</v>
      </c>
      <c r="E10" s="2"/>
    </row>
    <row r="11" spans="1:7" x14ac:dyDescent="0.2">
      <c r="A11" s="3" t="s">
        <v>722</v>
      </c>
      <c r="E11" s="1"/>
    </row>
    <row r="12" spans="1:7" x14ac:dyDescent="0.2">
      <c r="A12" s="3" t="s">
        <v>745</v>
      </c>
      <c r="D12" s="14"/>
      <c r="E12" s="1"/>
    </row>
    <row r="13" spans="1:7" x14ac:dyDescent="0.2">
      <c r="A13" s="3" t="s">
        <v>13</v>
      </c>
      <c r="D13" s="14"/>
      <c r="E13" s="11"/>
    </row>
    <row r="14" spans="1:7" x14ac:dyDescent="0.2">
      <c r="A14" s="3" t="s">
        <v>16</v>
      </c>
      <c r="D14" s="14"/>
      <c r="E14" s="1"/>
    </row>
    <row r="15" spans="1:7" ht="15.75" thickBot="1" x14ac:dyDescent="0.25">
      <c r="A15" s="6" t="s">
        <v>15</v>
      </c>
      <c r="B15" s="4"/>
      <c r="D15" s="25"/>
      <c r="E15" s="1"/>
      <c r="F15" s="4"/>
      <c r="G15" s="4"/>
    </row>
    <row r="16" spans="1:7" x14ac:dyDescent="0.2">
      <c r="A16" s="3"/>
      <c r="D16" s="16"/>
      <c r="E16" s="1"/>
    </row>
    <row r="17" spans="1:5" x14ac:dyDescent="0.2">
      <c r="A17" s="331" t="s">
        <v>3</v>
      </c>
      <c r="E17" s="1"/>
    </row>
    <row r="18" spans="1:5" x14ac:dyDescent="0.2">
      <c r="A18" s="331" t="s">
        <v>664</v>
      </c>
      <c r="E18" s="17"/>
    </row>
    <row r="19" spans="1:5" x14ac:dyDescent="0.2">
      <c r="A19" s="331" t="s">
        <v>724</v>
      </c>
      <c r="E19" s="17"/>
    </row>
    <row r="20" spans="1:5" s="192" customFormat="1" x14ac:dyDescent="0.2">
      <c r="A20" s="331" t="s">
        <v>693</v>
      </c>
      <c r="E20" s="17"/>
    </row>
    <row r="21" spans="1:5" s="192" customFormat="1" x14ac:dyDescent="0.2">
      <c r="A21" s="331" t="s">
        <v>692</v>
      </c>
      <c r="E21" s="17"/>
    </row>
    <row r="22" spans="1:5" s="192" customFormat="1" x14ac:dyDescent="0.2">
      <c r="A22" s="331" t="s">
        <v>726</v>
      </c>
      <c r="E22" s="17"/>
    </row>
    <row r="23" spans="1:5" s="192" customFormat="1" x14ac:dyDescent="0.2">
      <c r="A23" s="332" t="s">
        <v>665</v>
      </c>
      <c r="E23" s="17"/>
    </row>
    <row r="24" spans="1:5" s="192" customFormat="1" x14ac:dyDescent="0.2">
      <c r="A24" s="341" t="s">
        <v>684</v>
      </c>
      <c r="E24" s="17"/>
    </row>
    <row r="25" spans="1:5" s="192" customFormat="1" x14ac:dyDescent="0.2">
      <c r="A25" s="332" t="s">
        <v>754</v>
      </c>
      <c r="E25" s="17"/>
    </row>
    <row r="26" spans="1:5" s="192" customFormat="1" x14ac:dyDescent="0.2">
      <c r="A26" s="332" t="s">
        <v>666</v>
      </c>
      <c r="E26" s="17"/>
    </row>
    <row r="27" spans="1:5" s="192" customFormat="1" x14ac:dyDescent="0.2">
      <c r="A27" s="7" t="s">
        <v>691</v>
      </c>
      <c r="E27" s="17"/>
    </row>
    <row r="28" spans="1:5" ht="15.75" x14ac:dyDescent="0.25">
      <c r="A28" s="332" t="s">
        <v>650</v>
      </c>
      <c r="E28" s="2"/>
    </row>
    <row r="29" spans="1:5" ht="15.75" x14ac:dyDescent="0.25">
      <c r="A29" s="332" t="s">
        <v>690</v>
      </c>
      <c r="E29" s="2"/>
    </row>
    <row r="30" spans="1:5" ht="15.75" x14ac:dyDescent="0.25">
      <c r="A30" s="26"/>
      <c r="E30" s="2"/>
    </row>
    <row r="31" spans="1:5" x14ac:dyDescent="0.2">
      <c r="A31" s="9" t="s">
        <v>2</v>
      </c>
      <c r="E31" s="1"/>
    </row>
    <row r="32" spans="1:5" x14ac:dyDescent="0.2">
      <c r="A32" s="7" t="s">
        <v>667</v>
      </c>
      <c r="D32" s="1"/>
      <c r="E32" s="1"/>
    </row>
    <row r="33" spans="1:5" s="192" customFormat="1" x14ac:dyDescent="0.2">
      <c r="A33" s="336" t="s">
        <v>668</v>
      </c>
      <c r="D33" s="1"/>
      <c r="E33" s="1"/>
    </row>
    <row r="34" spans="1:5" s="192" customFormat="1" x14ac:dyDescent="0.2">
      <c r="A34" s="337" t="s">
        <v>669</v>
      </c>
      <c r="D34" s="1"/>
      <c r="E34" s="1"/>
    </row>
    <row r="35" spans="1:5" s="192" customFormat="1" x14ac:dyDescent="0.2">
      <c r="A35" s="7" t="s">
        <v>670</v>
      </c>
      <c r="D35" s="1"/>
      <c r="E35" s="1"/>
    </row>
    <row r="36" spans="1:5" s="192" customFormat="1" x14ac:dyDescent="0.2">
      <c r="A36" s="7" t="s">
        <v>671</v>
      </c>
      <c r="D36" s="1"/>
      <c r="E36" s="1"/>
    </row>
    <row r="37" spans="1:5" x14ac:dyDescent="0.2">
      <c r="A37" s="336" t="s">
        <v>672</v>
      </c>
      <c r="D37" s="1"/>
      <c r="E37" s="1"/>
    </row>
    <row r="38" spans="1:5" x14ac:dyDescent="0.2">
      <c r="A38" s="7" t="s">
        <v>673</v>
      </c>
      <c r="D38" s="1"/>
      <c r="E38" s="1"/>
    </row>
    <row r="39" spans="1:5" x14ac:dyDescent="0.2">
      <c r="A39" s="27"/>
      <c r="D39" s="1"/>
      <c r="E39" s="1"/>
    </row>
    <row r="40" spans="1:5" x14ac:dyDescent="0.2">
      <c r="A40" s="9" t="s">
        <v>4</v>
      </c>
      <c r="D40" s="1"/>
      <c r="E40" s="1"/>
    </row>
    <row r="41" spans="1:5" x14ac:dyDescent="0.2">
      <c r="A41" s="355" t="s">
        <v>504</v>
      </c>
      <c r="D41" s="1"/>
      <c r="E41" s="1"/>
    </row>
    <row r="42" spans="1:5" x14ac:dyDescent="0.2">
      <c r="A42" s="7" t="s">
        <v>730</v>
      </c>
      <c r="D42" s="1"/>
    </row>
    <row r="43" spans="1:5" x14ac:dyDescent="0.2">
      <c r="A43" s="348" t="s">
        <v>752</v>
      </c>
      <c r="D43" s="1"/>
    </row>
    <row r="44" spans="1:5" x14ac:dyDescent="0.2">
      <c r="A44" s="7" t="s">
        <v>679</v>
      </c>
    </row>
    <row r="45" spans="1:5" x14ac:dyDescent="0.2">
      <c r="A45" s="7" t="s">
        <v>680</v>
      </c>
    </row>
    <row r="46" spans="1:5" x14ac:dyDescent="0.2">
      <c r="A46" s="103" t="s">
        <v>681</v>
      </c>
    </row>
    <row r="47" spans="1:5" x14ac:dyDescent="0.2">
      <c r="A47" s="103" t="s">
        <v>715</v>
      </c>
    </row>
    <row r="48" spans="1:5" x14ac:dyDescent="0.2">
      <c r="A48" s="7" t="s">
        <v>716</v>
      </c>
    </row>
    <row r="49" spans="1:3" x14ac:dyDescent="0.2">
      <c r="A49" s="7" t="s">
        <v>717</v>
      </c>
    </row>
    <row r="50" spans="1:3" x14ac:dyDescent="0.2">
      <c r="A50" s="330" t="s">
        <v>718</v>
      </c>
    </row>
    <row r="51" spans="1:3" s="192" customFormat="1" x14ac:dyDescent="0.2">
      <c r="A51" s="330" t="s">
        <v>721</v>
      </c>
    </row>
    <row r="52" spans="1:3" s="192" customFormat="1" x14ac:dyDescent="0.2">
      <c r="A52" s="330"/>
    </row>
    <row r="53" spans="1:3" x14ac:dyDescent="0.2">
      <c r="A53" s="9" t="s">
        <v>5</v>
      </c>
      <c r="C53" s="1"/>
    </row>
    <row r="54" spans="1:3" x14ac:dyDescent="0.2">
      <c r="A54" s="344" t="s">
        <v>729</v>
      </c>
      <c r="C54" s="17"/>
    </row>
    <row r="55" spans="1:3" x14ac:dyDescent="0.2">
      <c r="A55" s="345" t="s">
        <v>751</v>
      </c>
      <c r="C55" s="21"/>
    </row>
    <row r="56" spans="1:3" s="192" customFormat="1" x14ac:dyDescent="0.2">
      <c r="A56" s="344" t="s">
        <v>741</v>
      </c>
    </row>
    <row r="57" spans="1:3" s="192" customFormat="1" x14ac:dyDescent="0.2">
      <c r="A57" s="346" t="s">
        <v>482</v>
      </c>
    </row>
    <row r="58" spans="1:3" s="192" customFormat="1" x14ac:dyDescent="0.2">
      <c r="A58" s="7" t="s">
        <v>662</v>
      </c>
    </row>
    <row r="59" spans="1:3" s="192" customFormat="1" x14ac:dyDescent="0.2">
      <c r="A59" s="7" t="s">
        <v>663</v>
      </c>
    </row>
    <row r="60" spans="1:3" s="192" customFormat="1" x14ac:dyDescent="0.2">
      <c r="A60" s="346" t="s">
        <v>586</v>
      </c>
    </row>
    <row r="61" spans="1:3" s="192" customFormat="1" x14ac:dyDescent="0.2">
      <c r="A61" s="7" t="s">
        <v>767</v>
      </c>
    </row>
    <row r="62" spans="1:3" x14ac:dyDescent="0.2">
      <c r="A62" s="331" t="s">
        <v>585</v>
      </c>
    </row>
    <row r="63" spans="1:3" ht="14.25" customHeight="1" x14ac:dyDescent="0.2">
      <c r="A63" s="331" t="s">
        <v>584</v>
      </c>
    </row>
    <row r="64" spans="1:3" x14ac:dyDescent="0.2">
      <c r="A64" s="18"/>
    </row>
    <row r="65" spans="1:1" x14ac:dyDescent="0.2">
      <c r="A65" s="9" t="s">
        <v>6</v>
      </c>
    </row>
    <row r="66" spans="1:1" x14ac:dyDescent="0.2">
      <c r="A66" s="339" t="s">
        <v>337</v>
      </c>
    </row>
    <row r="67" spans="1:1" x14ac:dyDescent="0.2">
      <c r="A67" s="339" t="s">
        <v>343</v>
      </c>
    </row>
    <row r="68" spans="1:1" x14ac:dyDescent="0.2">
      <c r="A68" s="339" t="s">
        <v>385</v>
      </c>
    </row>
    <row r="69" spans="1:1" x14ac:dyDescent="0.2">
      <c r="A69" s="339" t="s">
        <v>358</v>
      </c>
    </row>
    <row r="70" spans="1:1" x14ac:dyDescent="0.2">
      <c r="A70" s="339" t="s">
        <v>365</v>
      </c>
    </row>
    <row r="71" spans="1:1" x14ac:dyDescent="0.2">
      <c r="A71" s="339" t="s">
        <v>376</v>
      </c>
    </row>
    <row r="72" spans="1:1" s="192" customFormat="1" x14ac:dyDescent="0.2">
      <c r="A72" s="340" t="s">
        <v>658</v>
      </c>
    </row>
    <row r="73" spans="1:1" s="192" customFormat="1" x14ac:dyDescent="0.2">
      <c r="A73" s="7" t="s">
        <v>659</v>
      </c>
    </row>
    <row r="74" spans="1:1" x14ac:dyDescent="0.2">
      <c r="A74" s="8"/>
    </row>
    <row r="75" spans="1:1" x14ac:dyDescent="0.2">
      <c r="A75" s="9" t="s">
        <v>705</v>
      </c>
    </row>
    <row r="76" spans="1:1" x14ac:dyDescent="0.2">
      <c r="A76" s="331" t="s">
        <v>654</v>
      </c>
    </row>
    <row r="77" spans="1:1" x14ac:dyDescent="0.2">
      <c r="A77" s="331" t="s">
        <v>735</v>
      </c>
    </row>
    <row r="78" spans="1:1" x14ac:dyDescent="0.2">
      <c r="A78" s="331" t="s">
        <v>655</v>
      </c>
    </row>
    <row r="79" spans="1:1" x14ac:dyDescent="0.2">
      <c r="A79" s="331" t="s">
        <v>759</v>
      </c>
    </row>
    <row r="80" spans="1:1" x14ac:dyDescent="0.2">
      <c r="A80" s="331" t="s">
        <v>656</v>
      </c>
    </row>
    <row r="81" spans="1:1" x14ac:dyDescent="0.2">
      <c r="A81" s="8"/>
    </row>
    <row r="82" spans="1:1" x14ac:dyDescent="0.2">
      <c r="A82" s="9" t="s">
        <v>701</v>
      </c>
    </row>
    <row r="83" spans="1:1" x14ac:dyDescent="0.2">
      <c r="A83" s="7" t="s">
        <v>742</v>
      </c>
    </row>
    <row r="84" spans="1:1" x14ac:dyDescent="0.2">
      <c r="A84" s="7" t="s">
        <v>657</v>
      </c>
    </row>
    <row r="85" spans="1:1" x14ac:dyDescent="0.2">
      <c r="A85" s="7" t="s">
        <v>743</v>
      </c>
    </row>
    <row r="86" spans="1:1" x14ac:dyDescent="0.2">
      <c r="A86" s="7" t="s">
        <v>744</v>
      </c>
    </row>
  </sheetData>
  <hyperlinks>
    <hyperlink ref="A17" location="'A Prosperous Wales'!A1" display="A Prosperous Wales"/>
    <hyperlink ref="A31" location="'A Resilient Wales'!A1" display="A Resilient Wales"/>
    <hyperlink ref="A53" location="'A More Equal Wales'!A1" display="A More Equal Wales"/>
    <hyperlink ref="A40" location="'A Healthier Wales'!A1" display="3. A Healthier Wales"/>
    <hyperlink ref="A65" location="'A Wales of Cohesive Communities'!A1" display="A Wales of Cohesive Communities"/>
    <hyperlink ref="A18" location="'Chart 1.01'!A1" display="1.01 Gross Value Added per head, 1999 to 2017"/>
    <hyperlink ref="A19" location="'Chart 1.02'!A1" display="1.02 Welsh Gross Disposable Household Income per head, 1999 to 2016"/>
    <hyperlink ref="A20" location="'Chart 1.03'!A1" display="1.03 Employment rate for people aged 16-64, 1999 - 2019"/>
    <hyperlink ref="A21" location="'Chart 1.04'!A1" display="1.04 Economic inactivity rate for people aged 16-64, 1999 - 2019"/>
    <hyperlink ref="A22" location="'Chart 1.05'!A1" display="1.05 Percentage of young people in Wales in education, employment or training, 2004 - 2017"/>
    <hyperlink ref="A23" location="'Chart 1.06'!A1" display="1.06 Percentage difference in median hourly full-time earnings between men and women, 1999 - 2018"/>
    <hyperlink ref="A24" location="'Chart 1.07'!A1" display="1.07 Percentage of people in employment earning more than 2/3 of the UK median average wage"/>
    <hyperlink ref="A25" location="'Chart 1.08'!A1" display="1.08 Percentage of all people, children, pensioners and working-age adults living in relative income poverty in Wales, 1994 to 2018"/>
    <hyperlink ref="A26" location="'Chart 1.09'!A1" display="1.09 Working age population with no qualifications or qualified at level 4+, 2008 to 2018"/>
    <hyperlink ref="A27" location="'Chart 1.10'!A1" display="1.10 Capped nine points score by free school meal eligibility"/>
    <hyperlink ref="A28" location="'Chart 1.11'!A1" display="1.11 Greenhouse gas emissions from business, 1990 to 2017"/>
    <hyperlink ref="A29" location="'Chart 1.12'!A1" display="1.12 Usual mode of travel to work by Welsh residents, Oct-Dec 2017"/>
    <hyperlink ref="A32" location="'Chart 2.01'!A1" display="2.01 Bathing Water Quality"/>
    <hyperlink ref="A33" location="'Chart 2.02'!A1" display="2.02 How has local green space has changed over the last 3 years?"/>
    <hyperlink ref="A34" location="'Chart 2.03'!A1" display="2.03 Air Quality Indicators"/>
    <hyperlink ref="A35" location="'Chart 2.04'!A1" display="2.04 Percentage of Waste Reused/Recycled/Composted (Statutory Target) "/>
    <hyperlink ref="A36" location="'Chart 2.05'!A1" display="2.05 Emissions of Greenhouse Gases by Year"/>
    <hyperlink ref="A37" location="'Chart 2.06'!A1" display="2.06 Renewable Energy Generation Capacity"/>
    <hyperlink ref="A38" location="'Chart 2.07'!A1" display="2.07 Percentage of dwellings with adequate energy performance"/>
    <hyperlink ref="A82" location="'A Globally Responsible Wales'!A1" display="7. A globally responsible Wales"/>
    <hyperlink ref="A76" location="'Chart 6.01'!A1" display="6.01 Barriers to going to or taking part in arts events, 2018/19"/>
    <hyperlink ref="A77" location="'Chart 6.02'!A1" display="6.02 Attendance to arts events once a year or more by those aged 7 to 18, 2010 to 2017"/>
    <hyperlink ref="A78" location="'Chart 6.03'!A1" display="6.03 Percentage participating in sports 3 or more times a week"/>
    <hyperlink ref="A79" location="'Chart 6.04'!A1" display="6.04 Reported Welsh Language ability, 2012-13 to 2018-19"/>
    <hyperlink ref="A80" location="'Chart 6.05'!A1" display="6.05 Percentage aged 5 or over in maintained schools who speak Welsh at home, 2006/07 to 2017/18"/>
    <hyperlink ref="A75" location="'A Wales of thriving Culture'!A1" display="A Wales of thriving Culture"/>
    <hyperlink ref="A66" location="'Chart 5.01'!A1" display="5.01 Percentage of people agreeing with statements about their local area, 2018-19"/>
    <hyperlink ref="A67" location="'Chart 5.02'!A1" display="5.02 Percentage of people agreeing with statements about feeling safe after dark, 2018-19"/>
    <hyperlink ref="A68" location="'Chart 5.03'!A1" display="5.03 Access to good services and facilities by area, 2018-19"/>
    <hyperlink ref="A69" location="'Chart 5.04'!A1" display="5.04 Percentage of people who feel they can influence decisions affecting local area, 2012-13 to 2018-19"/>
    <hyperlink ref="A70" location="'Chart 5.05'!A1" display="5.05 Percentage of people volunteering by type of organisation, 2017-18"/>
    <hyperlink ref="A71" location="'Chart 5.06'!A1" display="5.06 Percentage of people feeling lonely by reason, 2017-18"/>
    <hyperlink ref="A72" location="'Chart 5.07'!A1" display="5.07 Households threatened with homelessness (section 66) by lead applicant characteristic, 2018-19"/>
    <hyperlink ref="A73" location="'Chart 5.08'!A1" display="5.08 Police Recorded Crime per 1,000 Population"/>
    <hyperlink ref="A54" location="'Chart 4.01'!A1" display="4.01 Percentage of all people, children, pensioners and working-age adults living in relative income poverty in Wales, 1994 to 2017"/>
    <hyperlink ref="A55" location="'Chart 4.02'!A1" display="4.02 Extent to which girls outperform boys in educational achievement, by key stage, 2008/09 to 2018/19"/>
    <hyperlink ref="A56" location="'Chart 4.03'!A1" display="4.03 Employment rate (percentage of the population age 16-64) in Wales by gender and year, 2005 to 2018 (rates for May to July)"/>
    <hyperlink ref="A57" location="'Chart 4.04'!A1" display="4.04 Life Satisfaction by age group, 2018-19"/>
    <hyperlink ref="A58" location="'Chart 4.05'!A1" display="4.05 Employment rates by ethnicity and gender, 2015-2017"/>
    <hyperlink ref="A59" location="'Chart 4.06'!A1" display="4.06 Hate crime offences in Wales by motivating factor, 2012-13 to 2017-18 "/>
    <hyperlink ref="A60" location="'Chart 4.07'!A1" display="4.07 Age distribution by religion, 2011 Census"/>
    <hyperlink ref="A61" location="'Chart 4.08'!A1" display="4.08 Pupils with a statement of Special Educational Need (SEN) achieving the level 2 Inclusive threshold at Key Stage 4 including English or Welsh first lanuage and Mathematics"/>
    <hyperlink ref="A62" location="'Chart 4.09'!A1" display="4.09 Disability employment rate gap, year ending March 31st 2014 to year ending March 31st 2019"/>
    <hyperlink ref="A63" location="'Chart 4.10'!A1" display="4.10 Life Satisfaction by marital status, 2018-19"/>
    <hyperlink ref="A41" location="'Chart 3.01'!A1" display="3.01 Life expectancy at birth by sex, 2001-03 to 2015-17"/>
    <hyperlink ref="A42" location="'Chart 3.02'!A1" display="3.02 Slope Index of Inequality (SII) and range for life expectancy (LE), healthy life expectancy (HLE) and proportion of life spent in &quot;Good&quot; health at birth and age 65 for males by WIMD14, 2011-2013 to 2015-2017"/>
    <hyperlink ref="A43" location="'Chart 3.03'!A1" display="3.03 Age-standardised mortality rates per 100,000 population from selected causes, Wales, 2017 "/>
    <hyperlink ref="A44" location="'Chart 3.04'!A1" display="3.04 Cancer survival rates, five-year and one-year"/>
    <hyperlink ref="A45" location="'Chart 3.05'!A1" display="3.05 Percentage of live singleton births with a birth weight of under 2,500g"/>
    <hyperlink ref="A46" location="'Chart 3.06'!A1" display="3.06 Percentage of children aged 11-16 following selected health behaviours"/>
    <hyperlink ref="A48" location="'Chart 3.08'!A1" display="3.08 Life Satisfaction - Headline measures of well-being (average scores out of 10) "/>
    <hyperlink ref="A49" location="'Chart 3.09'!A1" display="3.09 Percentage of dwellings meeting the overall proxy measures of WHQS by tenure, 2008 and 2017-18 (using conditions survey data)"/>
    <hyperlink ref="A50" location="'Chart 3.10'!A1" display="3.10 Percentage of children aged 11-16 with problematic social media use, 2018"/>
    <hyperlink ref="A51" location="'Chart 3.11'!A1" display="3.11 Percentage of secondary school-aged children that were physically active for 60 minutes per day (2013-14) and the percentage of adults that were active for at least 150 minutes in previous week (2018-19)"/>
    <hyperlink ref="A47" location="'Chart 3.07'!A1" display="3.07 Percentage of those age 16 or over who ate 5 portions of fruit and vegetables each day by deprivation quintile, 2018-19"/>
    <hyperlink ref="A85" location="'Chart 7.03'!A1" display="7.03 Number of asylum seekers in receipt of Section 95 support, year ending March 2004 to 2019"/>
    <hyperlink ref="A84" location="'Chart 7.02'!A1" display="7.02 Percentage of the student population at Welsh higher education institutions who are international students"/>
    <hyperlink ref="A83" location="'Chart 7.01'!A1" display="7.01 Emissions of greenhouse gases by year"/>
    <hyperlink ref="A86" location="'Chart 7.04'!A1" display="7.04 Percentage uptake of childhood immunisations in Wales, 2008-09 to 2018-19"/>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6"/>
  <sheetViews>
    <sheetView showGridLines="0" workbookViewId="0">
      <selection activeCell="H22" sqref="H22"/>
    </sheetView>
  </sheetViews>
  <sheetFormatPr defaultColWidth="8.88671875" defaultRowHeight="15" x14ac:dyDescent="0.2"/>
  <cols>
    <col min="1" max="16384" width="8.88671875" style="192"/>
  </cols>
  <sheetData>
    <row r="1" spans="1:53" ht="15.75" x14ac:dyDescent="0.25">
      <c r="A1" s="49" t="s">
        <v>754</v>
      </c>
      <c r="B1" s="50"/>
      <c r="C1" s="51"/>
      <c r="D1" s="52"/>
      <c r="E1" s="52"/>
      <c r="F1" s="53"/>
      <c r="G1" s="53"/>
      <c r="H1" s="53"/>
      <c r="I1" s="53"/>
      <c r="K1" s="54"/>
      <c r="L1" s="54"/>
      <c r="M1" s="54"/>
      <c r="N1" s="1" t="s">
        <v>699</v>
      </c>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row>
    <row r="2" spans="1:53" ht="15.75" x14ac:dyDescent="0.25">
      <c r="A2" s="55" t="s">
        <v>481</v>
      </c>
      <c r="B2" s="55"/>
      <c r="C2" s="55"/>
      <c r="D2" s="55"/>
      <c r="E2" s="55"/>
      <c r="F2" s="55"/>
      <c r="G2" s="55"/>
      <c r="H2" s="55"/>
      <c r="I2" s="55"/>
      <c r="K2" s="54"/>
      <c r="L2" s="54"/>
      <c r="M2" s="54"/>
      <c r="N2" s="56" t="s">
        <v>1</v>
      </c>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row>
    <row r="3" spans="1:53" ht="15.75" x14ac:dyDescent="0.2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row>
    <row r="4" spans="1:53" ht="15.75" x14ac:dyDescent="0.2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row>
    <row r="5" spans="1:53" ht="15.75" x14ac:dyDescent="0.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row>
    <row r="6" spans="1:53" ht="15.75" x14ac:dyDescent="0.25">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row>
    <row r="7" spans="1:53" ht="15.75" x14ac:dyDescent="0.25">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row>
    <row r="8" spans="1:53" ht="15.75" x14ac:dyDescent="0.25">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row>
    <row r="9" spans="1:53" ht="15.75" x14ac:dyDescent="0.25">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row>
    <row r="10" spans="1:53" ht="15.75" x14ac:dyDescent="0.25">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row>
    <row r="11" spans="1:53" ht="15.75" x14ac:dyDescent="0.25">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row>
    <row r="12" spans="1:53" ht="15.75" x14ac:dyDescent="0.25">
      <c r="A12" s="54"/>
      <c r="B12" s="54"/>
      <c r="C12" s="54"/>
      <c r="D12" s="54"/>
      <c r="E12" s="54"/>
      <c r="F12" s="54"/>
      <c r="G12" s="57"/>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row>
    <row r="13" spans="1:53" ht="15.75" x14ac:dyDescent="0.25">
      <c r="A13" s="54"/>
      <c r="B13" s="54"/>
      <c r="C13" s="54"/>
      <c r="D13" s="54"/>
      <c r="E13" s="54"/>
      <c r="F13" s="54"/>
      <c r="G13" s="57"/>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row>
    <row r="14" spans="1:53" ht="15.75" x14ac:dyDescent="0.25">
      <c r="A14" s="54"/>
      <c r="B14" s="54"/>
      <c r="C14" s="54"/>
      <c r="D14" s="54"/>
      <c r="E14" s="54"/>
      <c r="F14" s="54"/>
      <c r="G14" s="57"/>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row>
    <row r="15" spans="1:53" ht="15.75" x14ac:dyDescent="0.25">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row>
    <row r="16" spans="1:53" ht="15.75" x14ac:dyDescent="0.25">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row>
    <row r="17" spans="1:53" ht="15.75" x14ac:dyDescent="0.25">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row>
    <row r="18" spans="1:53" ht="15.75" x14ac:dyDescent="0.25">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row>
    <row r="19" spans="1:53" ht="15.75" x14ac:dyDescent="0.25">
      <c r="A19" s="54"/>
      <c r="B19" s="54"/>
      <c r="C19" s="54"/>
      <c r="D19" s="54"/>
      <c r="E19" s="54"/>
      <c r="F19" s="54"/>
      <c r="G19" s="54"/>
      <c r="H19" s="54"/>
      <c r="I19" s="54"/>
      <c r="J19" s="1"/>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row>
    <row r="20" spans="1:53" ht="15.75" x14ac:dyDescent="0.25">
      <c r="A20" s="54"/>
      <c r="B20" s="54"/>
      <c r="C20" s="54"/>
      <c r="D20" s="54"/>
      <c r="E20" s="54"/>
      <c r="F20" s="54"/>
      <c r="G20" s="54"/>
      <c r="H20" s="54"/>
      <c r="I20" s="54"/>
      <c r="J20" s="56"/>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row>
    <row r="21" spans="1:53" ht="15.75" x14ac:dyDescent="0.25">
      <c r="A21" s="7" t="s">
        <v>43</v>
      </c>
      <c r="B21" s="58"/>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row>
    <row r="22" spans="1:53" ht="15.75" x14ac:dyDescent="0.25">
      <c r="A22" s="7" t="s">
        <v>733</v>
      </c>
      <c r="B22" s="58"/>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row>
    <row r="23" spans="1:53" ht="15.75" x14ac:dyDescent="0.25">
      <c r="A23" s="54"/>
      <c r="B23" s="7"/>
      <c r="C23" s="59"/>
      <c r="D23" s="59"/>
      <c r="E23" s="59"/>
      <c r="F23" s="59"/>
      <c r="G23" s="59"/>
      <c r="H23" s="59"/>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row>
    <row r="24" spans="1:53" ht="15.75" x14ac:dyDescent="0.25">
      <c r="A24" s="3" t="s">
        <v>44</v>
      </c>
      <c r="B24" s="59"/>
      <c r="C24" s="59"/>
      <c r="D24" s="59"/>
      <c r="E24" s="59"/>
      <c r="F24" s="59"/>
      <c r="G24" s="59"/>
      <c r="H24" s="59"/>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row>
    <row r="25" spans="1:53" ht="15.75" x14ac:dyDescent="0.25">
      <c r="A25" s="3" t="s">
        <v>45</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row>
    <row r="26" spans="1:53" ht="26.25" thickBot="1" x14ac:dyDescent="0.3">
      <c r="A26" s="60"/>
      <c r="B26" s="451" t="s">
        <v>46</v>
      </c>
      <c r="C26" s="451" t="s">
        <v>47</v>
      </c>
      <c r="D26" s="451" t="s">
        <v>48</v>
      </c>
      <c r="E26" s="451" t="s">
        <v>49</v>
      </c>
      <c r="F26" s="451" t="s">
        <v>50</v>
      </c>
      <c r="G26" s="451" t="s">
        <v>51</v>
      </c>
      <c r="H26" s="451" t="s">
        <v>52</v>
      </c>
      <c r="I26" s="451" t="s">
        <v>53</v>
      </c>
      <c r="J26" s="451" t="s">
        <v>54</v>
      </c>
      <c r="K26" s="451" t="s">
        <v>55</v>
      </c>
      <c r="L26" s="451" t="s">
        <v>56</v>
      </c>
      <c r="M26" s="451" t="s">
        <v>57</v>
      </c>
      <c r="N26" s="451" t="s">
        <v>58</v>
      </c>
      <c r="O26" s="451" t="s">
        <v>59</v>
      </c>
      <c r="P26" s="451" t="s">
        <v>60</v>
      </c>
      <c r="Q26" s="451" t="s">
        <v>61</v>
      </c>
      <c r="R26" s="451" t="s">
        <v>62</v>
      </c>
      <c r="S26" s="451" t="s">
        <v>63</v>
      </c>
      <c r="T26" s="451" t="s">
        <v>64</v>
      </c>
      <c r="U26" s="451" t="s">
        <v>65</v>
      </c>
      <c r="V26" s="451" t="s">
        <v>66</v>
      </c>
      <c r="W26" s="451" t="s">
        <v>336</v>
      </c>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row>
    <row r="27" spans="1:53" ht="25.5" x14ac:dyDescent="0.25">
      <c r="A27" s="61" t="s">
        <v>67</v>
      </c>
      <c r="B27" s="62">
        <v>27</v>
      </c>
      <c r="C27" s="62">
        <v>27</v>
      </c>
      <c r="D27" s="62">
        <v>27</v>
      </c>
      <c r="E27" s="62">
        <v>26</v>
      </c>
      <c r="F27" s="62">
        <v>25</v>
      </c>
      <c r="G27" s="62">
        <v>25</v>
      </c>
      <c r="H27" s="62">
        <v>25</v>
      </c>
      <c r="I27" s="62">
        <v>24</v>
      </c>
      <c r="J27" s="62">
        <v>23</v>
      </c>
      <c r="K27" s="62">
        <v>22</v>
      </c>
      <c r="L27" s="62">
        <v>22</v>
      </c>
      <c r="M27" s="62">
        <v>24</v>
      </c>
      <c r="N27" s="62">
        <v>23</v>
      </c>
      <c r="O27" s="62">
        <v>23</v>
      </c>
      <c r="P27" s="62">
        <v>22</v>
      </c>
      <c r="Q27" s="62">
        <v>23</v>
      </c>
      <c r="R27" s="62">
        <v>23</v>
      </c>
      <c r="S27" s="62">
        <v>23</v>
      </c>
      <c r="T27" s="62">
        <v>23</v>
      </c>
      <c r="U27" s="62">
        <v>23</v>
      </c>
      <c r="V27" s="54">
        <v>24</v>
      </c>
      <c r="W27" s="54">
        <v>24</v>
      </c>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row>
    <row r="28" spans="1:53" ht="15.75" x14ac:dyDescent="0.25">
      <c r="A28" s="61" t="s">
        <v>68</v>
      </c>
      <c r="B28" s="62">
        <v>36</v>
      </c>
      <c r="C28" s="62">
        <v>37</v>
      </c>
      <c r="D28" s="62">
        <v>36</v>
      </c>
      <c r="E28" s="62">
        <v>36</v>
      </c>
      <c r="F28" s="62">
        <v>35</v>
      </c>
      <c r="G28" s="62">
        <v>34</v>
      </c>
      <c r="H28" s="62">
        <v>34</v>
      </c>
      <c r="I28" s="62">
        <v>31</v>
      </c>
      <c r="J28" s="62">
        <v>31</v>
      </c>
      <c r="K28" s="62">
        <v>29</v>
      </c>
      <c r="L28" s="62">
        <v>30</v>
      </c>
      <c r="M28" s="62">
        <v>33</v>
      </c>
      <c r="N28" s="62">
        <v>32</v>
      </c>
      <c r="O28" s="62">
        <v>33</v>
      </c>
      <c r="P28" s="62">
        <v>31</v>
      </c>
      <c r="Q28" s="62">
        <v>33</v>
      </c>
      <c r="R28" s="62">
        <v>32</v>
      </c>
      <c r="S28" s="62">
        <v>31</v>
      </c>
      <c r="T28" s="62">
        <v>29</v>
      </c>
      <c r="U28" s="62">
        <v>30</v>
      </c>
      <c r="V28" s="54">
        <v>28</v>
      </c>
      <c r="W28" s="54">
        <v>29</v>
      </c>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row>
    <row r="29" spans="1:53" ht="25.5" x14ac:dyDescent="0.25">
      <c r="A29" s="61" t="s">
        <v>69</v>
      </c>
      <c r="B29" s="62">
        <v>24</v>
      </c>
      <c r="C29" s="62">
        <v>24</v>
      </c>
      <c r="D29" s="62">
        <v>23</v>
      </c>
      <c r="E29" s="62">
        <v>22</v>
      </c>
      <c r="F29" s="62">
        <v>22</v>
      </c>
      <c r="G29" s="62">
        <v>22</v>
      </c>
      <c r="H29" s="62">
        <v>22</v>
      </c>
      <c r="I29" s="62">
        <v>22</v>
      </c>
      <c r="J29" s="62">
        <v>21</v>
      </c>
      <c r="K29" s="62">
        <v>21</v>
      </c>
      <c r="L29" s="62">
        <v>21</v>
      </c>
      <c r="M29" s="62">
        <v>23</v>
      </c>
      <c r="N29" s="62">
        <v>22</v>
      </c>
      <c r="O29" s="62">
        <v>22</v>
      </c>
      <c r="P29" s="62">
        <v>22</v>
      </c>
      <c r="Q29" s="62">
        <v>22</v>
      </c>
      <c r="R29" s="62">
        <v>24</v>
      </c>
      <c r="S29" s="62">
        <v>22</v>
      </c>
      <c r="T29" s="62">
        <v>22</v>
      </c>
      <c r="U29" s="62">
        <v>23</v>
      </c>
      <c r="V29" s="54">
        <v>24</v>
      </c>
      <c r="W29" s="54">
        <v>23</v>
      </c>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row>
    <row r="30" spans="1:53" ht="15.75" x14ac:dyDescent="0.25">
      <c r="A30" s="63" t="s">
        <v>70</v>
      </c>
      <c r="B30" s="64">
        <v>26</v>
      </c>
      <c r="C30" s="64">
        <v>26</v>
      </c>
      <c r="D30" s="64">
        <v>26</v>
      </c>
      <c r="E30" s="64">
        <v>26</v>
      </c>
      <c r="F30" s="64">
        <v>24</v>
      </c>
      <c r="G30" s="64">
        <v>24</v>
      </c>
      <c r="H30" s="64">
        <v>23</v>
      </c>
      <c r="I30" s="64">
        <v>22</v>
      </c>
      <c r="J30" s="64">
        <v>19</v>
      </c>
      <c r="K30" s="64">
        <v>18</v>
      </c>
      <c r="L30" s="64">
        <v>18</v>
      </c>
      <c r="M30" s="64">
        <v>18</v>
      </c>
      <c r="N30" s="64">
        <v>18</v>
      </c>
      <c r="O30" s="64">
        <v>17</v>
      </c>
      <c r="P30" s="64">
        <v>15</v>
      </c>
      <c r="Q30" s="64">
        <v>14</v>
      </c>
      <c r="R30" s="64">
        <v>14</v>
      </c>
      <c r="S30" s="64">
        <v>15</v>
      </c>
      <c r="T30" s="64">
        <v>17</v>
      </c>
      <c r="U30" s="64">
        <v>18</v>
      </c>
      <c r="V30" s="64">
        <v>20</v>
      </c>
      <c r="W30" s="64">
        <v>19</v>
      </c>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row>
    <row r="31" spans="1:53" ht="15.75" x14ac:dyDescent="0.2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row>
    <row r="32" spans="1:53" ht="15.75" x14ac:dyDescent="0.2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row>
    <row r="33" spans="1:53" ht="15.75" x14ac:dyDescent="0.2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row>
    <row r="34" spans="1:53" ht="15.75" x14ac:dyDescent="0.2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row>
    <row r="35" spans="1:53" ht="15.75" x14ac:dyDescent="0.2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row>
    <row r="36" spans="1:53" ht="15.75" x14ac:dyDescent="0.25">
      <c r="A36" s="54"/>
      <c r="B36" s="54"/>
      <c r="C36" s="54"/>
      <c r="D36" s="54"/>
      <c r="E36" s="54"/>
      <c r="F36" s="65"/>
      <c r="G36" s="65"/>
      <c r="H36" s="65"/>
      <c r="I36" s="65"/>
      <c r="J36" s="65"/>
      <c r="K36" s="65"/>
      <c r="L36" s="65"/>
      <c r="M36" s="65"/>
      <c r="N36" s="65"/>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row>
  </sheetData>
  <hyperlinks>
    <hyperlink ref="A22" r:id="rId1"/>
    <hyperlink ref="A21" r:id="rId2" display="Source 1: Poverty: .StatsWales"/>
    <hyperlink ref="N2" location="'Contents and Links'!A1" display="Contents and Links"/>
    <hyperlink ref="N1" location="'A Prosperous Wales'!A1" display="A Prosperous Wales"/>
  </hyperlinks>
  <pageMargins left="0.7" right="0.7" top="0.75" bottom="0.75" header="0.3" footer="0.3"/>
  <pageSetup paperSize="9" orientation="portrait" horizontalDpi="300" verticalDpi="300"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election activeCell="G25" sqref="G25"/>
    </sheetView>
  </sheetViews>
  <sheetFormatPr defaultRowHeight="15" x14ac:dyDescent="0.2"/>
  <cols>
    <col min="1" max="1" width="14.88671875" customWidth="1"/>
    <col min="2" max="3" width="11.21875" customWidth="1"/>
    <col min="5" max="5" width="10.77734375" customWidth="1"/>
  </cols>
  <sheetData>
    <row r="1" spans="1:9" ht="15.75" x14ac:dyDescent="0.25">
      <c r="A1" s="89" t="s">
        <v>666</v>
      </c>
      <c r="I1" s="1" t="s">
        <v>699</v>
      </c>
    </row>
    <row r="2" spans="1:9" x14ac:dyDescent="0.2">
      <c r="I2" s="56" t="s">
        <v>1</v>
      </c>
    </row>
    <row r="19" spans="1:3" x14ac:dyDescent="0.2">
      <c r="A19" s="7" t="s">
        <v>325</v>
      </c>
    </row>
    <row r="21" spans="1:3" ht="26.25" thickBot="1" x14ac:dyDescent="0.25">
      <c r="A21" s="90"/>
      <c r="B21" s="90" t="s">
        <v>323</v>
      </c>
      <c r="C21" s="90" t="s">
        <v>324</v>
      </c>
    </row>
    <row r="22" spans="1:3" x14ac:dyDescent="0.2">
      <c r="A22" s="3">
        <v>2008</v>
      </c>
      <c r="B22" s="3">
        <v>15.2</v>
      </c>
      <c r="C22" s="3">
        <v>27.9</v>
      </c>
    </row>
    <row r="23" spans="1:3" x14ac:dyDescent="0.2">
      <c r="A23" s="3">
        <v>2009</v>
      </c>
      <c r="B23" s="3">
        <v>14.8</v>
      </c>
      <c r="C23" s="3">
        <v>29.2</v>
      </c>
    </row>
    <row r="24" spans="1:3" x14ac:dyDescent="0.2">
      <c r="A24" s="3">
        <v>2010</v>
      </c>
      <c r="B24" s="3">
        <v>13.1</v>
      </c>
      <c r="C24" s="3">
        <v>30.2</v>
      </c>
    </row>
    <row r="25" spans="1:3" x14ac:dyDescent="0.2">
      <c r="A25" s="3">
        <v>2011</v>
      </c>
      <c r="B25" s="371">
        <v>12</v>
      </c>
      <c r="C25" s="371">
        <v>31</v>
      </c>
    </row>
    <row r="26" spans="1:3" x14ac:dyDescent="0.2">
      <c r="A26" s="3">
        <v>2012</v>
      </c>
      <c r="B26" s="3">
        <v>11.4</v>
      </c>
      <c r="C26" s="3">
        <v>32.1</v>
      </c>
    </row>
    <row r="27" spans="1:3" x14ac:dyDescent="0.2">
      <c r="A27" s="3">
        <v>2013</v>
      </c>
      <c r="B27" s="3">
        <v>10.4</v>
      </c>
      <c r="C27" s="3">
        <v>33.200000000000003</v>
      </c>
    </row>
    <row r="28" spans="1:3" x14ac:dyDescent="0.2">
      <c r="A28" s="3">
        <v>2014</v>
      </c>
      <c r="B28" s="3">
        <v>9.8000000000000007</v>
      </c>
      <c r="C28" s="3">
        <v>35.200000000000003</v>
      </c>
    </row>
    <row r="29" spans="1:3" x14ac:dyDescent="0.2">
      <c r="A29" s="3">
        <v>2015</v>
      </c>
      <c r="B29" s="3">
        <v>10.3</v>
      </c>
      <c r="C29" s="3">
        <v>35.799999999999997</v>
      </c>
    </row>
    <row r="30" spans="1:3" x14ac:dyDescent="0.2">
      <c r="A30" s="3">
        <v>2016</v>
      </c>
      <c r="B30" s="3">
        <v>9.5</v>
      </c>
      <c r="C30" s="3">
        <v>37.4</v>
      </c>
    </row>
    <row r="31" spans="1:3" x14ac:dyDescent="0.2">
      <c r="A31" s="3">
        <v>2017</v>
      </c>
      <c r="B31" s="3">
        <v>8.6999999999999993</v>
      </c>
      <c r="C31" s="3">
        <v>37.5</v>
      </c>
    </row>
    <row r="32" spans="1:3" x14ac:dyDescent="0.2">
      <c r="A32" s="70">
        <v>2018</v>
      </c>
      <c r="B32" s="70">
        <v>8.4</v>
      </c>
      <c r="C32" s="70">
        <v>37.799999999999997</v>
      </c>
    </row>
    <row r="33" spans="1:3" x14ac:dyDescent="0.2">
      <c r="A33" s="3"/>
      <c r="B33" s="3"/>
      <c r="C33" s="3"/>
    </row>
    <row r="34" spans="1:3" x14ac:dyDescent="0.2">
      <c r="A34" s="3"/>
      <c r="B34" s="3"/>
      <c r="C34" s="3"/>
    </row>
    <row r="35" spans="1:3" x14ac:dyDescent="0.2">
      <c r="A35" s="3"/>
      <c r="B35" s="3"/>
      <c r="C35" s="3"/>
    </row>
    <row r="36" spans="1:3" x14ac:dyDescent="0.2">
      <c r="A36" s="3"/>
      <c r="B36" s="3"/>
      <c r="C36" s="3"/>
    </row>
    <row r="37" spans="1:3" x14ac:dyDescent="0.2">
      <c r="A37" s="3"/>
      <c r="B37" s="3"/>
      <c r="C37" s="3"/>
    </row>
    <row r="38" spans="1:3" x14ac:dyDescent="0.2">
      <c r="A38" s="3"/>
      <c r="B38" s="3"/>
      <c r="C38" s="3"/>
    </row>
    <row r="39" spans="1:3" x14ac:dyDescent="0.2">
      <c r="A39" s="3"/>
      <c r="B39" s="3"/>
      <c r="C39" s="3"/>
    </row>
    <row r="40" spans="1:3" x14ac:dyDescent="0.2">
      <c r="A40" s="3"/>
      <c r="B40" s="3"/>
      <c r="C40" s="3"/>
    </row>
    <row r="41" spans="1:3" x14ac:dyDescent="0.2">
      <c r="A41" s="3"/>
      <c r="B41" s="3"/>
      <c r="C41" s="3"/>
    </row>
    <row r="42" spans="1:3" x14ac:dyDescent="0.2">
      <c r="A42" s="3"/>
      <c r="B42" s="3"/>
      <c r="C42" s="3"/>
    </row>
  </sheetData>
  <hyperlinks>
    <hyperlink ref="A19" r:id="rId1"/>
    <hyperlink ref="I2" location="'Contents and Links'!A1" display="Contents and Links"/>
    <hyperlink ref="I1" location="'A Prosperous Wales'!A1" display="A Prosperous Wales"/>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election activeCell="I34" sqref="I34"/>
    </sheetView>
  </sheetViews>
  <sheetFormatPr defaultColWidth="8.88671875" defaultRowHeight="15" x14ac:dyDescent="0.2"/>
  <cols>
    <col min="1" max="1" width="14.109375" style="67" customWidth="1"/>
    <col min="2" max="16384" width="8.88671875" style="67"/>
  </cols>
  <sheetData>
    <row r="1" spans="1:10" ht="15.75" x14ac:dyDescent="0.25">
      <c r="A1" s="2" t="s">
        <v>691</v>
      </c>
      <c r="J1" s="1" t="s">
        <v>699</v>
      </c>
    </row>
    <row r="2" spans="1:10" x14ac:dyDescent="0.2">
      <c r="J2" s="56" t="s">
        <v>1</v>
      </c>
    </row>
    <row r="23" spans="1:3" x14ac:dyDescent="0.2">
      <c r="A23" s="330" t="s">
        <v>649</v>
      </c>
    </row>
    <row r="25" spans="1:3" ht="15.75" thickBot="1" x14ac:dyDescent="0.25">
      <c r="A25" s="215"/>
      <c r="B25" s="216" t="s">
        <v>464</v>
      </c>
      <c r="C25" s="216" t="s">
        <v>610</v>
      </c>
    </row>
    <row r="26" spans="1:3" x14ac:dyDescent="0.2">
      <c r="A26" s="3" t="s">
        <v>611</v>
      </c>
      <c r="B26" s="371">
        <v>291.65704699999998</v>
      </c>
      <c r="C26" s="371">
        <v>291.13241599999998</v>
      </c>
    </row>
    <row r="27" spans="1:3" x14ac:dyDescent="0.2">
      <c r="A27" s="3" t="s">
        <v>612</v>
      </c>
      <c r="B27" s="371">
        <v>369.68041399999998</v>
      </c>
      <c r="C27" s="371">
        <v>370.20725399999998</v>
      </c>
    </row>
    <row r="28" spans="1:3" x14ac:dyDescent="0.2">
      <c r="A28" s="70" t="s">
        <v>613</v>
      </c>
      <c r="B28" s="86">
        <v>350.87027899999998</v>
      </c>
      <c r="C28" s="86">
        <v>349.51779699999997</v>
      </c>
    </row>
  </sheetData>
  <hyperlinks>
    <hyperlink ref="A23" r:id="rId1"/>
    <hyperlink ref="J2" location="'Contents and Links'!A1" display="Contents and Links"/>
    <hyperlink ref="J1" location="'A Prosperous Wales'!A1" display="A Prosperous Wales"/>
  </hyperlinks>
  <pageMargins left="0.7" right="0.7" top="0.75" bottom="0.75" header="0.3" footer="0.3"/>
  <pageSetup paperSize="9" orientation="portrait" horizontalDpi="300" verticalDpi="3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election activeCell="D30" sqref="D30"/>
    </sheetView>
  </sheetViews>
  <sheetFormatPr defaultRowHeight="15" x14ac:dyDescent="0.2"/>
  <cols>
    <col min="1" max="1" width="14.88671875" customWidth="1"/>
    <col min="2" max="3" width="11.21875" customWidth="1"/>
    <col min="5" max="5" width="10.77734375" customWidth="1"/>
  </cols>
  <sheetData>
    <row r="1" spans="1:7" ht="15.75" x14ac:dyDescent="0.25">
      <c r="A1" s="89" t="s">
        <v>650</v>
      </c>
      <c r="G1" s="1" t="s">
        <v>699</v>
      </c>
    </row>
    <row r="2" spans="1:7" x14ac:dyDescent="0.2">
      <c r="G2" s="56" t="s">
        <v>1</v>
      </c>
    </row>
    <row r="20" spans="1:2" x14ac:dyDescent="0.2">
      <c r="A20" s="7" t="s">
        <v>327</v>
      </c>
    </row>
    <row r="22" spans="1:2" ht="15.75" thickBot="1" x14ac:dyDescent="0.25">
      <c r="A22" s="90"/>
      <c r="B22" s="90" t="s">
        <v>326</v>
      </c>
    </row>
    <row r="23" spans="1:2" x14ac:dyDescent="0.2">
      <c r="A23" s="3">
        <v>1990</v>
      </c>
      <c r="B23" s="71">
        <v>13502.606478880189</v>
      </c>
    </row>
    <row r="24" spans="1:2" x14ac:dyDescent="0.2">
      <c r="A24" s="3">
        <v>1995</v>
      </c>
      <c r="B24" s="71">
        <v>14268.18029971422</v>
      </c>
    </row>
    <row r="25" spans="1:2" x14ac:dyDescent="0.2">
      <c r="A25" s="3">
        <v>1998</v>
      </c>
      <c r="B25" s="71">
        <v>14753.712731241114</v>
      </c>
    </row>
    <row r="26" spans="1:2" x14ac:dyDescent="0.2">
      <c r="A26" s="3">
        <v>1999</v>
      </c>
      <c r="B26" s="71">
        <v>16637.733805099888</v>
      </c>
    </row>
    <row r="27" spans="1:2" x14ac:dyDescent="0.2">
      <c r="A27" s="3">
        <v>2000</v>
      </c>
      <c r="B27" s="71">
        <v>16529.081220926564</v>
      </c>
    </row>
    <row r="28" spans="1:2" x14ac:dyDescent="0.2">
      <c r="A28" s="3">
        <v>2001</v>
      </c>
      <c r="B28" s="71">
        <v>13205.107375642227</v>
      </c>
    </row>
    <row r="29" spans="1:2" x14ac:dyDescent="0.2">
      <c r="A29" s="3">
        <v>2002</v>
      </c>
      <c r="B29" s="71">
        <v>9197.1963482517222</v>
      </c>
    </row>
    <row r="30" spans="1:2" x14ac:dyDescent="0.2">
      <c r="A30" s="3">
        <v>2003</v>
      </c>
      <c r="B30" s="71">
        <v>10387.697626721554</v>
      </c>
    </row>
    <row r="31" spans="1:2" x14ac:dyDescent="0.2">
      <c r="A31" s="3">
        <v>2004</v>
      </c>
      <c r="B31" s="71">
        <v>11151.346404685108</v>
      </c>
    </row>
    <row r="32" spans="1:2" x14ac:dyDescent="0.2">
      <c r="A32" s="3">
        <v>2005</v>
      </c>
      <c r="B32" s="71">
        <v>10053.383868550738</v>
      </c>
    </row>
    <row r="33" spans="1:2" x14ac:dyDescent="0.2">
      <c r="A33" s="3">
        <v>2006</v>
      </c>
      <c r="B33" s="71">
        <v>10426.613272957207</v>
      </c>
    </row>
    <row r="34" spans="1:2" x14ac:dyDescent="0.2">
      <c r="A34" s="3">
        <v>2007</v>
      </c>
      <c r="B34" s="71">
        <v>10522.946897252732</v>
      </c>
    </row>
    <row r="35" spans="1:2" x14ac:dyDescent="0.2">
      <c r="A35" s="3">
        <v>2008</v>
      </c>
      <c r="B35" s="71">
        <v>9923.8182573861905</v>
      </c>
    </row>
    <row r="36" spans="1:2" x14ac:dyDescent="0.2">
      <c r="A36" s="3">
        <v>2009</v>
      </c>
      <c r="B36" s="71">
        <v>8302.1002322776276</v>
      </c>
    </row>
    <row r="37" spans="1:2" x14ac:dyDescent="0.2">
      <c r="A37" s="3">
        <v>2010</v>
      </c>
      <c r="B37" s="71">
        <v>10066.186356537948</v>
      </c>
    </row>
    <row r="38" spans="1:2" x14ac:dyDescent="0.2">
      <c r="A38" s="3">
        <v>2011</v>
      </c>
      <c r="B38" s="71">
        <v>9014.3411686948639</v>
      </c>
    </row>
    <row r="39" spans="1:2" x14ac:dyDescent="0.2">
      <c r="A39" s="3">
        <v>2012</v>
      </c>
      <c r="B39" s="71">
        <v>7915.945981375975</v>
      </c>
    </row>
    <row r="40" spans="1:2" x14ac:dyDescent="0.2">
      <c r="A40" s="3">
        <v>2013</v>
      </c>
      <c r="B40" s="71">
        <v>9695.6914229211725</v>
      </c>
    </row>
    <row r="41" spans="1:2" x14ac:dyDescent="0.2">
      <c r="A41" s="3">
        <v>2014</v>
      </c>
      <c r="B41" s="71">
        <v>9533.1003483196437</v>
      </c>
    </row>
    <row r="42" spans="1:2" x14ac:dyDescent="0.2">
      <c r="A42" s="3">
        <v>2015</v>
      </c>
      <c r="B42" s="71">
        <v>9248.2049248337353</v>
      </c>
    </row>
    <row r="43" spans="1:2" x14ac:dyDescent="0.2">
      <c r="A43" s="3">
        <v>2016</v>
      </c>
      <c r="B43" s="71">
        <v>8874.1523797996542</v>
      </c>
    </row>
    <row r="44" spans="1:2" x14ac:dyDescent="0.2">
      <c r="A44" s="70">
        <v>2017</v>
      </c>
      <c r="B44" s="72">
        <v>8750.3630887499403</v>
      </c>
    </row>
  </sheetData>
  <hyperlinks>
    <hyperlink ref="G2" location="'Contents and Links'!A1" display="Contents and Links"/>
    <hyperlink ref="G1" location="'A Prosperous Wales'!A1" display="A Prosperous Wales"/>
    <hyperlink ref="A20" r:id="rId1"/>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election activeCell="G12" sqref="G12"/>
    </sheetView>
  </sheetViews>
  <sheetFormatPr defaultRowHeight="15" x14ac:dyDescent="0.2"/>
  <cols>
    <col min="1" max="1" width="14.88671875" customWidth="1"/>
    <col min="2" max="3" width="11.21875" customWidth="1"/>
    <col min="5" max="5" width="10.77734375" customWidth="1"/>
  </cols>
  <sheetData>
    <row r="1" spans="1:7" ht="15.75" x14ac:dyDescent="0.25">
      <c r="A1" s="89" t="s">
        <v>690</v>
      </c>
      <c r="G1" s="1" t="s">
        <v>699</v>
      </c>
    </row>
    <row r="2" spans="1:7" x14ac:dyDescent="0.2">
      <c r="G2" s="56" t="s">
        <v>1</v>
      </c>
    </row>
    <row r="20" spans="1:2" x14ac:dyDescent="0.2">
      <c r="A20" s="7" t="s">
        <v>328</v>
      </c>
    </row>
    <row r="22" spans="1:2" ht="15.75" thickBot="1" x14ac:dyDescent="0.25">
      <c r="A22" s="90" t="s">
        <v>334</v>
      </c>
      <c r="B22" s="90" t="s">
        <v>335</v>
      </c>
    </row>
    <row r="23" spans="1:2" x14ac:dyDescent="0.2">
      <c r="A23" s="3" t="s">
        <v>329</v>
      </c>
      <c r="B23" s="443">
        <v>81</v>
      </c>
    </row>
    <row r="24" spans="1:2" x14ac:dyDescent="0.2">
      <c r="A24" s="3" t="s">
        <v>330</v>
      </c>
      <c r="B24" s="443">
        <v>8</v>
      </c>
    </row>
    <row r="25" spans="1:2" x14ac:dyDescent="0.2">
      <c r="A25" s="3" t="s">
        <v>331</v>
      </c>
      <c r="B25" s="443">
        <v>4</v>
      </c>
    </row>
    <row r="26" spans="1:2" x14ac:dyDescent="0.2">
      <c r="A26" s="3" t="s">
        <v>332</v>
      </c>
      <c r="B26" s="443">
        <v>4</v>
      </c>
    </row>
    <row r="27" spans="1:2" x14ac:dyDescent="0.2">
      <c r="A27" s="70" t="s">
        <v>333</v>
      </c>
      <c r="B27" s="444">
        <v>2</v>
      </c>
    </row>
  </sheetData>
  <hyperlinks>
    <hyperlink ref="A20" r:id="rId1"/>
    <hyperlink ref="G2" location="'Contents and Links'!A1" display="Contents and Links"/>
    <hyperlink ref="G1" location="'A Prosperous Wales'!A1" display="A Prosperous Wales"/>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43"/>
  <sheetViews>
    <sheetView showGridLines="0" workbookViewId="0">
      <selection activeCell="A13" sqref="A13"/>
    </sheetView>
  </sheetViews>
  <sheetFormatPr defaultRowHeight="15" x14ac:dyDescent="0.2"/>
  <cols>
    <col min="1" max="1" width="116.33203125" bestFit="1" customWidth="1"/>
  </cols>
  <sheetData>
    <row r="1" spans="1:4" ht="15.75" x14ac:dyDescent="0.25">
      <c r="A1" s="2" t="s">
        <v>8</v>
      </c>
    </row>
    <row r="2" spans="1:4" x14ac:dyDescent="0.2">
      <c r="A2" s="19"/>
      <c r="B2" s="16"/>
      <c r="C2" s="16"/>
      <c r="D2" s="16"/>
    </row>
    <row r="3" spans="1:4" x14ac:dyDescent="0.2">
      <c r="A3" s="7" t="s">
        <v>667</v>
      </c>
    </row>
    <row r="4" spans="1:4" x14ac:dyDescent="0.2">
      <c r="A4" s="336" t="s">
        <v>668</v>
      </c>
    </row>
    <row r="5" spans="1:4" x14ac:dyDescent="0.2">
      <c r="A5" s="337" t="s">
        <v>669</v>
      </c>
    </row>
    <row r="6" spans="1:4" x14ac:dyDescent="0.2">
      <c r="A6" s="7" t="s">
        <v>670</v>
      </c>
    </row>
    <row r="7" spans="1:4" x14ac:dyDescent="0.2">
      <c r="A7" s="7" t="s">
        <v>671</v>
      </c>
    </row>
    <row r="8" spans="1:4" x14ac:dyDescent="0.2">
      <c r="A8" s="336" t="s">
        <v>672</v>
      </c>
    </row>
    <row r="9" spans="1:4" s="192" customFormat="1" x14ac:dyDescent="0.2">
      <c r="A9" s="7" t="s">
        <v>673</v>
      </c>
    </row>
    <row r="10" spans="1:4" s="192" customFormat="1" ht="15.75" x14ac:dyDescent="0.25">
      <c r="A10" s="198"/>
    </row>
    <row r="11" spans="1:4" x14ac:dyDescent="0.2">
      <c r="A11" s="1" t="s">
        <v>1</v>
      </c>
    </row>
    <row r="43" spans="1:1" x14ac:dyDescent="0.2">
      <c r="A43" s="12"/>
    </row>
  </sheetData>
  <hyperlinks>
    <hyperlink ref="A11" location="'Contents and Links'!A1" display="Contents and Links"/>
    <hyperlink ref="A2:D2" location="'Chart 2.01'!A1" display="2.01 Average Nitrogen dioxide (NO2) concentrations in µg/m3  "/>
    <hyperlink ref="A3" location="'Chart 2.01'!A1" display="2.01 Bathing Water Quality"/>
    <hyperlink ref="A4" location="'Chart 2.02'!A1" display="2.02 How has local green space has changed over the last 3 years?"/>
    <hyperlink ref="A5" location="'Chart 2.03'!A1" display="2.03 Air Quality Indicators"/>
    <hyperlink ref="A6" location="'Chart 2.04'!A1" display="2.04 Percentage of Waste Reused/Recycled/Composted (Statutory Target) "/>
    <hyperlink ref="A7" location="'Chart 2.05'!A1" display="2.05 Emissions of Greenhouse Gases by Year"/>
    <hyperlink ref="A8" location="'Chart 2.06'!A1" display="2.06 Renewable Energy Generation Capacity"/>
    <hyperlink ref="A9" location="'Chart 2.07'!A1" display="2.07 Percentage of dwellings with adequate energy performance"/>
  </hyperlink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election activeCell="D23" sqref="D23:D26"/>
    </sheetView>
  </sheetViews>
  <sheetFormatPr defaultColWidth="8.77734375" defaultRowHeight="14.25" x14ac:dyDescent="0.2"/>
  <cols>
    <col min="1" max="16384" width="8.77734375" style="218"/>
  </cols>
  <sheetData>
    <row r="1" spans="1:7" ht="15.75" x14ac:dyDescent="0.25">
      <c r="A1" s="220" t="s">
        <v>689</v>
      </c>
      <c r="G1" s="1" t="s">
        <v>698</v>
      </c>
    </row>
    <row r="2" spans="1:7" ht="15" x14ac:dyDescent="0.2">
      <c r="G2" s="56" t="s">
        <v>1</v>
      </c>
    </row>
    <row r="20" spans="1:4" x14ac:dyDescent="0.2">
      <c r="A20" s="334" t="s">
        <v>564</v>
      </c>
    </row>
    <row r="22" spans="1:4" ht="15" thickBot="1" x14ac:dyDescent="0.25">
      <c r="A22" s="227"/>
      <c r="B22" s="227">
        <v>2017</v>
      </c>
      <c r="C22" s="227">
        <v>2018</v>
      </c>
    </row>
    <row r="23" spans="1:4" x14ac:dyDescent="0.2">
      <c r="A23" s="228" t="s">
        <v>560</v>
      </c>
      <c r="B23" s="228">
        <v>1</v>
      </c>
      <c r="C23" s="228">
        <v>0</v>
      </c>
      <c r="D23" s="462"/>
    </row>
    <row r="24" spans="1:4" x14ac:dyDescent="0.2">
      <c r="A24" s="228" t="s">
        <v>561</v>
      </c>
      <c r="B24" s="228">
        <v>5</v>
      </c>
      <c r="C24" s="228">
        <v>5</v>
      </c>
      <c r="D24" s="462"/>
    </row>
    <row r="25" spans="1:4" x14ac:dyDescent="0.2">
      <c r="A25" s="228" t="s">
        <v>562</v>
      </c>
      <c r="B25" s="228">
        <v>18</v>
      </c>
      <c r="C25" s="228">
        <v>21</v>
      </c>
      <c r="D25" s="462"/>
    </row>
    <row r="26" spans="1:4" x14ac:dyDescent="0.2">
      <c r="A26" s="229" t="s">
        <v>563</v>
      </c>
      <c r="B26" s="229">
        <v>80</v>
      </c>
      <c r="C26" s="229">
        <v>78</v>
      </c>
      <c r="D26" s="462"/>
    </row>
  </sheetData>
  <hyperlinks>
    <hyperlink ref="A20" r:id="rId1"/>
    <hyperlink ref="G2" location="'Contents and Links'!A1" display="Contents and Links"/>
    <hyperlink ref="G1" location="'A Resilient Wales'!A1" display="A Resilient Wales"/>
  </hyperlinks>
  <pageMargins left="0.7" right="0.7" top="0.75" bottom="0.75" header="0.3" footer="0.3"/>
  <pageSetup paperSize="9" orientation="portrait" horizontalDpi="300" verticalDpi="30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election activeCell="A2" sqref="A2"/>
    </sheetView>
  </sheetViews>
  <sheetFormatPr defaultColWidth="8.88671875" defaultRowHeight="15" x14ac:dyDescent="0.2"/>
  <cols>
    <col min="1" max="1" width="14.109375" style="13" customWidth="1"/>
    <col min="2" max="16384" width="8.88671875" style="13"/>
  </cols>
  <sheetData>
    <row r="1" spans="1:8" ht="15.75" x14ac:dyDescent="0.25">
      <c r="A1" s="221" t="s">
        <v>768</v>
      </c>
      <c r="H1" s="1" t="s">
        <v>698</v>
      </c>
    </row>
    <row r="2" spans="1:8" x14ac:dyDescent="0.2">
      <c r="A2" s="183"/>
      <c r="H2" s="56" t="s">
        <v>1</v>
      </c>
    </row>
    <row r="3" spans="1:8" x14ac:dyDescent="0.2">
      <c r="A3" s="183"/>
    </row>
    <row r="4" spans="1:8" x14ac:dyDescent="0.2">
      <c r="A4" s="183"/>
    </row>
    <row r="5" spans="1:8" x14ac:dyDescent="0.2">
      <c r="A5" s="183"/>
    </row>
    <row r="6" spans="1:8" x14ac:dyDescent="0.2">
      <c r="A6" s="183"/>
    </row>
    <row r="7" spans="1:8" x14ac:dyDescent="0.2">
      <c r="A7" s="183"/>
    </row>
    <row r="8" spans="1:8" x14ac:dyDescent="0.2">
      <c r="A8" s="183"/>
    </row>
    <row r="9" spans="1:8" x14ac:dyDescent="0.2">
      <c r="A9" s="183"/>
    </row>
    <row r="10" spans="1:8" x14ac:dyDescent="0.2">
      <c r="A10" s="183"/>
    </row>
    <row r="11" spans="1:8" x14ac:dyDescent="0.2">
      <c r="A11" s="183"/>
    </row>
    <row r="12" spans="1:8" x14ac:dyDescent="0.2">
      <c r="A12" s="183"/>
    </row>
    <row r="13" spans="1:8" x14ac:dyDescent="0.2">
      <c r="A13" s="183"/>
    </row>
    <row r="19" spans="1:2" x14ac:dyDescent="0.2">
      <c r="A19" s="333" t="s">
        <v>607</v>
      </c>
    </row>
    <row r="20" spans="1:2" x14ac:dyDescent="0.2">
      <c r="B20" s="182"/>
    </row>
    <row r="21" spans="1:2" ht="15.75" thickBot="1" x14ac:dyDescent="0.25">
      <c r="A21" s="224"/>
      <c r="B21" s="225" t="s">
        <v>335</v>
      </c>
    </row>
    <row r="22" spans="1:2" x14ac:dyDescent="0.2">
      <c r="A22" s="98" t="s">
        <v>604</v>
      </c>
      <c r="B22" s="197">
        <v>20.302999999999997</v>
      </c>
    </row>
    <row r="23" spans="1:2" x14ac:dyDescent="0.2">
      <c r="A23" s="98" t="s">
        <v>605</v>
      </c>
      <c r="B23" s="197">
        <v>65.077000000000012</v>
      </c>
    </row>
    <row r="24" spans="1:2" x14ac:dyDescent="0.2">
      <c r="A24" s="99" t="s">
        <v>606</v>
      </c>
      <c r="B24" s="226">
        <v>14.62</v>
      </c>
    </row>
  </sheetData>
  <hyperlinks>
    <hyperlink ref="A19" r:id="rId1"/>
    <hyperlink ref="H2" location="'Contents and Links'!A1" display="Contents and Links"/>
    <hyperlink ref="H1" location="'A Resilient Wales'!A1" display="A Resilient Wales"/>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election activeCell="J19" sqref="J19"/>
    </sheetView>
  </sheetViews>
  <sheetFormatPr defaultColWidth="7.44140625" defaultRowHeight="14.25" x14ac:dyDescent="0.2"/>
  <cols>
    <col min="1" max="16384" width="7.44140625" style="232"/>
  </cols>
  <sheetData>
    <row r="1" spans="1:10" ht="15.75" x14ac:dyDescent="0.25">
      <c r="A1" s="425" t="s">
        <v>669</v>
      </c>
      <c r="J1" s="1" t="s">
        <v>698</v>
      </c>
    </row>
    <row r="2" spans="1:10" ht="15" x14ac:dyDescent="0.2">
      <c r="J2" s="56" t="s">
        <v>1</v>
      </c>
    </row>
    <row r="16" spans="1:10" x14ac:dyDescent="0.2">
      <c r="B16" s="426"/>
    </row>
    <row r="19" spans="1:12" x14ac:dyDescent="0.2">
      <c r="A19" s="427" t="s">
        <v>739</v>
      </c>
    </row>
    <row r="20" spans="1:12" x14ac:dyDescent="0.2">
      <c r="A20" s="428" t="s">
        <v>45</v>
      </c>
      <c r="B20" s="428"/>
      <c r="C20" s="428"/>
      <c r="D20" s="428"/>
      <c r="E20" s="428"/>
      <c r="F20" s="428"/>
      <c r="G20" s="428"/>
      <c r="H20" s="428"/>
      <c r="I20" s="428"/>
      <c r="J20" s="428"/>
      <c r="K20" s="428"/>
      <c r="L20" s="428"/>
    </row>
    <row r="21" spans="1:12" x14ac:dyDescent="0.2">
      <c r="A21" s="428"/>
      <c r="B21" s="428"/>
      <c r="C21" s="428"/>
      <c r="D21" s="428"/>
      <c r="E21" s="428"/>
      <c r="F21" s="428"/>
      <c r="G21" s="428"/>
      <c r="H21" s="428"/>
      <c r="I21" s="428"/>
      <c r="J21" s="428"/>
      <c r="K21" s="428"/>
      <c r="L21" s="428"/>
    </row>
    <row r="22" spans="1:12" ht="15" thickBot="1" x14ac:dyDescent="0.25">
      <c r="A22" s="429"/>
      <c r="B22" s="429">
        <v>2007</v>
      </c>
      <c r="C22" s="429">
        <v>2008</v>
      </c>
      <c r="D22" s="429">
        <v>2009</v>
      </c>
      <c r="E22" s="429">
        <v>2010</v>
      </c>
      <c r="F22" s="429">
        <v>2011</v>
      </c>
      <c r="G22" s="429">
        <v>2012</v>
      </c>
      <c r="H22" s="429">
        <v>2013</v>
      </c>
      <c r="I22" s="429">
        <v>2014</v>
      </c>
      <c r="J22" s="429">
        <v>2015</v>
      </c>
      <c r="K22" s="429">
        <v>2016</v>
      </c>
      <c r="L22" s="429">
        <v>2017</v>
      </c>
    </row>
    <row r="23" spans="1:12" ht="15.75" x14ac:dyDescent="0.3">
      <c r="A23" s="428" t="s">
        <v>736</v>
      </c>
      <c r="B23" s="430">
        <v>13.6060037576977</v>
      </c>
      <c r="C23" s="430">
        <v>13.148623332909301</v>
      </c>
      <c r="D23" s="430">
        <v>13.312987584307701</v>
      </c>
      <c r="E23" s="430">
        <v>14.109666892772999</v>
      </c>
      <c r="F23" s="430">
        <v>12.828657441778899</v>
      </c>
      <c r="G23" s="430">
        <v>12.7624146214393</v>
      </c>
      <c r="H23" s="430">
        <v>12.1536607792591</v>
      </c>
      <c r="I23" s="430">
        <v>11.218748467591601</v>
      </c>
      <c r="J23" s="430">
        <v>9.8259154215823408</v>
      </c>
      <c r="K23" s="430">
        <v>11.3562493198939</v>
      </c>
      <c r="L23" s="430">
        <v>9.2677371676948201</v>
      </c>
    </row>
    <row r="24" spans="1:12" ht="15.75" x14ac:dyDescent="0.3">
      <c r="A24" s="428" t="s">
        <v>737</v>
      </c>
      <c r="B24" s="430">
        <v>15.5634874513732</v>
      </c>
      <c r="C24" s="430">
        <v>13.7991359641457</v>
      </c>
      <c r="D24" s="430">
        <v>13.5481038731492</v>
      </c>
      <c r="E24" s="430">
        <v>13.114160265488399</v>
      </c>
      <c r="F24" s="430">
        <v>14.030347180486499</v>
      </c>
      <c r="G24" s="430">
        <v>12.3070031249586</v>
      </c>
      <c r="H24" s="430">
        <v>13.6363331392749</v>
      </c>
      <c r="I24" s="430">
        <v>13.3409194942897</v>
      </c>
      <c r="J24" s="430">
        <v>12.3681097038946</v>
      </c>
      <c r="K24" s="430">
        <v>11.746704613927101</v>
      </c>
      <c r="L24" s="430">
        <v>10.4623496871172</v>
      </c>
    </row>
    <row r="25" spans="1:12" ht="15.75" x14ac:dyDescent="0.3">
      <c r="A25" s="431" t="s">
        <v>738</v>
      </c>
      <c r="B25" s="432">
        <v>8.4976769370296701</v>
      </c>
      <c r="C25" s="432">
        <v>8.8420344523633894</v>
      </c>
      <c r="D25" s="432">
        <v>8.9712920026296104</v>
      </c>
      <c r="E25" s="432">
        <v>9.1270277038216001</v>
      </c>
      <c r="F25" s="432">
        <v>9.4456120687736007</v>
      </c>
      <c r="G25" s="432">
        <v>8.7848782915896209</v>
      </c>
      <c r="H25" s="432">
        <v>9.8094530283766996</v>
      </c>
      <c r="I25" s="432">
        <v>9.5010742951497296</v>
      </c>
      <c r="J25" s="432">
        <v>8.2865894460115097</v>
      </c>
      <c r="K25" s="432">
        <v>7.5029982222011</v>
      </c>
      <c r="L25" s="432">
        <v>7.0147761669978097</v>
      </c>
    </row>
  </sheetData>
  <hyperlinks>
    <hyperlink ref="A19" r:id="rId1"/>
    <hyperlink ref="J2" location="'Contents and Links'!A1" display="Contents and Links"/>
    <hyperlink ref="J1" location="'A Resilient Wales'!A1" display="A Resilient Wales"/>
  </hyperlinks>
  <pageMargins left="0.7" right="0.7" top="0.75" bottom="0.75" header="0.3" footer="0.3"/>
  <pageSetup paperSize="9" orientation="portrait" horizontalDpi="300" verticalDpi="30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election activeCell="J35" sqref="J35"/>
    </sheetView>
  </sheetViews>
  <sheetFormatPr defaultColWidth="8.77734375" defaultRowHeight="14.25" x14ac:dyDescent="0.2"/>
  <cols>
    <col min="1" max="1" width="11.88671875" style="219" customWidth="1"/>
    <col min="2" max="16384" width="8.77734375" style="219"/>
  </cols>
  <sheetData>
    <row r="1" spans="1:9" ht="15.75" x14ac:dyDescent="0.25">
      <c r="A1" s="220" t="s">
        <v>688</v>
      </c>
      <c r="I1" s="1" t="s">
        <v>698</v>
      </c>
    </row>
    <row r="2" spans="1:9" ht="15" x14ac:dyDescent="0.2">
      <c r="I2" s="56" t="s">
        <v>1</v>
      </c>
    </row>
    <row r="19" spans="1:7" x14ac:dyDescent="0.2">
      <c r="A19" s="330" t="s">
        <v>651</v>
      </c>
    </row>
    <row r="20" spans="1:7" x14ac:dyDescent="0.2">
      <c r="A20" s="228"/>
      <c r="B20" s="228"/>
      <c r="C20" s="228"/>
      <c r="D20" s="228"/>
      <c r="E20" s="228"/>
      <c r="F20" s="228"/>
      <c r="G20" s="228"/>
    </row>
    <row r="21" spans="1:7" x14ac:dyDescent="0.2">
      <c r="A21" s="228" t="s">
        <v>45</v>
      </c>
      <c r="B21" s="228"/>
      <c r="C21" s="228"/>
      <c r="D21" s="228"/>
      <c r="E21" s="228"/>
      <c r="F21" s="228"/>
      <c r="G21" s="228"/>
    </row>
    <row r="22" spans="1:7" x14ac:dyDescent="0.2">
      <c r="A22" s="228"/>
      <c r="B22" s="228"/>
      <c r="C22" s="228"/>
      <c r="D22" s="228"/>
      <c r="E22" s="228"/>
      <c r="F22" s="228"/>
      <c r="G22" s="228"/>
    </row>
    <row r="23" spans="1:7" ht="15" thickBot="1" x14ac:dyDescent="0.25">
      <c r="A23" s="227"/>
      <c r="B23" s="436" t="s">
        <v>390</v>
      </c>
      <c r="C23" s="436" t="s">
        <v>391</v>
      </c>
      <c r="D23" s="436" t="s">
        <v>392</v>
      </c>
      <c r="E23" s="436" t="s">
        <v>393</v>
      </c>
      <c r="F23" s="436" t="s">
        <v>394</v>
      </c>
      <c r="G23" s="436" t="s">
        <v>395</v>
      </c>
    </row>
    <row r="24" spans="1:7" x14ac:dyDescent="0.2">
      <c r="A24" s="229" t="s">
        <v>335</v>
      </c>
      <c r="B24" s="235">
        <v>52.260055000000001</v>
      </c>
      <c r="C24" s="235">
        <v>54.333108000000003</v>
      </c>
      <c r="D24" s="235">
        <v>56.246175000000001</v>
      </c>
      <c r="E24" s="235">
        <v>60.185420999999998</v>
      </c>
      <c r="F24" s="235">
        <v>63.810414000000002</v>
      </c>
      <c r="G24" s="235">
        <v>62.665179999999999</v>
      </c>
    </row>
    <row r="25" spans="1:7" x14ac:dyDescent="0.2">
      <c r="B25" s="234"/>
    </row>
  </sheetData>
  <hyperlinks>
    <hyperlink ref="A19" r:id="rId1"/>
    <hyperlink ref="I2" location="'Contents and Links'!A1" display="Contents and Links"/>
    <hyperlink ref="I1" location="'A Resilient Wales'!A1" display="A Resilient Wales"/>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14"/>
  <sheetViews>
    <sheetView showGridLines="0" workbookViewId="0">
      <selection activeCell="A5" sqref="A5"/>
    </sheetView>
  </sheetViews>
  <sheetFormatPr defaultRowHeight="15" x14ac:dyDescent="0.2"/>
  <cols>
    <col min="1" max="1" width="88" bestFit="1" customWidth="1"/>
  </cols>
  <sheetData>
    <row r="1" spans="1:4" ht="15.75" x14ac:dyDescent="0.25">
      <c r="A1" s="2" t="s">
        <v>7</v>
      </c>
    </row>
    <row r="2" spans="1:4" x14ac:dyDescent="0.2">
      <c r="A2" s="14"/>
      <c r="B2" s="15"/>
      <c r="C2" s="15"/>
      <c r="D2" s="15"/>
    </row>
    <row r="3" spans="1:4" x14ac:dyDescent="0.2">
      <c r="A3" s="331" t="s">
        <v>664</v>
      </c>
      <c r="B3" s="15"/>
      <c r="C3" s="15"/>
      <c r="D3" s="15"/>
    </row>
    <row r="4" spans="1:4" x14ac:dyDescent="0.2">
      <c r="A4" s="331" t="s">
        <v>724</v>
      </c>
      <c r="B4" s="15"/>
      <c r="C4" s="15"/>
      <c r="D4" s="15"/>
    </row>
    <row r="5" spans="1:4" x14ac:dyDescent="0.2">
      <c r="A5" s="331" t="s">
        <v>693</v>
      </c>
      <c r="B5" s="15"/>
      <c r="C5" s="15"/>
      <c r="D5" s="15"/>
    </row>
    <row r="6" spans="1:4" x14ac:dyDescent="0.2">
      <c r="A6" s="331" t="s">
        <v>692</v>
      </c>
    </row>
    <row r="7" spans="1:4" x14ac:dyDescent="0.2">
      <c r="A7" s="331" t="s">
        <v>726</v>
      </c>
    </row>
    <row r="8" spans="1:4" x14ac:dyDescent="0.2">
      <c r="A8" s="332" t="s">
        <v>665</v>
      </c>
    </row>
    <row r="9" spans="1:4" x14ac:dyDescent="0.2">
      <c r="A9" s="341" t="s">
        <v>684</v>
      </c>
    </row>
    <row r="10" spans="1:4" x14ac:dyDescent="0.2">
      <c r="A10" s="332" t="s">
        <v>754</v>
      </c>
    </row>
    <row r="11" spans="1:4" x14ac:dyDescent="0.2">
      <c r="A11" s="332" t="s">
        <v>666</v>
      </c>
    </row>
    <row r="12" spans="1:4" x14ac:dyDescent="0.2">
      <c r="A12" s="7" t="s">
        <v>691</v>
      </c>
    </row>
    <row r="13" spans="1:4" x14ac:dyDescent="0.2">
      <c r="A13" s="332" t="s">
        <v>650</v>
      </c>
    </row>
    <row r="14" spans="1:4" x14ac:dyDescent="0.2">
      <c r="A14" s="332" t="s">
        <v>690</v>
      </c>
    </row>
  </sheetData>
  <hyperlinks>
    <hyperlink ref="A3" location="'Chart 1.01'!A1" display="1.01 Gross Value Added per head, 1999 to 2017"/>
    <hyperlink ref="A4" location="'Chart 1.02'!A1" display="1.02 Welsh Gross Disposable Household Income per head, 1999 to 2017"/>
    <hyperlink ref="A5" location="'Chart 1.03'!A1" display="1.03 Employment rate for people aged 16-64, 1999 - 2019"/>
    <hyperlink ref="A6" location="'Chart 1.04'!A1" display="1.04 Economic inactivity rate for people aged 16-64, 1999 - 2019"/>
    <hyperlink ref="A7" location="'Chart 1.05'!A1" display="1.05 Percentage of young people in Wales in education, employment or training, 2004 - 2018"/>
    <hyperlink ref="A8" location="'Chart 1.06'!A1" display="1.06 Percentage difference in median hourly full-time earnings between men and women, 1999 - 2018"/>
    <hyperlink ref="A9" location="'Chart 1.07'!A1" display="1.07 Percentage of people in employment earning more than 2/3 of the UK median average wage"/>
    <hyperlink ref="A10" location="'Chart 1.08'!A1" display="1.08 Percentage of all people, children, pensioners and working-age adults living in relative income poverty in Wales, 1994 to 2018"/>
    <hyperlink ref="A11" location="'Chart 1.09'!A1" display="1.09 Working age population with no qualifications or qualified at level 4+, 2008 to 2018"/>
    <hyperlink ref="A12" location="'Chart 1.10'!A1" display="1.10 Capped nine points score by free school meal eligibility"/>
    <hyperlink ref="A13" location="'Chart 1.11'!A1" display="1.11 Greenhouse gas emissions from business, 1990 to 2017"/>
    <hyperlink ref="A14" location="'Chart 1.12'!A1" display="1.12 Usual mode of travel to work by Welsh residents, Oct-Dec 2017"/>
  </hyperlink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showGridLines="0" workbookViewId="0">
      <selection activeCell="G28" sqref="G28"/>
    </sheetView>
  </sheetViews>
  <sheetFormatPr defaultColWidth="8.77734375" defaultRowHeight="14.25" x14ac:dyDescent="0.2"/>
  <cols>
    <col min="1" max="1" width="8.77734375" style="219"/>
    <col min="2" max="2" width="13.6640625" style="219" customWidth="1"/>
    <col min="3" max="16384" width="8.77734375" style="219"/>
  </cols>
  <sheetData>
    <row r="1" spans="1:27" ht="15.75" x14ac:dyDescent="0.25">
      <c r="A1" s="220" t="s">
        <v>687</v>
      </c>
      <c r="I1" s="1" t="s">
        <v>698</v>
      </c>
    </row>
    <row r="2" spans="1:27" ht="15" x14ac:dyDescent="0.2">
      <c r="I2" s="56" t="s">
        <v>1</v>
      </c>
    </row>
    <row r="3" spans="1:27" x14ac:dyDescent="0.2">
      <c r="Y3" s="236"/>
      <c r="Z3" s="236"/>
    </row>
    <row r="4" spans="1:27" ht="15" x14ac:dyDescent="0.2">
      <c r="Y4" s="237"/>
      <c r="Z4" s="237"/>
      <c r="AA4" s="237"/>
    </row>
    <row r="5" spans="1:27" ht="15" x14ac:dyDescent="0.2">
      <c r="C5" s="237"/>
      <c r="D5" s="237"/>
      <c r="E5" s="237"/>
      <c r="F5" s="237"/>
      <c r="G5" s="237"/>
      <c r="H5" s="237"/>
      <c r="I5" s="237"/>
      <c r="J5" s="237"/>
      <c r="K5" s="237"/>
      <c r="L5" s="237"/>
      <c r="M5" s="237"/>
      <c r="N5" s="237"/>
      <c r="O5" s="237"/>
      <c r="P5" s="237"/>
      <c r="Q5" s="237"/>
      <c r="R5" s="237"/>
      <c r="S5" s="237"/>
      <c r="T5" s="237"/>
      <c r="U5" s="237"/>
      <c r="V5" s="237"/>
      <c r="W5" s="237"/>
      <c r="X5" s="237"/>
    </row>
    <row r="10" spans="1:27" x14ac:dyDescent="0.2">
      <c r="B10" s="238"/>
    </row>
    <row r="11" spans="1:27" x14ac:dyDescent="0.2">
      <c r="B11" s="238"/>
    </row>
    <row r="21" spans="1:23" ht="15" x14ac:dyDescent="0.2">
      <c r="W21" s="239"/>
    </row>
    <row r="22" spans="1:23" x14ac:dyDescent="0.2">
      <c r="A22" s="330" t="s">
        <v>652</v>
      </c>
    </row>
    <row r="23" spans="1:23" x14ac:dyDescent="0.2">
      <c r="A23" s="240"/>
      <c r="B23" s="186"/>
      <c r="C23" s="187"/>
      <c r="D23" s="188"/>
      <c r="E23" s="188"/>
    </row>
    <row r="24" spans="1:23" ht="15" thickBot="1" x14ac:dyDescent="0.25">
      <c r="A24" s="227"/>
      <c r="B24" s="436" t="s">
        <v>566</v>
      </c>
      <c r="C24" s="187"/>
      <c r="D24" s="188"/>
      <c r="E24" s="188"/>
    </row>
    <row r="25" spans="1:23" x14ac:dyDescent="0.2">
      <c r="A25" s="228" t="s">
        <v>565</v>
      </c>
      <c r="B25" s="241">
        <v>55729.784209249221</v>
      </c>
      <c r="C25" s="189"/>
      <c r="D25" s="190"/>
      <c r="E25" s="190"/>
    </row>
    <row r="26" spans="1:23" x14ac:dyDescent="0.2">
      <c r="A26" s="228">
        <v>1990</v>
      </c>
      <c r="B26" s="241">
        <v>55857.086317858462</v>
      </c>
      <c r="C26" s="240"/>
      <c r="D26" s="240"/>
      <c r="E26" s="240"/>
    </row>
    <row r="27" spans="1:23" x14ac:dyDescent="0.2">
      <c r="A27" s="228">
        <v>1995</v>
      </c>
      <c r="B27" s="241">
        <v>51989.060064080171</v>
      </c>
    </row>
    <row r="28" spans="1:23" x14ac:dyDescent="0.2">
      <c r="A28" s="228">
        <v>1998</v>
      </c>
      <c r="B28" s="241">
        <v>53517.726055372405</v>
      </c>
    </row>
    <row r="29" spans="1:23" x14ac:dyDescent="0.2">
      <c r="A29" s="228">
        <v>1999</v>
      </c>
      <c r="B29" s="241">
        <v>55592.204397815018</v>
      </c>
    </row>
    <row r="30" spans="1:23" x14ac:dyDescent="0.2">
      <c r="A30" s="228">
        <v>2000</v>
      </c>
      <c r="B30" s="241">
        <v>57554.341772495536</v>
      </c>
    </row>
    <row r="31" spans="1:23" x14ac:dyDescent="0.2">
      <c r="A31" s="228">
        <v>2001</v>
      </c>
      <c r="B31" s="241">
        <v>54279.679454795631</v>
      </c>
    </row>
    <row r="32" spans="1:23" x14ac:dyDescent="0.2">
      <c r="A32" s="228">
        <v>2002</v>
      </c>
      <c r="B32" s="241">
        <v>47512.794807876679</v>
      </c>
    </row>
    <row r="33" spans="1:2" x14ac:dyDescent="0.2">
      <c r="A33" s="228">
        <v>2003</v>
      </c>
      <c r="B33" s="241">
        <v>48575.647451567274</v>
      </c>
    </row>
    <row r="34" spans="1:2" x14ac:dyDescent="0.2">
      <c r="A34" s="228">
        <v>2004</v>
      </c>
      <c r="B34" s="241">
        <v>52424.085041931437</v>
      </c>
    </row>
    <row r="35" spans="1:2" x14ac:dyDescent="0.2">
      <c r="A35" s="228">
        <v>2005</v>
      </c>
      <c r="B35" s="241">
        <v>50486.604635930162</v>
      </c>
    </row>
    <row r="36" spans="1:2" x14ac:dyDescent="0.2">
      <c r="A36" s="228">
        <v>2006</v>
      </c>
      <c r="B36" s="241">
        <v>51510.169169777655</v>
      </c>
    </row>
    <row r="37" spans="1:2" x14ac:dyDescent="0.2">
      <c r="A37" s="228">
        <v>2007</v>
      </c>
      <c r="B37" s="241">
        <v>48822.79115314674</v>
      </c>
    </row>
    <row r="38" spans="1:2" x14ac:dyDescent="0.2">
      <c r="A38" s="228">
        <v>2008</v>
      </c>
      <c r="B38" s="241">
        <v>50072.2862609191</v>
      </c>
    </row>
    <row r="39" spans="1:2" x14ac:dyDescent="0.2">
      <c r="A39" s="228">
        <v>2009</v>
      </c>
      <c r="B39" s="241">
        <v>43790.982223964027</v>
      </c>
    </row>
    <row r="40" spans="1:2" x14ac:dyDescent="0.2">
      <c r="A40" s="228">
        <v>2010</v>
      </c>
      <c r="B40" s="241">
        <v>46940.261970837579</v>
      </c>
    </row>
    <row r="41" spans="1:2" x14ac:dyDescent="0.2">
      <c r="A41" s="228">
        <v>2011</v>
      </c>
      <c r="B41" s="241">
        <v>43678.752718245516</v>
      </c>
    </row>
    <row r="42" spans="1:2" x14ac:dyDescent="0.2">
      <c r="A42" s="228">
        <v>2012</v>
      </c>
      <c r="B42" s="241">
        <v>45620.283009677783</v>
      </c>
    </row>
    <row r="43" spans="1:2" x14ac:dyDescent="0.2">
      <c r="A43" s="228">
        <v>2013</v>
      </c>
      <c r="B43" s="241">
        <v>50594.515451082218</v>
      </c>
    </row>
    <row r="44" spans="1:2" x14ac:dyDescent="0.2">
      <c r="A44" s="228">
        <v>2014</v>
      </c>
      <c r="B44" s="241">
        <v>46320.260192364374</v>
      </c>
    </row>
    <row r="45" spans="1:2" x14ac:dyDescent="0.2">
      <c r="A45" s="228">
        <v>2015</v>
      </c>
      <c r="B45" s="241">
        <v>45993.735071197945</v>
      </c>
    </row>
    <row r="46" spans="1:2" x14ac:dyDescent="0.2">
      <c r="A46" s="228">
        <v>2016</v>
      </c>
      <c r="B46" s="241">
        <v>48121.575238656704</v>
      </c>
    </row>
    <row r="47" spans="1:2" x14ac:dyDescent="0.2">
      <c r="A47" s="229">
        <v>2017</v>
      </c>
      <c r="B47" s="242">
        <v>41746.912338153874</v>
      </c>
    </row>
  </sheetData>
  <hyperlinks>
    <hyperlink ref="A22" r:id="rId1"/>
    <hyperlink ref="I2" location="'Contents and Links'!A1" display="Contents and Links"/>
    <hyperlink ref="I1" location="'A Resilient Wales'!A1" display="A Resilient Wales"/>
  </hyperlinks>
  <pageMargins left="0.7" right="0.7" top="0.75" bottom="0.75" header="0.3" footer="0.3"/>
  <pageSetup paperSize="9" orientation="portrait" horizontalDpi="300" verticalDpi="300"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election activeCell="E27" sqref="E27"/>
    </sheetView>
  </sheetViews>
  <sheetFormatPr defaultColWidth="8.77734375" defaultRowHeight="15" x14ac:dyDescent="0.25"/>
  <cols>
    <col min="1" max="1" width="12.21875" style="191" customWidth="1"/>
    <col min="2" max="2" width="31.44140625" style="185" customWidth="1"/>
    <col min="3" max="8" width="11.5546875" style="184" customWidth="1"/>
    <col min="9" max="9" width="7.6640625" style="184" bestFit="1" customWidth="1"/>
    <col min="10" max="11" width="10.21875" style="184" bestFit="1" customWidth="1"/>
    <col min="12" max="12" width="8.21875" style="184" bestFit="1" customWidth="1"/>
    <col min="13" max="13" width="9" style="184" bestFit="1" customWidth="1"/>
    <col min="14" max="14" width="7.6640625" style="184" bestFit="1" customWidth="1"/>
    <col min="15" max="15" width="10.21875" style="184" bestFit="1" customWidth="1"/>
    <col min="16" max="16384" width="8.77734375" style="184"/>
  </cols>
  <sheetData>
    <row r="1" spans="1:6" ht="15.75" x14ac:dyDescent="0.25">
      <c r="A1" s="198" t="s">
        <v>686</v>
      </c>
      <c r="B1" s="247"/>
      <c r="F1" s="1" t="s">
        <v>698</v>
      </c>
    </row>
    <row r="2" spans="1:6" ht="15.75" x14ac:dyDescent="0.25">
      <c r="F2" s="56" t="s">
        <v>1</v>
      </c>
    </row>
    <row r="22" spans="1:2" x14ac:dyDescent="0.25">
      <c r="A22" s="336" t="s">
        <v>608</v>
      </c>
    </row>
    <row r="24" spans="1:2" ht="17.25" customHeight="1" thickBot="1" x14ac:dyDescent="0.3">
      <c r="A24" s="243"/>
      <c r="B24" s="435" t="s">
        <v>609</v>
      </c>
    </row>
    <row r="25" spans="1:2" ht="17.25" customHeight="1" thickTop="1" x14ac:dyDescent="0.25">
      <c r="A25" s="374">
        <v>2012</v>
      </c>
      <c r="B25" s="375">
        <v>1100.941</v>
      </c>
    </row>
    <row r="26" spans="1:2" x14ac:dyDescent="0.25">
      <c r="A26" s="245">
        <v>2014</v>
      </c>
      <c r="B26" s="248">
        <v>2280.4327239999998</v>
      </c>
    </row>
    <row r="27" spans="1:2" x14ac:dyDescent="0.25">
      <c r="A27" s="245">
        <v>2016</v>
      </c>
      <c r="B27" s="248">
        <v>3357.4478859999999</v>
      </c>
    </row>
    <row r="28" spans="1:2" x14ac:dyDescent="0.25">
      <c r="A28" s="246">
        <v>2017</v>
      </c>
      <c r="B28" s="249">
        <v>3683.3227019999995</v>
      </c>
    </row>
  </sheetData>
  <hyperlinks>
    <hyperlink ref="A22" r:id="rId1"/>
    <hyperlink ref="F2" location="'Contents and Links'!A1" display="Contents and Links"/>
    <hyperlink ref="F1" location="'A Resilient Wales'!A1" display="A Resilient Wales"/>
  </hyperlinks>
  <pageMargins left="0.7" right="0.7" top="0.75" bottom="0.75" header="0.3" footer="0.3"/>
  <pageSetup paperSize="9" orientation="portrait" horizontalDpi="300" verticalDpi="3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activeCell="D28" sqref="D28"/>
    </sheetView>
  </sheetViews>
  <sheetFormatPr defaultColWidth="8.77734375" defaultRowHeight="14.25" x14ac:dyDescent="0.2"/>
  <cols>
    <col min="1" max="1" width="15.88671875" style="219" customWidth="1"/>
    <col min="2" max="4" width="13" style="219" customWidth="1"/>
    <col min="5" max="16384" width="8.77734375" style="219"/>
  </cols>
  <sheetData>
    <row r="1" spans="1:8" ht="15.75" x14ac:dyDescent="0.25">
      <c r="A1" s="220" t="s">
        <v>673</v>
      </c>
      <c r="H1" s="1" t="s">
        <v>698</v>
      </c>
    </row>
    <row r="2" spans="1:8" ht="15" x14ac:dyDescent="0.2">
      <c r="H2" s="56" t="s">
        <v>1</v>
      </c>
    </row>
    <row r="7" spans="1:8" x14ac:dyDescent="0.2">
      <c r="C7" s="236"/>
      <c r="D7" s="236"/>
    </row>
    <row r="8" spans="1:8" x14ac:dyDescent="0.2">
      <c r="C8" s="233"/>
      <c r="D8" s="233"/>
    </row>
    <row r="9" spans="1:8" x14ac:dyDescent="0.2">
      <c r="C9" s="233"/>
      <c r="D9" s="233"/>
    </row>
    <row r="10" spans="1:8" x14ac:dyDescent="0.2">
      <c r="C10" s="233"/>
      <c r="D10" s="233"/>
    </row>
    <row r="11" spans="1:8" x14ac:dyDescent="0.2">
      <c r="C11" s="233"/>
      <c r="D11" s="233"/>
    </row>
    <row r="12" spans="1:8" x14ac:dyDescent="0.2">
      <c r="C12" s="233"/>
      <c r="D12" s="233"/>
    </row>
    <row r="18" spans="1:2" x14ac:dyDescent="0.2">
      <c r="B18" s="238"/>
    </row>
    <row r="20" spans="1:2" x14ac:dyDescent="0.2">
      <c r="A20" s="7" t="s">
        <v>653</v>
      </c>
    </row>
    <row r="21" spans="1:2" x14ac:dyDescent="0.2">
      <c r="A21" s="228" t="s">
        <v>568</v>
      </c>
    </row>
    <row r="23" spans="1:2" ht="26.25" thickBot="1" x14ac:dyDescent="0.25">
      <c r="A23" s="250"/>
      <c r="B23" s="244" t="s">
        <v>569</v>
      </c>
    </row>
    <row r="24" spans="1:2" ht="15" thickTop="1" x14ac:dyDescent="0.2">
      <c r="A24" s="245" t="s">
        <v>570</v>
      </c>
      <c r="B24" s="251">
        <v>19.565999999999999</v>
      </c>
    </row>
    <row r="25" spans="1:2" x14ac:dyDescent="0.2">
      <c r="A25" s="245" t="s">
        <v>571</v>
      </c>
      <c r="B25" s="251">
        <v>33.033999999999999</v>
      </c>
    </row>
    <row r="26" spans="1:2" x14ac:dyDescent="0.2">
      <c r="A26" s="245" t="s">
        <v>572</v>
      </c>
      <c r="B26" s="251">
        <v>44.844999999999999</v>
      </c>
    </row>
    <row r="27" spans="1:2" x14ac:dyDescent="0.2">
      <c r="A27" s="245" t="s">
        <v>573</v>
      </c>
      <c r="B27" s="251">
        <v>52.228999999999999</v>
      </c>
    </row>
    <row r="28" spans="1:2" x14ac:dyDescent="0.2">
      <c r="A28" s="246" t="s">
        <v>574</v>
      </c>
      <c r="B28" s="235">
        <v>78.001000000000005</v>
      </c>
    </row>
    <row r="29" spans="1:2" x14ac:dyDescent="0.2">
      <c r="B29" s="234"/>
    </row>
    <row r="40" spans="1:9" ht="15" x14ac:dyDescent="0.2">
      <c r="I40" s="335"/>
    </row>
    <row r="42" spans="1:9" x14ac:dyDescent="0.2">
      <c r="A42" s="234"/>
    </row>
    <row r="48" spans="1:9" x14ac:dyDescent="0.2">
      <c r="B48" s="234"/>
    </row>
  </sheetData>
  <hyperlinks>
    <hyperlink ref="A20" r:id="rId1"/>
    <hyperlink ref="H2" location="'Contents and Links'!A1" display="Contents and Links"/>
    <hyperlink ref="H1" location="'A Resilient Wales'!A1" display="A Resilient Wales"/>
  </hyperlinks>
  <pageMargins left="0.7" right="0.7" top="0.75" bottom="0.75" header="0.3" footer="0.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FD23"/>
  <sheetViews>
    <sheetView showGridLines="0" workbookViewId="0">
      <selection activeCell="A13" sqref="A13"/>
    </sheetView>
  </sheetViews>
  <sheetFormatPr defaultRowHeight="15" x14ac:dyDescent="0.2"/>
  <cols>
    <col min="1" max="1" width="130" bestFit="1" customWidth="1"/>
  </cols>
  <sheetData>
    <row r="1" spans="1:16384" ht="15.75" x14ac:dyDescent="0.25">
      <c r="A1" s="2" t="s">
        <v>9</v>
      </c>
    </row>
    <row r="2" spans="1:16384" x14ac:dyDescent="0.2">
      <c r="A2" s="16"/>
      <c r="B2" s="15"/>
    </row>
    <row r="3" spans="1:16384" x14ac:dyDescent="0.2">
      <c r="A3" s="355" t="s">
        <v>504</v>
      </c>
      <c r="B3" s="15"/>
    </row>
    <row r="4" spans="1:16384" x14ac:dyDescent="0.2">
      <c r="A4" s="7" t="s">
        <v>678</v>
      </c>
      <c r="B4" s="15"/>
    </row>
    <row r="5" spans="1:16384" x14ac:dyDescent="0.2">
      <c r="A5" s="348" t="s">
        <v>752</v>
      </c>
      <c r="B5" s="15"/>
    </row>
    <row r="6" spans="1:16384" x14ac:dyDescent="0.2">
      <c r="A6" s="7" t="s">
        <v>679</v>
      </c>
      <c r="B6" s="15"/>
    </row>
    <row r="7" spans="1:16384" x14ac:dyDescent="0.2">
      <c r="A7" s="7" t="s">
        <v>680</v>
      </c>
      <c r="B7" s="15"/>
    </row>
    <row r="8" spans="1:16384" x14ac:dyDescent="0.2">
      <c r="A8" s="103" t="s">
        <v>681</v>
      </c>
      <c r="B8" s="15"/>
    </row>
    <row r="9" spans="1:16384" s="192" customFormat="1" x14ac:dyDescent="0.2">
      <c r="A9" s="103" t="s">
        <v>715</v>
      </c>
      <c r="B9" s="15"/>
    </row>
    <row r="10" spans="1:16384" x14ac:dyDescent="0.2">
      <c r="A10" s="7" t="s">
        <v>716</v>
      </c>
      <c r="B10" s="15"/>
    </row>
    <row r="11" spans="1:16384" x14ac:dyDescent="0.2">
      <c r="A11" s="7" t="s">
        <v>717</v>
      </c>
      <c r="B11" s="15"/>
    </row>
    <row r="12" spans="1:16384" s="192" customFormat="1" ht="15.75" x14ac:dyDescent="0.25">
      <c r="A12" s="330" t="s">
        <v>718</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349"/>
      <c r="DI12" s="349"/>
      <c r="DJ12" s="349"/>
      <c r="DK12" s="349"/>
      <c r="DL12" s="349"/>
      <c r="DM12" s="349"/>
      <c r="DN12" s="349"/>
      <c r="DO12" s="349"/>
      <c r="DP12" s="349"/>
      <c r="DQ12" s="349"/>
      <c r="DR12" s="349"/>
      <c r="DS12" s="349"/>
      <c r="DT12" s="349"/>
      <c r="DU12" s="349"/>
      <c r="DV12" s="349"/>
      <c r="DW12" s="349"/>
      <c r="DX12" s="349"/>
      <c r="DY12" s="349"/>
      <c r="DZ12" s="349"/>
      <c r="EA12" s="349"/>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349"/>
      <c r="FK12" s="349"/>
      <c r="FL12" s="349"/>
      <c r="FM12" s="349"/>
      <c r="FN12" s="349"/>
      <c r="FO12" s="349"/>
      <c r="FP12" s="349"/>
      <c r="FQ12" s="349"/>
      <c r="FR12" s="349"/>
      <c r="FS12" s="349"/>
      <c r="FT12" s="349"/>
      <c r="FU12" s="349"/>
      <c r="FV12" s="349"/>
      <c r="FW12" s="349"/>
      <c r="FX12" s="349"/>
      <c r="FY12" s="349"/>
      <c r="FZ12" s="349"/>
      <c r="GA12" s="349"/>
      <c r="GB12" s="349"/>
      <c r="GC12" s="349"/>
      <c r="GD12" s="349"/>
      <c r="GE12" s="349"/>
      <c r="GF12" s="349"/>
      <c r="GG12" s="349"/>
      <c r="GH12" s="349"/>
      <c r="GI12" s="349"/>
      <c r="GJ12" s="349"/>
      <c r="GK12" s="349"/>
      <c r="GL12" s="349"/>
      <c r="GM12" s="349"/>
      <c r="GN12" s="349"/>
      <c r="GO12" s="349"/>
      <c r="GP12" s="349"/>
      <c r="GQ12" s="349"/>
      <c r="GR12" s="349"/>
      <c r="GS12" s="349"/>
      <c r="GT12" s="349"/>
      <c r="GU12" s="349"/>
      <c r="GV12" s="349"/>
      <c r="GW12" s="349"/>
      <c r="GX12" s="349"/>
      <c r="GY12" s="349"/>
      <c r="GZ12" s="349"/>
      <c r="HA12" s="349"/>
      <c r="HB12" s="349"/>
      <c r="HC12" s="349"/>
      <c r="HD12" s="349"/>
      <c r="HE12" s="349"/>
      <c r="HF12" s="349"/>
      <c r="HG12" s="349"/>
      <c r="HH12" s="349"/>
      <c r="HI12" s="349"/>
      <c r="HJ12" s="349"/>
      <c r="HK12" s="349"/>
      <c r="HL12" s="349"/>
      <c r="HM12" s="349"/>
      <c r="HN12" s="349"/>
      <c r="HO12" s="349"/>
      <c r="HP12" s="349"/>
      <c r="HQ12" s="349"/>
      <c r="HR12" s="349"/>
      <c r="HS12" s="349"/>
      <c r="HT12" s="349"/>
      <c r="HU12" s="349"/>
      <c r="HV12" s="349"/>
      <c r="HW12" s="349"/>
      <c r="HX12" s="349"/>
      <c r="HY12" s="349"/>
      <c r="HZ12" s="349"/>
      <c r="IA12" s="349"/>
      <c r="IB12" s="349"/>
      <c r="IC12" s="349"/>
      <c r="ID12" s="349"/>
      <c r="IE12" s="349"/>
      <c r="IF12" s="349"/>
      <c r="IG12" s="349"/>
      <c r="IH12" s="349"/>
      <c r="II12" s="349"/>
      <c r="IJ12" s="349"/>
      <c r="IK12" s="349"/>
      <c r="IL12" s="349"/>
      <c r="IM12" s="349"/>
      <c r="IN12" s="349"/>
      <c r="IO12" s="349"/>
      <c r="IP12" s="349"/>
      <c r="IQ12" s="349"/>
      <c r="IR12" s="349"/>
      <c r="IS12" s="349"/>
      <c r="IT12" s="349"/>
      <c r="IU12" s="349"/>
      <c r="IV12" s="349"/>
      <c r="IW12" s="349"/>
      <c r="IX12" s="349"/>
      <c r="IY12" s="349"/>
      <c r="IZ12" s="349"/>
      <c r="JA12" s="349"/>
      <c r="JB12" s="349"/>
      <c r="JC12" s="349"/>
      <c r="JD12" s="349"/>
      <c r="JE12" s="349"/>
      <c r="JF12" s="349"/>
      <c r="JG12" s="349"/>
      <c r="JH12" s="349"/>
      <c r="JI12" s="349"/>
      <c r="JJ12" s="349"/>
      <c r="JK12" s="349"/>
      <c r="JL12" s="349"/>
      <c r="JM12" s="349"/>
      <c r="JN12" s="349"/>
      <c r="JO12" s="349"/>
      <c r="JP12" s="349"/>
      <c r="JQ12" s="349"/>
      <c r="JR12" s="349"/>
      <c r="JS12" s="349"/>
      <c r="JT12" s="349"/>
      <c r="JU12" s="349"/>
      <c r="JV12" s="349"/>
      <c r="JW12" s="349"/>
      <c r="JX12" s="349"/>
      <c r="JY12" s="349"/>
      <c r="JZ12" s="349"/>
      <c r="KA12" s="349"/>
      <c r="KB12" s="349"/>
      <c r="KC12" s="349"/>
      <c r="KD12" s="349"/>
      <c r="KE12" s="349"/>
      <c r="KF12" s="349"/>
      <c r="KG12" s="349"/>
      <c r="KH12" s="349"/>
      <c r="KI12" s="349"/>
      <c r="KJ12" s="349"/>
      <c r="KK12" s="349"/>
      <c r="KL12" s="349"/>
      <c r="KM12" s="349"/>
      <c r="KN12" s="349"/>
      <c r="KO12" s="349"/>
      <c r="KP12" s="349"/>
      <c r="KQ12" s="349"/>
      <c r="KR12" s="349"/>
      <c r="KS12" s="349"/>
      <c r="KT12" s="349"/>
      <c r="KU12" s="349"/>
      <c r="KV12" s="349"/>
      <c r="KW12" s="349"/>
      <c r="KX12" s="349"/>
      <c r="KY12" s="349"/>
      <c r="KZ12" s="349"/>
      <c r="LA12" s="349"/>
      <c r="LB12" s="349"/>
      <c r="LC12" s="349"/>
      <c r="LD12" s="349"/>
      <c r="LE12" s="349"/>
      <c r="LF12" s="349"/>
      <c r="LG12" s="349"/>
      <c r="LH12" s="349"/>
      <c r="LI12" s="349"/>
      <c r="LJ12" s="349"/>
      <c r="LK12" s="349"/>
      <c r="LL12" s="349"/>
      <c r="LM12" s="349"/>
      <c r="LN12" s="349"/>
      <c r="LO12" s="349"/>
      <c r="LP12" s="349"/>
      <c r="LQ12" s="349"/>
      <c r="LR12" s="349"/>
      <c r="LS12" s="349"/>
      <c r="LT12" s="349"/>
      <c r="LU12" s="349"/>
      <c r="LV12" s="349"/>
      <c r="LW12" s="349"/>
      <c r="LX12" s="349"/>
      <c r="LY12" s="349"/>
      <c r="LZ12" s="349"/>
      <c r="MA12" s="349"/>
      <c r="MB12" s="349"/>
      <c r="MC12" s="349"/>
      <c r="MD12" s="349"/>
      <c r="ME12" s="349"/>
      <c r="MF12" s="349"/>
      <c r="MG12" s="349"/>
      <c r="MH12" s="349"/>
      <c r="MI12" s="349"/>
      <c r="MJ12" s="349"/>
      <c r="MK12" s="349"/>
      <c r="ML12" s="349"/>
      <c r="MM12" s="349"/>
      <c r="MN12" s="349"/>
      <c r="MO12" s="349"/>
      <c r="MP12" s="349"/>
      <c r="MQ12" s="349"/>
      <c r="MR12" s="349"/>
      <c r="MS12" s="349"/>
      <c r="MT12" s="349"/>
      <c r="MU12" s="349"/>
      <c r="MV12" s="349"/>
      <c r="MW12" s="349"/>
      <c r="MX12" s="349"/>
      <c r="MY12" s="349"/>
      <c r="MZ12" s="349"/>
      <c r="NA12" s="349"/>
      <c r="NB12" s="349"/>
      <c r="NC12" s="349"/>
      <c r="ND12" s="349"/>
      <c r="NE12" s="349"/>
      <c r="NF12" s="349"/>
      <c r="NG12" s="349"/>
      <c r="NH12" s="349"/>
      <c r="NI12" s="349"/>
      <c r="NJ12" s="349"/>
      <c r="NK12" s="349"/>
      <c r="NL12" s="349"/>
      <c r="NM12" s="349"/>
      <c r="NN12" s="349"/>
      <c r="NO12" s="349"/>
      <c r="NP12" s="349"/>
      <c r="NQ12" s="349"/>
      <c r="NR12" s="349"/>
      <c r="NS12" s="349"/>
      <c r="NT12" s="349"/>
      <c r="NU12" s="349"/>
      <c r="NV12" s="349"/>
      <c r="NW12" s="349"/>
      <c r="NX12" s="349"/>
      <c r="NY12" s="349"/>
      <c r="NZ12" s="349"/>
      <c r="OA12" s="349"/>
      <c r="OB12" s="349"/>
      <c r="OC12" s="349"/>
      <c r="OD12" s="349"/>
      <c r="OE12" s="349"/>
      <c r="OF12" s="349"/>
      <c r="OG12" s="349"/>
      <c r="OH12" s="349"/>
      <c r="OI12" s="349"/>
      <c r="OJ12" s="349"/>
      <c r="OK12" s="349"/>
      <c r="OL12" s="349"/>
      <c r="OM12" s="349"/>
      <c r="ON12" s="349"/>
      <c r="OO12" s="349"/>
      <c r="OP12" s="349"/>
      <c r="OQ12" s="349"/>
      <c r="OR12" s="349"/>
      <c r="OS12" s="349"/>
      <c r="OT12" s="349"/>
      <c r="OU12" s="349"/>
      <c r="OV12" s="349"/>
      <c r="OW12" s="349"/>
      <c r="OX12" s="349"/>
      <c r="OY12" s="349"/>
      <c r="OZ12" s="349"/>
      <c r="PA12" s="349"/>
      <c r="PB12" s="349"/>
      <c r="PC12" s="349"/>
      <c r="PD12" s="349"/>
      <c r="PE12" s="349"/>
      <c r="PF12" s="349"/>
      <c r="PG12" s="349"/>
      <c r="PH12" s="349"/>
      <c r="PI12" s="349"/>
      <c r="PJ12" s="349"/>
      <c r="PK12" s="349"/>
      <c r="PL12" s="349"/>
      <c r="PM12" s="349"/>
      <c r="PN12" s="349"/>
      <c r="PO12" s="349"/>
      <c r="PP12" s="349"/>
      <c r="PQ12" s="349"/>
      <c r="PR12" s="349"/>
      <c r="PS12" s="349"/>
      <c r="PT12" s="349"/>
      <c r="PU12" s="349"/>
      <c r="PV12" s="349"/>
      <c r="PW12" s="349"/>
      <c r="PX12" s="349"/>
      <c r="PY12" s="349"/>
      <c r="PZ12" s="349"/>
      <c r="QA12" s="349"/>
      <c r="QB12" s="349"/>
      <c r="QC12" s="349"/>
      <c r="QD12" s="349"/>
      <c r="QE12" s="349"/>
      <c r="QF12" s="349"/>
      <c r="QG12" s="349"/>
      <c r="QH12" s="349"/>
      <c r="QI12" s="349"/>
      <c r="QJ12" s="349"/>
      <c r="QK12" s="349"/>
      <c r="QL12" s="349"/>
      <c r="QM12" s="349"/>
      <c r="QN12" s="349"/>
      <c r="QO12" s="349"/>
      <c r="QP12" s="349"/>
      <c r="QQ12" s="349"/>
      <c r="QR12" s="349"/>
      <c r="QS12" s="349"/>
      <c r="QT12" s="349"/>
      <c r="QU12" s="349"/>
      <c r="QV12" s="349"/>
      <c r="QW12" s="349"/>
      <c r="QX12" s="349"/>
      <c r="QY12" s="349"/>
      <c r="QZ12" s="349"/>
      <c r="RA12" s="349"/>
      <c r="RB12" s="349"/>
      <c r="RC12" s="349"/>
      <c r="RD12" s="349"/>
      <c r="RE12" s="349"/>
      <c r="RF12" s="349"/>
      <c r="RG12" s="349"/>
      <c r="RH12" s="349"/>
      <c r="RI12" s="349"/>
      <c r="RJ12" s="349"/>
      <c r="RK12" s="349"/>
      <c r="RL12" s="349"/>
      <c r="RM12" s="349"/>
      <c r="RN12" s="349"/>
      <c r="RO12" s="349"/>
      <c r="RP12" s="349"/>
      <c r="RQ12" s="349"/>
      <c r="RR12" s="349"/>
      <c r="RS12" s="349"/>
      <c r="RT12" s="349"/>
      <c r="RU12" s="349"/>
      <c r="RV12" s="349"/>
      <c r="RW12" s="349"/>
      <c r="RX12" s="349"/>
      <c r="RY12" s="349"/>
      <c r="RZ12" s="349"/>
      <c r="SA12" s="349"/>
      <c r="SB12" s="349"/>
      <c r="SC12" s="349"/>
      <c r="SD12" s="349"/>
      <c r="SE12" s="349"/>
      <c r="SF12" s="349"/>
      <c r="SG12" s="349"/>
      <c r="SH12" s="349"/>
      <c r="SI12" s="349"/>
      <c r="SJ12" s="349"/>
      <c r="SK12" s="349"/>
      <c r="SL12" s="349"/>
      <c r="SM12" s="349"/>
      <c r="SN12" s="349"/>
      <c r="SO12" s="349"/>
      <c r="SP12" s="349"/>
      <c r="SQ12" s="349"/>
      <c r="SR12" s="349"/>
      <c r="SS12" s="349"/>
      <c r="ST12" s="349"/>
      <c r="SU12" s="349"/>
      <c r="SV12" s="349"/>
      <c r="SW12" s="349"/>
      <c r="SX12" s="349"/>
      <c r="SY12" s="349"/>
      <c r="SZ12" s="349"/>
      <c r="TA12" s="349"/>
      <c r="TB12" s="349"/>
      <c r="TC12" s="349"/>
      <c r="TD12" s="349"/>
      <c r="TE12" s="349"/>
      <c r="TF12" s="349"/>
      <c r="TG12" s="349"/>
      <c r="TH12" s="349"/>
      <c r="TI12" s="349"/>
      <c r="TJ12" s="349"/>
      <c r="TK12" s="349"/>
      <c r="TL12" s="349"/>
      <c r="TM12" s="349"/>
      <c r="TN12" s="349"/>
      <c r="TO12" s="349"/>
      <c r="TP12" s="349"/>
      <c r="TQ12" s="349"/>
      <c r="TR12" s="349"/>
      <c r="TS12" s="349"/>
      <c r="TT12" s="349"/>
      <c r="TU12" s="349"/>
      <c r="TV12" s="349"/>
      <c r="TW12" s="349"/>
      <c r="TX12" s="349"/>
      <c r="TY12" s="349"/>
      <c r="TZ12" s="349"/>
      <c r="UA12" s="349"/>
      <c r="UB12" s="349"/>
      <c r="UC12" s="349"/>
      <c r="UD12" s="349"/>
      <c r="UE12" s="349"/>
      <c r="UF12" s="349"/>
      <c r="UG12" s="349"/>
      <c r="UH12" s="349"/>
      <c r="UI12" s="349"/>
      <c r="UJ12" s="349"/>
      <c r="UK12" s="349"/>
      <c r="UL12" s="349"/>
      <c r="UM12" s="349"/>
      <c r="UN12" s="349"/>
      <c r="UO12" s="349"/>
      <c r="UP12" s="349"/>
      <c r="UQ12" s="349"/>
      <c r="UR12" s="349"/>
      <c r="US12" s="349"/>
      <c r="UT12" s="349"/>
      <c r="UU12" s="349"/>
      <c r="UV12" s="349"/>
      <c r="UW12" s="349"/>
      <c r="UX12" s="349"/>
      <c r="UY12" s="349"/>
      <c r="UZ12" s="349"/>
      <c r="VA12" s="349"/>
      <c r="VB12" s="349"/>
      <c r="VC12" s="349"/>
      <c r="VD12" s="349"/>
      <c r="VE12" s="349"/>
      <c r="VF12" s="349"/>
      <c r="VG12" s="349"/>
      <c r="VH12" s="349"/>
      <c r="VI12" s="349"/>
      <c r="VJ12" s="349"/>
      <c r="VK12" s="349"/>
      <c r="VL12" s="349"/>
      <c r="VM12" s="349"/>
      <c r="VN12" s="349"/>
      <c r="VO12" s="349"/>
      <c r="VP12" s="349"/>
      <c r="VQ12" s="349"/>
      <c r="VR12" s="349"/>
      <c r="VS12" s="349"/>
      <c r="VT12" s="349"/>
      <c r="VU12" s="349"/>
      <c r="VV12" s="349"/>
      <c r="VW12" s="349"/>
      <c r="VX12" s="349"/>
      <c r="VY12" s="349"/>
      <c r="VZ12" s="349"/>
      <c r="WA12" s="349"/>
      <c r="WB12" s="349"/>
      <c r="WC12" s="349"/>
      <c r="WD12" s="349"/>
      <c r="WE12" s="349"/>
      <c r="WF12" s="349"/>
      <c r="WG12" s="349"/>
      <c r="WH12" s="349"/>
      <c r="WI12" s="349"/>
      <c r="WJ12" s="349"/>
      <c r="WK12" s="349"/>
      <c r="WL12" s="349"/>
      <c r="WM12" s="349"/>
      <c r="WN12" s="349"/>
      <c r="WO12" s="349"/>
      <c r="WP12" s="349"/>
      <c r="WQ12" s="349"/>
      <c r="WR12" s="349"/>
      <c r="WS12" s="349"/>
      <c r="WT12" s="349"/>
      <c r="WU12" s="349"/>
      <c r="WV12" s="349"/>
      <c r="WW12" s="349"/>
      <c r="WX12" s="349"/>
      <c r="WY12" s="349"/>
      <c r="WZ12" s="349"/>
      <c r="XA12" s="349"/>
      <c r="XB12" s="349"/>
      <c r="XC12" s="349"/>
      <c r="XD12" s="349"/>
      <c r="XE12" s="349"/>
      <c r="XF12" s="349"/>
      <c r="XG12" s="349"/>
      <c r="XH12" s="349"/>
      <c r="XI12" s="349"/>
      <c r="XJ12" s="349"/>
      <c r="XK12" s="349"/>
      <c r="XL12" s="349"/>
      <c r="XM12" s="349"/>
      <c r="XN12" s="349"/>
      <c r="XO12" s="349"/>
      <c r="XP12" s="349"/>
      <c r="XQ12" s="349"/>
      <c r="XR12" s="349"/>
      <c r="XS12" s="349"/>
      <c r="XT12" s="349"/>
      <c r="XU12" s="349"/>
      <c r="XV12" s="349"/>
      <c r="XW12" s="349"/>
      <c r="XX12" s="349"/>
      <c r="XY12" s="349"/>
      <c r="XZ12" s="349"/>
      <c r="YA12" s="349"/>
      <c r="YB12" s="349"/>
      <c r="YC12" s="349"/>
      <c r="YD12" s="349"/>
      <c r="YE12" s="349"/>
      <c r="YF12" s="349"/>
      <c r="YG12" s="349"/>
      <c r="YH12" s="349"/>
      <c r="YI12" s="349"/>
      <c r="YJ12" s="349"/>
      <c r="YK12" s="349"/>
      <c r="YL12" s="349"/>
      <c r="YM12" s="349"/>
      <c r="YN12" s="349"/>
      <c r="YO12" s="349"/>
      <c r="YP12" s="349"/>
      <c r="YQ12" s="349"/>
      <c r="YR12" s="349"/>
      <c r="YS12" s="349"/>
      <c r="YT12" s="349"/>
      <c r="YU12" s="349"/>
      <c r="YV12" s="349"/>
      <c r="YW12" s="349"/>
      <c r="YX12" s="349"/>
      <c r="YY12" s="349"/>
      <c r="YZ12" s="349"/>
      <c r="ZA12" s="349"/>
      <c r="ZB12" s="349"/>
      <c r="ZC12" s="349"/>
      <c r="ZD12" s="349"/>
      <c r="ZE12" s="349"/>
      <c r="ZF12" s="349"/>
      <c r="ZG12" s="349"/>
      <c r="ZH12" s="349"/>
      <c r="ZI12" s="349"/>
      <c r="ZJ12" s="349"/>
      <c r="ZK12" s="349"/>
      <c r="ZL12" s="349"/>
      <c r="ZM12" s="349"/>
      <c r="ZN12" s="349"/>
      <c r="ZO12" s="349"/>
      <c r="ZP12" s="349"/>
      <c r="ZQ12" s="349"/>
      <c r="ZR12" s="349"/>
      <c r="ZS12" s="349"/>
      <c r="ZT12" s="349"/>
      <c r="ZU12" s="349"/>
      <c r="ZV12" s="349"/>
      <c r="ZW12" s="349"/>
      <c r="ZX12" s="349"/>
      <c r="ZY12" s="349"/>
      <c r="ZZ12" s="349"/>
      <c r="AAA12" s="349"/>
      <c r="AAB12" s="349"/>
      <c r="AAC12" s="349"/>
      <c r="AAD12" s="349"/>
      <c r="AAE12" s="349"/>
      <c r="AAF12" s="349"/>
      <c r="AAG12" s="349"/>
      <c r="AAH12" s="349"/>
      <c r="AAI12" s="349"/>
      <c r="AAJ12" s="349"/>
      <c r="AAK12" s="349"/>
      <c r="AAL12" s="349"/>
      <c r="AAM12" s="349"/>
      <c r="AAN12" s="349"/>
      <c r="AAO12" s="349"/>
      <c r="AAP12" s="349"/>
      <c r="AAQ12" s="349"/>
      <c r="AAR12" s="349"/>
      <c r="AAS12" s="349"/>
      <c r="AAT12" s="349"/>
      <c r="AAU12" s="349"/>
      <c r="AAV12" s="349"/>
      <c r="AAW12" s="349"/>
      <c r="AAX12" s="349"/>
      <c r="AAY12" s="349"/>
      <c r="AAZ12" s="349"/>
      <c r="ABA12" s="349"/>
      <c r="ABB12" s="349"/>
      <c r="ABC12" s="349"/>
      <c r="ABD12" s="349"/>
      <c r="ABE12" s="349"/>
      <c r="ABF12" s="349"/>
      <c r="ABG12" s="349"/>
      <c r="ABH12" s="349"/>
      <c r="ABI12" s="349"/>
      <c r="ABJ12" s="349"/>
      <c r="ABK12" s="349"/>
      <c r="ABL12" s="349"/>
      <c r="ABM12" s="349"/>
      <c r="ABN12" s="349"/>
      <c r="ABO12" s="349"/>
      <c r="ABP12" s="349"/>
      <c r="ABQ12" s="349"/>
      <c r="ABR12" s="349"/>
      <c r="ABS12" s="349"/>
      <c r="ABT12" s="349"/>
      <c r="ABU12" s="349"/>
      <c r="ABV12" s="349"/>
      <c r="ABW12" s="349"/>
      <c r="ABX12" s="349"/>
      <c r="ABY12" s="349"/>
      <c r="ABZ12" s="349"/>
      <c r="ACA12" s="349"/>
      <c r="ACB12" s="349"/>
      <c r="ACC12" s="349"/>
      <c r="ACD12" s="349"/>
      <c r="ACE12" s="349"/>
      <c r="ACF12" s="349"/>
      <c r="ACG12" s="349"/>
      <c r="ACH12" s="349"/>
      <c r="ACI12" s="349"/>
      <c r="ACJ12" s="349"/>
      <c r="ACK12" s="349"/>
      <c r="ACL12" s="349"/>
      <c r="ACM12" s="349"/>
      <c r="ACN12" s="349"/>
      <c r="ACO12" s="349"/>
      <c r="ACP12" s="349"/>
      <c r="ACQ12" s="349"/>
      <c r="ACR12" s="349"/>
      <c r="ACS12" s="349"/>
      <c r="ACT12" s="349"/>
      <c r="ACU12" s="349"/>
      <c r="ACV12" s="349"/>
      <c r="ACW12" s="349"/>
      <c r="ACX12" s="349"/>
      <c r="ACY12" s="349"/>
      <c r="ACZ12" s="349"/>
      <c r="ADA12" s="349"/>
      <c r="ADB12" s="349"/>
      <c r="ADC12" s="349"/>
      <c r="ADD12" s="349"/>
      <c r="ADE12" s="349"/>
      <c r="ADF12" s="349"/>
      <c r="ADG12" s="349"/>
      <c r="ADH12" s="349"/>
      <c r="ADI12" s="349"/>
      <c r="ADJ12" s="349"/>
      <c r="ADK12" s="349"/>
      <c r="ADL12" s="349"/>
      <c r="ADM12" s="349"/>
      <c r="ADN12" s="349"/>
      <c r="ADO12" s="349"/>
      <c r="ADP12" s="349"/>
      <c r="ADQ12" s="349"/>
      <c r="ADR12" s="349"/>
      <c r="ADS12" s="349"/>
      <c r="ADT12" s="349"/>
      <c r="ADU12" s="349"/>
      <c r="ADV12" s="349"/>
      <c r="ADW12" s="349"/>
      <c r="ADX12" s="349"/>
      <c r="ADY12" s="349"/>
      <c r="ADZ12" s="349"/>
      <c r="AEA12" s="349"/>
      <c r="AEB12" s="349"/>
      <c r="AEC12" s="349"/>
      <c r="AED12" s="349"/>
      <c r="AEE12" s="349"/>
      <c r="AEF12" s="349"/>
      <c r="AEG12" s="349"/>
      <c r="AEH12" s="349"/>
      <c r="AEI12" s="349"/>
      <c r="AEJ12" s="349"/>
      <c r="AEK12" s="349"/>
      <c r="AEL12" s="349"/>
      <c r="AEM12" s="349"/>
      <c r="AEN12" s="349"/>
      <c r="AEO12" s="349"/>
      <c r="AEP12" s="349"/>
      <c r="AEQ12" s="349"/>
      <c r="AER12" s="349"/>
      <c r="AES12" s="349"/>
      <c r="AET12" s="349"/>
      <c r="AEU12" s="349"/>
      <c r="AEV12" s="349"/>
      <c r="AEW12" s="349"/>
      <c r="AEX12" s="349"/>
      <c r="AEY12" s="349"/>
      <c r="AEZ12" s="349"/>
      <c r="AFA12" s="349"/>
      <c r="AFB12" s="349"/>
      <c r="AFC12" s="349"/>
      <c r="AFD12" s="349"/>
      <c r="AFE12" s="349"/>
      <c r="AFF12" s="349"/>
      <c r="AFG12" s="349"/>
      <c r="AFH12" s="349"/>
      <c r="AFI12" s="349"/>
      <c r="AFJ12" s="349"/>
      <c r="AFK12" s="349"/>
      <c r="AFL12" s="349"/>
      <c r="AFM12" s="349"/>
      <c r="AFN12" s="349"/>
      <c r="AFO12" s="349"/>
      <c r="AFP12" s="349"/>
      <c r="AFQ12" s="349"/>
      <c r="AFR12" s="349"/>
      <c r="AFS12" s="349"/>
      <c r="AFT12" s="349"/>
      <c r="AFU12" s="349"/>
      <c r="AFV12" s="349"/>
      <c r="AFW12" s="349"/>
      <c r="AFX12" s="349"/>
      <c r="AFY12" s="349"/>
      <c r="AFZ12" s="349"/>
      <c r="AGA12" s="349"/>
      <c r="AGB12" s="349"/>
      <c r="AGC12" s="349"/>
      <c r="AGD12" s="349"/>
      <c r="AGE12" s="349"/>
      <c r="AGF12" s="349"/>
      <c r="AGG12" s="349"/>
      <c r="AGH12" s="349"/>
      <c r="AGI12" s="349"/>
      <c r="AGJ12" s="349"/>
      <c r="AGK12" s="349"/>
      <c r="AGL12" s="349"/>
      <c r="AGM12" s="349"/>
      <c r="AGN12" s="349"/>
      <c r="AGO12" s="349"/>
      <c r="AGP12" s="349"/>
      <c r="AGQ12" s="349"/>
      <c r="AGR12" s="349"/>
      <c r="AGS12" s="349"/>
      <c r="AGT12" s="349"/>
      <c r="AGU12" s="349"/>
      <c r="AGV12" s="349"/>
      <c r="AGW12" s="349"/>
      <c r="AGX12" s="349"/>
      <c r="AGY12" s="349"/>
      <c r="AGZ12" s="349"/>
      <c r="AHA12" s="349"/>
      <c r="AHB12" s="349"/>
      <c r="AHC12" s="349"/>
      <c r="AHD12" s="349"/>
      <c r="AHE12" s="349"/>
      <c r="AHF12" s="349"/>
      <c r="AHG12" s="349"/>
      <c r="AHH12" s="349"/>
      <c r="AHI12" s="349"/>
      <c r="AHJ12" s="349"/>
      <c r="AHK12" s="349"/>
      <c r="AHL12" s="349"/>
      <c r="AHM12" s="349"/>
      <c r="AHN12" s="349"/>
      <c r="AHO12" s="349"/>
      <c r="AHP12" s="349"/>
      <c r="AHQ12" s="349"/>
      <c r="AHR12" s="349"/>
      <c r="AHS12" s="349"/>
      <c r="AHT12" s="349"/>
      <c r="AHU12" s="349"/>
      <c r="AHV12" s="349"/>
      <c r="AHW12" s="349"/>
      <c r="AHX12" s="349"/>
      <c r="AHY12" s="349"/>
      <c r="AHZ12" s="349"/>
      <c r="AIA12" s="349"/>
      <c r="AIB12" s="349"/>
      <c r="AIC12" s="349"/>
      <c r="AID12" s="349"/>
      <c r="AIE12" s="349"/>
      <c r="AIF12" s="349"/>
      <c r="AIG12" s="349"/>
      <c r="AIH12" s="349"/>
      <c r="AII12" s="349"/>
      <c r="AIJ12" s="349"/>
      <c r="AIK12" s="349"/>
      <c r="AIL12" s="349"/>
      <c r="AIM12" s="349"/>
      <c r="AIN12" s="349"/>
      <c r="AIO12" s="349"/>
      <c r="AIP12" s="349"/>
      <c r="AIQ12" s="349"/>
      <c r="AIR12" s="349"/>
      <c r="AIS12" s="349"/>
      <c r="AIT12" s="349"/>
      <c r="AIU12" s="349"/>
      <c r="AIV12" s="349"/>
      <c r="AIW12" s="349"/>
      <c r="AIX12" s="349"/>
      <c r="AIY12" s="349"/>
      <c r="AIZ12" s="349"/>
      <c r="AJA12" s="349"/>
      <c r="AJB12" s="349"/>
      <c r="AJC12" s="349"/>
      <c r="AJD12" s="349"/>
      <c r="AJE12" s="349"/>
      <c r="AJF12" s="349"/>
      <c r="AJG12" s="349"/>
      <c r="AJH12" s="349"/>
      <c r="AJI12" s="349"/>
      <c r="AJJ12" s="349"/>
      <c r="AJK12" s="349"/>
      <c r="AJL12" s="349"/>
      <c r="AJM12" s="349"/>
      <c r="AJN12" s="349"/>
      <c r="AJO12" s="349"/>
      <c r="AJP12" s="349"/>
      <c r="AJQ12" s="349"/>
      <c r="AJR12" s="349"/>
      <c r="AJS12" s="349"/>
      <c r="AJT12" s="349"/>
      <c r="AJU12" s="349"/>
      <c r="AJV12" s="349"/>
      <c r="AJW12" s="349"/>
      <c r="AJX12" s="349"/>
      <c r="AJY12" s="349"/>
      <c r="AJZ12" s="349"/>
      <c r="AKA12" s="349"/>
      <c r="AKB12" s="349"/>
      <c r="AKC12" s="349"/>
      <c r="AKD12" s="349"/>
      <c r="AKE12" s="349"/>
      <c r="AKF12" s="349"/>
      <c r="AKG12" s="349"/>
      <c r="AKH12" s="349"/>
      <c r="AKI12" s="349"/>
      <c r="AKJ12" s="349"/>
      <c r="AKK12" s="349"/>
      <c r="AKL12" s="349"/>
      <c r="AKM12" s="349"/>
      <c r="AKN12" s="349"/>
      <c r="AKO12" s="349"/>
      <c r="AKP12" s="349"/>
      <c r="AKQ12" s="349"/>
      <c r="AKR12" s="349"/>
      <c r="AKS12" s="349"/>
      <c r="AKT12" s="349"/>
      <c r="AKU12" s="349"/>
      <c r="AKV12" s="349"/>
      <c r="AKW12" s="349"/>
      <c r="AKX12" s="349"/>
      <c r="AKY12" s="349"/>
      <c r="AKZ12" s="349"/>
      <c r="ALA12" s="349"/>
      <c r="ALB12" s="349"/>
      <c r="ALC12" s="349"/>
      <c r="ALD12" s="349"/>
      <c r="ALE12" s="349"/>
      <c r="ALF12" s="349"/>
      <c r="ALG12" s="349"/>
      <c r="ALH12" s="349"/>
      <c r="ALI12" s="349"/>
      <c r="ALJ12" s="349"/>
      <c r="ALK12" s="349"/>
      <c r="ALL12" s="349"/>
      <c r="ALM12" s="349"/>
      <c r="ALN12" s="349"/>
      <c r="ALO12" s="349"/>
      <c r="ALP12" s="349"/>
      <c r="ALQ12" s="349"/>
      <c r="ALR12" s="349"/>
      <c r="ALS12" s="349"/>
      <c r="ALT12" s="349"/>
      <c r="ALU12" s="349"/>
      <c r="ALV12" s="349"/>
      <c r="ALW12" s="349"/>
      <c r="ALX12" s="349"/>
      <c r="ALY12" s="349"/>
      <c r="ALZ12" s="349"/>
      <c r="AMA12" s="349"/>
      <c r="AMB12" s="349"/>
      <c r="AMC12" s="349"/>
      <c r="AMD12" s="349"/>
      <c r="AME12" s="349"/>
      <c r="AMF12" s="349"/>
      <c r="AMG12" s="349"/>
      <c r="AMH12" s="349"/>
      <c r="AMI12" s="349"/>
      <c r="AMJ12" s="349"/>
      <c r="AMK12" s="349"/>
      <c r="AML12" s="349"/>
      <c r="AMM12" s="349"/>
      <c r="AMN12" s="349"/>
      <c r="AMO12" s="349"/>
      <c r="AMP12" s="349"/>
      <c r="AMQ12" s="349"/>
      <c r="AMR12" s="349"/>
      <c r="AMS12" s="349"/>
      <c r="AMT12" s="349"/>
      <c r="AMU12" s="349"/>
      <c r="AMV12" s="349"/>
      <c r="AMW12" s="349"/>
      <c r="AMX12" s="349"/>
      <c r="AMY12" s="349"/>
      <c r="AMZ12" s="349"/>
      <c r="ANA12" s="349"/>
      <c r="ANB12" s="349"/>
      <c r="ANC12" s="349"/>
      <c r="AND12" s="349"/>
      <c r="ANE12" s="349"/>
      <c r="ANF12" s="349"/>
      <c r="ANG12" s="349"/>
      <c r="ANH12" s="349"/>
      <c r="ANI12" s="349"/>
      <c r="ANJ12" s="349"/>
      <c r="ANK12" s="349"/>
      <c r="ANL12" s="349"/>
      <c r="ANM12" s="349"/>
      <c r="ANN12" s="349"/>
      <c r="ANO12" s="349"/>
      <c r="ANP12" s="349"/>
      <c r="ANQ12" s="349"/>
      <c r="ANR12" s="349"/>
      <c r="ANS12" s="349"/>
      <c r="ANT12" s="349"/>
      <c r="ANU12" s="349"/>
      <c r="ANV12" s="349"/>
      <c r="ANW12" s="349"/>
      <c r="ANX12" s="349"/>
      <c r="ANY12" s="349"/>
      <c r="ANZ12" s="349"/>
      <c r="AOA12" s="349"/>
      <c r="AOB12" s="349"/>
      <c r="AOC12" s="349"/>
      <c r="AOD12" s="349"/>
      <c r="AOE12" s="349"/>
      <c r="AOF12" s="349"/>
      <c r="AOG12" s="349"/>
      <c r="AOH12" s="349"/>
      <c r="AOI12" s="349"/>
      <c r="AOJ12" s="349"/>
      <c r="AOK12" s="349"/>
      <c r="AOL12" s="349"/>
      <c r="AOM12" s="349"/>
      <c r="AON12" s="349"/>
      <c r="AOO12" s="349"/>
      <c r="AOP12" s="349"/>
      <c r="AOQ12" s="349"/>
      <c r="AOR12" s="349"/>
      <c r="AOS12" s="349"/>
      <c r="AOT12" s="349"/>
      <c r="AOU12" s="349"/>
      <c r="AOV12" s="349"/>
      <c r="AOW12" s="349"/>
      <c r="AOX12" s="349"/>
      <c r="AOY12" s="349"/>
      <c r="AOZ12" s="349"/>
      <c r="APA12" s="349"/>
      <c r="APB12" s="349"/>
      <c r="APC12" s="349"/>
      <c r="APD12" s="349"/>
      <c r="APE12" s="349"/>
      <c r="APF12" s="349"/>
      <c r="APG12" s="349"/>
      <c r="APH12" s="349"/>
      <c r="API12" s="349"/>
      <c r="APJ12" s="349"/>
      <c r="APK12" s="349"/>
      <c r="APL12" s="349"/>
      <c r="APM12" s="349"/>
      <c r="APN12" s="349"/>
      <c r="APO12" s="349"/>
      <c r="APP12" s="349"/>
      <c r="APQ12" s="349"/>
      <c r="APR12" s="349"/>
      <c r="APS12" s="349"/>
      <c r="APT12" s="349"/>
      <c r="APU12" s="349"/>
      <c r="APV12" s="349"/>
      <c r="APW12" s="349"/>
      <c r="APX12" s="349"/>
      <c r="APY12" s="349"/>
      <c r="APZ12" s="349"/>
      <c r="AQA12" s="349"/>
      <c r="AQB12" s="349"/>
      <c r="AQC12" s="349"/>
      <c r="AQD12" s="349"/>
      <c r="AQE12" s="349"/>
      <c r="AQF12" s="349"/>
      <c r="AQG12" s="349"/>
      <c r="AQH12" s="349"/>
      <c r="AQI12" s="349"/>
      <c r="AQJ12" s="349"/>
      <c r="AQK12" s="349"/>
      <c r="AQL12" s="349"/>
      <c r="AQM12" s="349"/>
      <c r="AQN12" s="349"/>
      <c r="AQO12" s="349"/>
      <c r="AQP12" s="349"/>
      <c r="AQQ12" s="349"/>
      <c r="AQR12" s="349"/>
      <c r="AQS12" s="349"/>
      <c r="AQT12" s="349"/>
      <c r="AQU12" s="349"/>
      <c r="AQV12" s="349"/>
      <c r="AQW12" s="349"/>
      <c r="AQX12" s="349"/>
      <c r="AQY12" s="349"/>
      <c r="AQZ12" s="349"/>
      <c r="ARA12" s="349"/>
      <c r="ARB12" s="349"/>
      <c r="ARC12" s="349"/>
      <c r="ARD12" s="349"/>
      <c r="ARE12" s="349"/>
      <c r="ARF12" s="349"/>
      <c r="ARG12" s="349"/>
      <c r="ARH12" s="349"/>
      <c r="ARI12" s="349"/>
      <c r="ARJ12" s="349"/>
      <c r="ARK12" s="349"/>
      <c r="ARL12" s="349"/>
      <c r="ARM12" s="349"/>
      <c r="ARN12" s="349"/>
      <c r="ARO12" s="349"/>
      <c r="ARP12" s="349"/>
      <c r="ARQ12" s="349"/>
      <c r="ARR12" s="349"/>
      <c r="ARS12" s="349"/>
      <c r="ART12" s="349"/>
      <c r="ARU12" s="349"/>
      <c r="ARV12" s="349"/>
      <c r="ARW12" s="349"/>
      <c r="ARX12" s="349"/>
      <c r="ARY12" s="349"/>
      <c r="ARZ12" s="349"/>
      <c r="ASA12" s="349"/>
      <c r="ASB12" s="349"/>
      <c r="ASC12" s="349"/>
      <c r="ASD12" s="349"/>
      <c r="ASE12" s="349"/>
      <c r="ASF12" s="349"/>
      <c r="ASG12" s="349"/>
      <c r="ASH12" s="349"/>
      <c r="ASI12" s="349"/>
      <c r="ASJ12" s="349"/>
      <c r="ASK12" s="349"/>
      <c r="ASL12" s="349"/>
      <c r="ASM12" s="349"/>
      <c r="ASN12" s="349"/>
      <c r="ASO12" s="349"/>
      <c r="ASP12" s="349"/>
      <c r="ASQ12" s="349"/>
      <c r="ASR12" s="349"/>
      <c r="ASS12" s="349"/>
      <c r="AST12" s="349"/>
      <c r="ASU12" s="349"/>
      <c r="ASV12" s="349"/>
      <c r="ASW12" s="349"/>
      <c r="ASX12" s="349"/>
      <c r="ASY12" s="349"/>
      <c r="ASZ12" s="349"/>
      <c r="ATA12" s="349"/>
      <c r="ATB12" s="349"/>
      <c r="ATC12" s="349"/>
      <c r="ATD12" s="349"/>
      <c r="ATE12" s="349"/>
      <c r="ATF12" s="349"/>
      <c r="ATG12" s="349"/>
      <c r="ATH12" s="349"/>
      <c r="ATI12" s="349"/>
      <c r="ATJ12" s="349"/>
      <c r="ATK12" s="349"/>
      <c r="ATL12" s="349"/>
      <c r="ATM12" s="349"/>
      <c r="ATN12" s="349"/>
      <c r="ATO12" s="349"/>
      <c r="ATP12" s="349"/>
      <c r="ATQ12" s="349"/>
      <c r="ATR12" s="349"/>
      <c r="ATS12" s="349"/>
      <c r="ATT12" s="349"/>
      <c r="ATU12" s="349"/>
      <c r="ATV12" s="349"/>
      <c r="ATW12" s="349"/>
      <c r="ATX12" s="349"/>
      <c r="ATY12" s="349"/>
      <c r="ATZ12" s="349"/>
      <c r="AUA12" s="349"/>
      <c r="AUB12" s="349"/>
      <c r="AUC12" s="349"/>
      <c r="AUD12" s="349"/>
      <c r="AUE12" s="349"/>
      <c r="AUF12" s="349"/>
      <c r="AUG12" s="349"/>
      <c r="AUH12" s="349"/>
      <c r="AUI12" s="349"/>
      <c r="AUJ12" s="349"/>
      <c r="AUK12" s="349"/>
      <c r="AUL12" s="349"/>
      <c r="AUM12" s="349"/>
      <c r="AUN12" s="349"/>
      <c r="AUO12" s="349"/>
      <c r="AUP12" s="349"/>
      <c r="AUQ12" s="349"/>
      <c r="AUR12" s="349"/>
      <c r="AUS12" s="349"/>
      <c r="AUT12" s="349"/>
      <c r="AUU12" s="349"/>
      <c r="AUV12" s="349"/>
      <c r="AUW12" s="349"/>
      <c r="AUX12" s="349"/>
      <c r="AUY12" s="349"/>
      <c r="AUZ12" s="349"/>
      <c r="AVA12" s="349"/>
      <c r="AVB12" s="349"/>
      <c r="AVC12" s="349"/>
      <c r="AVD12" s="349"/>
      <c r="AVE12" s="349"/>
      <c r="AVF12" s="349"/>
      <c r="AVG12" s="349"/>
      <c r="AVH12" s="349"/>
      <c r="AVI12" s="349"/>
      <c r="AVJ12" s="349"/>
      <c r="AVK12" s="349"/>
      <c r="AVL12" s="349"/>
      <c r="AVM12" s="349"/>
      <c r="AVN12" s="349"/>
      <c r="AVO12" s="349"/>
      <c r="AVP12" s="349"/>
      <c r="AVQ12" s="349"/>
      <c r="AVR12" s="349"/>
      <c r="AVS12" s="349"/>
      <c r="AVT12" s="349"/>
      <c r="AVU12" s="349"/>
      <c r="AVV12" s="349"/>
      <c r="AVW12" s="349"/>
      <c r="AVX12" s="349"/>
      <c r="AVY12" s="349"/>
      <c r="AVZ12" s="349"/>
      <c r="AWA12" s="349"/>
      <c r="AWB12" s="349"/>
      <c r="AWC12" s="349"/>
      <c r="AWD12" s="349"/>
      <c r="AWE12" s="349"/>
      <c r="AWF12" s="349"/>
      <c r="AWG12" s="349"/>
      <c r="AWH12" s="349"/>
      <c r="AWI12" s="349"/>
      <c r="AWJ12" s="349"/>
      <c r="AWK12" s="349"/>
      <c r="AWL12" s="349"/>
      <c r="AWM12" s="349"/>
      <c r="AWN12" s="349"/>
      <c r="AWO12" s="349"/>
      <c r="AWP12" s="349"/>
      <c r="AWQ12" s="349"/>
      <c r="AWR12" s="349"/>
      <c r="AWS12" s="349"/>
      <c r="AWT12" s="349"/>
      <c r="AWU12" s="349"/>
      <c r="AWV12" s="349"/>
      <c r="AWW12" s="349"/>
      <c r="AWX12" s="349"/>
      <c r="AWY12" s="349"/>
      <c r="AWZ12" s="349"/>
      <c r="AXA12" s="349"/>
      <c r="AXB12" s="349"/>
      <c r="AXC12" s="349"/>
      <c r="AXD12" s="349"/>
      <c r="AXE12" s="349"/>
      <c r="AXF12" s="349"/>
      <c r="AXG12" s="349"/>
      <c r="AXH12" s="349"/>
      <c r="AXI12" s="349"/>
      <c r="AXJ12" s="349"/>
      <c r="AXK12" s="349"/>
      <c r="AXL12" s="349"/>
      <c r="AXM12" s="349"/>
      <c r="AXN12" s="349"/>
      <c r="AXO12" s="349"/>
      <c r="AXP12" s="349"/>
      <c r="AXQ12" s="349"/>
      <c r="AXR12" s="349"/>
      <c r="AXS12" s="349"/>
      <c r="AXT12" s="349"/>
      <c r="AXU12" s="349"/>
      <c r="AXV12" s="349"/>
      <c r="AXW12" s="349"/>
      <c r="AXX12" s="349"/>
      <c r="AXY12" s="349"/>
      <c r="AXZ12" s="349"/>
      <c r="AYA12" s="349"/>
      <c r="AYB12" s="349"/>
      <c r="AYC12" s="349"/>
      <c r="AYD12" s="349"/>
      <c r="AYE12" s="349"/>
      <c r="AYF12" s="349"/>
      <c r="AYG12" s="349"/>
      <c r="AYH12" s="349"/>
      <c r="AYI12" s="349"/>
      <c r="AYJ12" s="349"/>
      <c r="AYK12" s="349"/>
      <c r="AYL12" s="349"/>
      <c r="AYM12" s="349"/>
      <c r="AYN12" s="349"/>
      <c r="AYO12" s="349"/>
      <c r="AYP12" s="349"/>
      <c r="AYQ12" s="349"/>
      <c r="AYR12" s="349"/>
      <c r="AYS12" s="349"/>
      <c r="AYT12" s="349"/>
      <c r="AYU12" s="349"/>
      <c r="AYV12" s="349"/>
      <c r="AYW12" s="349"/>
      <c r="AYX12" s="349"/>
      <c r="AYY12" s="349"/>
      <c r="AYZ12" s="349"/>
      <c r="AZA12" s="349"/>
      <c r="AZB12" s="349"/>
      <c r="AZC12" s="349"/>
      <c r="AZD12" s="349"/>
      <c r="AZE12" s="349"/>
      <c r="AZF12" s="349"/>
      <c r="AZG12" s="349"/>
      <c r="AZH12" s="349"/>
      <c r="AZI12" s="349"/>
      <c r="AZJ12" s="349"/>
      <c r="AZK12" s="349"/>
      <c r="AZL12" s="349"/>
      <c r="AZM12" s="349"/>
      <c r="AZN12" s="349"/>
      <c r="AZO12" s="349"/>
      <c r="AZP12" s="349"/>
      <c r="AZQ12" s="349"/>
      <c r="AZR12" s="349"/>
      <c r="AZS12" s="349"/>
      <c r="AZT12" s="349"/>
      <c r="AZU12" s="349"/>
      <c r="AZV12" s="349"/>
      <c r="AZW12" s="349"/>
      <c r="AZX12" s="349"/>
      <c r="AZY12" s="349"/>
      <c r="AZZ12" s="349"/>
      <c r="BAA12" s="349"/>
      <c r="BAB12" s="349"/>
      <c r="BAC12" s="349"/>
      <c r="BAD12" s="349"/>
      <c r="BAE12" s="349"/>
      <c r="BAF12" s="349"/>
      <c r="BAG12" s="349"/>
      <c r="BAH12" s="349"/>
      <c r="BAI12" s="349"/>
      <c r="BAJ12" s="349"/>
      <c r="BAK12" s="349"/>
      <c r="BAL12" s="349"/>
      <c r="BAM12" s="349"/>
      <c r="BAN12" s="349"/>
      <c r="BAO12" s="349"/>
      <c r="BAP12" s="349"/>
      <c r="BAQ12" s="349"/>
      <c r="BAR12" s="349"/>
      <c r="BAS12" s="349"/>
      <c r="BAT12" s="349"/>
      <c r="BAU12" s="349"/>
      <c r="BAV12" s="349"/>
      <c r="BAW12" s="349"/>
      <c r="BAX12" s="349"/>
      <c r="BAY12" s="349"/>
      <c r="BAZ12" s="349"/>
      <c r="BBA12" s="349"/>
      <c r="BBB12" s="349"/>
      <c r="BBC12" s="349"/>
      <c r="BBD12" s="349"/>
      <c r="BBE12" s="349"/>
      <c r="BBF12" s="349"/>
      <c r="BBG12" s="349"/>
      <c r="BBH12" s="349"/>
      <c r="BBI12" s="349"/>
      <c r="BBJ12" s="349"/>
      <c r="BBK12" s="349"/>
      <c r="BBL12" s="349"/>
      <c r="BBM12" s="349"/>
      <c r="BBN12" s="349"/>
      <c r="BBO12" s="349"/>
      <c r="BBP12" s="349"/>
      <c r="BBQ12" s="349"/>
      <c r="BBR12" s="349"/>
      <c r="BBS12" s="349"/>
      <c r="BBT12" s="349"/>
      <c r="BBU12" s="349"/>
      <c r="BBV12" s="349"/>
      <c r="BBW12" s="349"/>
      <c r="BBX12" s="349"/>
      <c r="BBY12" s="349"/>
      <c r="BBZ12" s="349"/>
      <c r="BCA12" s="349"/>
      <c r="BCB12" s="349"/>
      <c r="BCC12" s="349"/>
      <c r="BCD12" s="349"/>
      <c r="BCE12" s="349"/>
      <c r="BCF12" s="349"/>
      <c r="BCG12" s="349"/>
      <c r="BCH12" s="349"/>
      <c r="BCI12" s="349"/>
      <c r="BCJ12" s="349"/>
      <c r="BCK12" s="349"/>
      <c r="BCL12" s="349"/>
      <c r="BCM12" s="349"/>
      <c r="BCN12" s="349"/>
      <c r="BCO12" s="349"/>
      <c r="BCP12" s="349"/>
      <c r="BCQ12" s="349"/>
      <c r="BCR12" s="349"/>
      <c r="BCS12" s="349"/>
      <c r="BCT12" s="349"/>
      <c r="BCU12" s="349"/>
      <c r="BCV12" s="349"/>
      <c r="BCW12" s="349"/>
      <c r="BCX12" s="349"/>
      <c r="BCY12" s="349"/>
      <c r="BCZ12" s="349"/>
      <c r="BDA12" s="349"/>
      <c r="BDB12" s="349"/>
      <c r="BDC12" s="349"/>
      <c r="BDD12" s="349"/>
      <c r="BDE12" s="349"/>
      <c r="BDF12" s="349"/>
      <c r="BDG12" s="349"/>
      <c r="BDH12" s="349"/>
      <c r="BDI12" s="349"/>
      <c r="BDJ12" s="349"/>
      <c r="BDK12" s="349"/>
      <c r="BDL12" s="349"/>
      <c r="BDM12" s="349"/>
      <c r="BDN12" s="349"/>
      <c r="BDO12" s="349"/>
      <c r="BDP12" s="349"/>
      <c r="BDQ12" s="349"/>
      <c r="BDR12" s="349"/>
      <c r="BDS12" s="349"/>
      <c r="BDT12" s="349"/>
      <c r="BDU12" s="349"/>
      <c r="BDV12" s="349"/>
      <c r="BDW12" s="349"/>
      <c r="BDX12" s="349"/>
      <c r="BDY12" s="349"/>
      <c r="BDZ12" s="349"/>
      <c r="BEA12" s="349"/>
      <c r="BEB12" s="349"/>
      <c r="BEC12" s="349"/>
      <c r="BED12" s="349"/>
      <c r="BEE12" s="349"/>
      <c r="BEF12" s="349"/>
      <c r="BEG12" s="349"/>
      <c r="BEH12" s="349"/>
      <c r="BEI12" s="349"/>
      <c r="BEJ12" s="349"/>
      <c r="BEK12" s="349"/>
      <c r="BEL12" s="349"/>
      <c r="BEM12" s="349"/>
      <c r="BEN12" s="349"/>
      <c r="BEO12" s="349"/>
      <c r="BEP12" s="349"/>
      <c r="BEQ12" s="349"/>
      <c r="BER12" s="349"/>
      <c r="BES12" s="349"/>
      <c r="BET12" s="349"/>
      <c r="BEU12" s="349"/>
      <c r="BEV12" s="349"/>
      <c r="BEW12" s="349"/>
      <c r="BEX12" s="349"/>
      <c r="BEY12" s="349"/>
      <c r="BEZ12" s="349"/>
      <c r="BFA12" s="349"/>
      <c r="BFB12" s="349"/>
      <c r="BFC12" s="349"/>
      <c r="BFD12" s="349"/>
      <c r="BFE12" s="349"/>
      <c r="BFF12" s="349"/>
      <c r="BFG12" s="349"/>
      <c r="BFH12" s="349"/>
      <c r="BFI12" s="349"/>
      <c r="BFJ12" s="349"/>
      <c r="BFK12" s="349"/>
      <c r="BFL12" s="349"/>
      <c r="BFM12" s="349"/>
      <c r="BFN12" s="349"/>
      <c r="BFO12" s="349"/>
      <c r="BFP12" s="349"/>
      <c r="BFQ12" s="349"/>
      <c r="BFR12" s="349"/>
      <c r="BFS12" s="349"/>
      <c r="BFT12" s="349"/>
      <c r="BFU12" s="349"/>
      <c r="BFV12" s="349"/>
      <c r="BFW12" s="349"/>
      <c r="BFX12" s="349"/>
      <c r="BFY12" s="349"/>
      <c r="BFZ12" s="349"/>
      <c r="BGA12" s="349"/>
      <c r="BGB12" s="349"/>
      <c r="BGC12" s="349"/>
      <c r="BGD12" s="349"/>
      <c r="BGE12" s="349"/>
      <c r="BGF12" s="349"/>
      <c r="BGG12" s="349"/>
      <c r="BGH12" s="349"/>
      <c r="BGI12" s="349"/>
      <c r="BGJ12" s="349"/>
      <c r="BGK12" s="349"/>
      <c r="BGL12" s="349"/>
      <c r="BGM12" s="349"/>
      <c r="BGN12" s="349"/>
      <c r="BGO12" s="349"/>
      <c r="BGP12" s="349"/>
      <c r="BGQ12" s="349"/>
      <c r="BGR12" s="349"/>
      <c r="BGS12" s="349"/>
      <c r="BGT12" s="349"/>
      <c r="BGU12" s="349"/>
      <c r="BGV12" s="349"/>
      <c r="BGW12" s="349"/>
      <c r="BGX12" s="349"/>
      <c r="BGY12" s="349"/>
      <c r="BGZ12" s="349"/>
      <c r="BHA12" s="349"/>
      <c r="BHB12" s="349"/>
      <c r="BHC12" s="349"/>
      <c r="BHD12" s="349"/>
      <c r="BHE12" s="349"/>
      <c r="BHF12" s="349"/>
      <c r="BHG12" s="349"/>
      <c r="BHH12" s="349"/>
      <c r="BHI12" s="349"/>
      <c r="BHJ12" s="349"/>
      <c r="BHK12" s="349"/>
      <c r="BHL12" s="349"/>
      <c r="BHM12" s="349"/>
      <c r="BHN12" s="349"/>
      <c r="BHO12" s="349"/>
      <c r="BHP12" s="349"/>
      <c r="BHQ12" s="349"/>
      <c r="BHR12" s="349"/>
      <c r="BHS12" s="349"/>
      <c r="BHT12" s="349"/>
      <c r="BHU12" s="349"/>
      <c r="BHV12" s="349"/>
      <c r="BHW12" s="349"/>
      <c r="BHX12" s="349"/>
      <c r="BHY12" s="349"/>
      <c r="BHZ12" s="349"/>
      <c r="BIA12" s="349"/>
      <c r="BIB12" s="349"/>
      <c r="BIC12" s="349"/>
      <c r="BID12" s="349"/>
      <c r="BIE12" s="349"/>
      <c r="BIF12" s="349"/>
      <c r="BIG12" s="349"/>
      <c r="BIH12" s="349"/>
      <c r="BII12" s="349"/>
      <c r="BIJ12" s="349"/>
      <c r="BIK12" s="349"/>
      <c r="BIL12" s="349"/>
      <c r="BIM12" s="349"/>
      <c r="BIN12" s="349"/>
      <c r="BIO12" s="349"/>
      <c r="BIP12" s="349"/>
      <c r="BIQ12" s="349"/>
      <c r="BIR12" s="349"/>
      <c r="BIS12" s="349"/>
      <c r="BIT12" s="349"/>
      <c r="BIU12" s="349"/>
      <c r="BIV12" s="349"/>
      <c r="BIW12" s="349"/>
      <c r="BIX12" s="349"/>
      <c r="BIY12" s="349"/>
      <c r="BIZ12" s="349"/>
      <c r="BJA12" s="349"/>
      <c r="BJB12" s="349"/>
      <c r="BJC12" s="349"/>
      <c r="BJD12" s="349"/>
      <c r="BJE12" s="349"/>
      <c r="BJF12" s="349"/>
      <c r="BJG12" s="349"/>
      <c r="BJH12" s="349"/>
      <c r="BJI12" s="349"/>
      <c r="BJJ12" s="349"/>
      <c r="BJK12" s="349"/>
      <c r="BJL12" s="349"/>
      <c r="BJM12" s="349"/>
      <c r="BJN12" s="349"/>
      <c r="BJO12" s="349"/>
      <c r="BJP12" s="349"/>
      <c r="BJQ12" s="349"/>
      <c r="BJR12" s="349"/>
      <c r="BJS12" s="349"/>
      <c r="BJT12" s="349"/>
      <c r="BJU12" s="349"/>
      <c r="BJV12" s="349"/>
      <c r="BJW12" s="349"/>
      <c r="BJX12" s="349"/>
      <c r="BJY12" s="349"/>
      <c r="BJZ12" s="349"/>
      <c r="BKA12" s="349"/>
      <c r="BKB12" s="349"/>
      <c r="BKC12" s="349"/>
      <c r="BKD12" s="349"/>
      <c r="BKE12" s="349"/>
      <c r="BKF12" s="349"/>
      <c r="BKG12" s="349"/>
      <c r="BKH12" s="349"/>
      <c r="BKI12" s="349"/>
      <c r="BKJ12" s="349"/>
      <c r="BKK12" s="349"/>
      <c r="BKL12" s="349"/>
      <c r="BKM12" s="349"/>
      <c r="BKN12" s="349"/>
      <c r="BKO12" s="349"/>
      <c r="BKP12" s="349"/>
      <c r="BKQ12" s="349"/>
      <c r="BKR12" s="349"/>
      <c r="BKS12" s="349"/>
      <c r="BKT12" s="349"/>
      <c r="BKU12" s="349"/>
      <c r="BKV12" s="349"/>
      <c r="BKW12" s="349"/>
      <c r="BKX12" s="349"/>
      <c r="BKY12" s="349"/>
      <c r="BKZ12" s="349"/>
      <c r="BLA12" s="349"/>
      <c r="BLB12" s="349"/>
      <c r="BLC12" s="349"/>
      <c r="BLD12" s="349"/>
      <c r="BLE12" s="349"/>
      <c r="BLF12" s="349"/>
      <c r="BLG12" s="349"/>
      <c r="BLH12" s="349"/>
      <c r="BLI12" s="349"/>
      <c r="BLJ12" s="349"/>
      <c r="BLK12" s="349"/>
      <c r="BLL12" s="349"/>
      <c r="BLM12" s="349"/>
      <c r="BLN12" s="349"/>
      <c r="BLO12" s="349"/>
      <c r="BLP12" s="349"/>
      <c r="BLQ12" s="349"/>
      <c r="BLR12" s="349"/>
      <c r="BLS12" s="349"/>
      <c r="BLT12" s="349"/>
      <c r="BLU12" s="349"/>
      <c r="BLV12" s="349"/>
      <c r="BLW12" s="349"/>
      <c r="BLX12" s="349"/>
      <c r="BLY12" s="349"/>
      <c r="BLZ12" s="349"/>
      <c r="BMA12" s="349"/>
      <c r="BMB12" s="349"/>
      <c r="BMC12" s="349"/>
      <c r="BMD12" s="349"/>
      <c r="BME12" s="349"/>
      <c r="BMF12" s="349"/>
      <c r="BMG12" s="349"/>
      <c r="BMH12" s="349"/>
      <c r="BMI12" s="349"/>
      <c r="BMJ12" s="349"/>
      <c r="BMK12" s="349"/>
      <c r="BML12" s="349"/>
      <c r="BMM12" s="349"/>
      <c r="BMN12" s="349"/>
      <c r="BMO12" s="349"/>
      <c r="BMP12" s="349"/>
      <c r="BMQ12" s="349"/>
      <c r="BMR12" s="349"/>
      <c r="BMS12" s="349"/>
      <c r="BMT12" s="349"/>
      <c r="BMU12" s="349"/>
      <c r="BMV12" s="349"/>
      <c r="BMW12" s="349"/>
      <c r="BMX12" s="349"/>
      <c r="BMY12" s="349"/>
      <c r="BMZ12" s="349"/>
      <c r="BNA12" s="349"/>
      <c r="BNB12" s="349"/>
      <c r="BNC12" s="349"/>
      <c r="BND12" s="349"/>
      <c r="BNE12" s="349"/>
      <c r="BNF12" s="349"/>
      <c r="BNG12" s="349"/>
      <c r="BNH12" s="349"/>
      <c r="BNI12" s="349"/>
      <c r="BNJ12" s="349"/>
      <c r="BNK12" s="349"/>
      <c r="BNL12" s="349"/>
      <c r="BNM12" s="349"/>
      <c r="BNN12" s="349"/>
      <c r="BNO12" s="349"/>
      <c r="BNP12" s="349"/>
      <c r="BNQ12" s="349"/>
      <c r="BNR12" s="349"/>
      <c r="BNS12" s="349"/>
      <c r="BNT12" s="349"/>
      <c r="BNU12" s="349"/>
      <c r="BNV12" s="349"/>
      <c r="BNW12" s="349"/>
      <c r="BNX12" s="349"/>
      <c r="BNY12" s="349"/>
      <c r="BNZ12" s="349"/>
      <c r="BOA12" s="349"/>
      <c r="BOB12" s="349"/>
      <c r="BOC12" s="349"/>
      <c r="BOD12" s="349"/>
      <c r="BOE12" s="349"/>
      <c r="BOF12" s="349"/>
      <c r="BOG12" s="349"/>
      <c r="BOH12" s="349"/>
      <c r="BOI12" s="349"/>
      <c r="BOJ12" s="349"/>
      <c r="BOK12" s="349"/>
      <c r="BOL12" s="349"/>
      <c r="BOM12" s="349"/>
      <c r="BON12" s="349"/>
      <c r="BOO12" s="349"/>
      <c r="BOP12" s="349"/>
      <c r="BOQ12" s="349"/>
      <c r="BOR12" s="349"/>
      <c r="BOS12" s="349"/>
      <c r="BOT12" s="349"/>
      <c r="BOU12" s="349"/>
      <c r="BOV12" s="349"/>
      <c r="BOW12" s="349"/>
      <c r="BOX12" s="349"/>
      <c r="BOY12" s="349"/>
      <c r="BOZ12" s="349"/>
      <c r="BPA12" s="349"/>
      <c r="BPB12" s="349"/>
      <c r="BPC12" s="349"/>
      <c r="BPD12" s="349"/>
      <c r="BPE12" s="349"/>
      <c r="BPF12" s="349"/>
      <c r="BPG12" s="349"/>
      <c r="BPH12" s="349"/>
      <c r="BPI12" s="349"/>
      <c r="BPJ12" s="349"/>
      <c r="BPK12" s="349"/>
      <c r="BPL12" s="349"/>
      <c r="BPM12" s="349"/>
      <c r="BPN12" s="349"/>
      <c r="BPO12" s="349"/>
      <c r="BPP12" s="349"/>
      <c r="BPQ12" s="349"/>
      <c r="BPR12" s="349"/>
      <c r="BPS12" s="349"/>
      <c r="BPT12" s="349"/>
      <c r="BPU12" s="349"/>
      <c r="BPV12" s="349"/>
      <c r="BPW12" s="349"/>
      <c r="BPX12" s="349"/>
      <c r="BPY12" s="349"/>
      <c r="BPZ12" s="349"/>
      <c r="BQA12" s="349"/>
      <c r="BQB12" s="349"/>
      <c r="BQC12" s="349"/>
      <c r="BQD12" s="349"/>
      <c r="BQE12" s="349"/>
      <c r="BQF12" s="349"/>
      <c r="BQG12" s="349"/>
      <c r="BQH12" s="349"/>
      <c r="BQI12" s="349"/>
      <c r="BQJ12" s="349"/>
      <c r="BQK12" s="349"/>
      <c r="BQL12" s="349"/>
      <c r="BQM12" s="349"/>
      <c r="BQN12" s="349"/>
      <c r="BQO12" s="349"/>
      <c r="BQP12" s="349"/>
      <c r="BQQ12" s="349"/>
      <c r="BQR12" s="349"/>
      <c r="BQS12" s="349"/>
      <c r="BQT12" s="349"/>
      <c r="BQU12" s="349"/>
      <c r="BQV12" s="349"/>
      <c r="BQW12" s="349"/>
      <c r="BQX12" s="349"/>
      <c r="BQY12" s="349"/>
      <c r="BQZ12" s="349"/>
      <c r="BRA12" s="349"/>
      <c r="BRB12" s="349"/>
      <c r="BRC12" s="349"/>
      <c r="BRD12" s="349"/>
      <c r="BRE12" s="349"/>
      <c r="BRF12" s="349"/>
      <c r="BRG12" s="349"/>
      <c r="BRH12" s="349"/>
      <c r="BRI12" s="349"/>
      <c r="BRJ12" s="349"/>
      <c r="BRK12" s="349"/>
      <c r="BRL12" s="349"/>
      <c r="BRM12" s="349"/>
      <c r="BRN12" s="349"/>
      <c r="BRO12" s="349"/>
      <c r="BRP12" s="349"/>
      <c r="BRQ12" s="349"/>
      <c r="BRR12" s="349"/>
      <c r="BRS12" s="349"/>
      <c r="BRT12" s="349"/>
      <c r="BRU12" s="349"/>
      <c r="BRV12" s="349"/>
      <c r="BRW12" s="349"/>
      <c r="BRX12" s="349"/>
      <c r="BRY12" s="349"/>
      <c r="BRZ12" s="349"/>
      <c r="BSA12" s="349"/>
      <c r="BSB12" s="349"/>
      <c r="BSC12" s="349"/>
      <c r="BSD12" s="349"/>
      <c r="BSE12" s="349"/>
      <c r="BSF12" s="349"/>
      <c r="BSG12" s="349"/>
      <c r="BSH12" s="349"/>
      <c r="BSI12" s="349"/>
      <c r="BSJ12" s="349"/>
      <c r="BSK12" s="349"/>
      <c r="BSL12" s="349"/>
      <c r="BSM12" s="349"/>
      <c r="BSN12" s="349"/>
      <c r="BSO12" s="349"/>
      <c r="BSP12" s="349"/>
      <c r="BSQ12" s="349"/>
      <c r="BSR12" s="349"/>
      <c r="BSS12" s="349"/>
      <c r="BST12" s="349"/>
      <c r="BSU12" s="349"/>
      <c r="BSV12" s="349"/>
      <c r="BSW12" s="349"/>
      <c r="BSX12" s="349"/>
      <c r="BSY12" s="349"/>
      <c r="BSZ12" s="349"/>
      <c r="BTA12" s="349"/>
      <c r="BTB12" s="349"/>
      <c r="BTC12" s="349"/>
      <c r="BTD12" s="349"/>
      <c r="BTE12" s="349"/>
      <c r="BTF12" s="349"/>
      <c r="BTG12" s="349"/>
      <c r="BTH12" s="349"/>
      <c r="BTI12" s="349"/>
      <c r="BTJ12" s="349"/>
      <c r="BTK12" s="349"/>
      <c r="BTL12" s="349"/>
      <c r="BTM12" s="349"/>
      <c r="BTN12" s="349"/>
      <c r="BTO12" s="349"/>
      <c r="BTP12" s="349"/>
      <c r="BTQ12" s="349"/>
      <c r="BTR12" s="349"/>
      <c r="BTS12" s="349"/>
      <c r="BTT12" s="349"/>
      <c r="BTU12" s="349"/>
      <c r="BTV12" s="349"/>
      <c r="BTW12" s="349"/>
      <c r="BTX12" s="349"/>
      <c r="BTY12" s="349"/>
      <c r="BTZ12" s="349"/>
      <c r="BUA12" s="349"/>
      <c r="BUB12" s="349"/>
      <c r="BUC12" s="349"/>
      <c r="BUD12" s="349"/>
      <c r="BUE12" s="349"/>
      <c r="BUF12" s="349"/>
      <c r="BUG12" s="349"/>
      <c r="BUH12" s="349"/>
      <c r="BUI12" s="349"/>
      <c r="BUJ12" s="349"/>
      <c r="BUK12" s="349"/>
      <c r="BUL12" s="349"/>
      <c r="BUM12" s="349"/>
      <c r="BUN12" s="349"/>
      <c r="BUO12" s="349"/>
      <c r="BUP12" s="349"/>
      <c r="BUQ12" s="349"/>
      <c r="BUR12" s="349"/>
      <c r="BUS12" s="349"/>
      <c r="BUT12" s="349"/>
      <c r="BUU12" s="349"/>
      <c r="BUV12" s="349"/>
      <c r="BUW12" s="349"/>
      <c r="BUX12" s="349"/>
      <c r="BUY12" s="349"/>
      <c r="BUZ12" s="349"/>
      <c r="BVA12" s="349"/>
      <c r="BVB12" s="349"/>
      <c r="BVC12" s="349"/>
      <c r="BVD12" s="349"/>
      <c r="BVE12" s="349"/>
      <c r="BVF12" s="349"/>
      <c r="BVG12" s="349"/>
      <c r="BVH12" s="349"/>
      <c r="BVI12" s="349"/>
      <c r="BVJ12" s="349"/>
      <c r="BVK12" s="349"/>
      <c r="BVL12" s="349"/>
      <c r="BVM12" s="349"/>
      <c r="BVN12" s="349"/>
      <c r="BVO12" s="349"/>
      <c r="BVP12" s="349"/>
      <c r="BVQ12" s="349"/>
      <c r="BVR12" s="349"/>
      <c r="BVS12" s="349"/>
      <c r="BVT12" s="349"/>
      <c r="BVU12" s="349"/>
      <c r="BVV12" s="349"/>
      <c r="BVW12" s="349"/>
      <c r="BVX12" s="349"/>
      <c r="BVY12" s="349"/>
      <c r="BVZ12" s="349"/>
      <c r="BWA12" s="349"/>
      <c r="BWB12" s="349"/>
      <c r="BWC12" s="349"/>
      <c r="BWD12" s="349"/>
      <c r="BWE12" s="349"/>
      <c r="BWF12" s="349"/>
      <c r="BWG12" s="349"/>
      <c r="BWH12" s="349"/>
      <c r="BWI12" s="349"/>
      <c r="BWJ12" s="349"/>
      <c r="BWK12" s="349"/>
      <c r="BWL12" s="349"/>
      <c r="BWM12" s="349"/>
      <c r="BWN12" s="349"/>
      <c r="BWO12" s="349"/>
      <c r="BWP12" s="349"/>
      <c r="BWQ12" s="349"/>
      <c r="BWR12" s="349"/>
      <c r="BWS12" s="349"/>
      <c r="BWT12" s="349"/>
      <c r="BWU12" s="349"/>
      <c r="BWV12" s="349"/>
      <c r="BWW12" s="349"/>
      <c r="BWX12" s="349"/>
      <c r="BWY12" s="349"/>
      <c r="BWZ12" s="349"/>
      <c r="BXA12" s="349"/>
      <c r="BXB12" s="349"/>
      <c r="BXC12" s="349"/>
      <c r="BXD12" s="349"/>
      <c r="BXE12" s="349"/>
      <c r="BXF12" s="349"/>
      <c r="BXG12" s="349"/>
      <c r="BXH12" s="349"/>
      <c r="BXI12" s="349"/>
      <c r="BXJ12" s="349"/>
      <c r="BXK12" s="349"/>
      <c r="BXL12" s="349"/>
      <c r="BXM12" s="349"/>
      <c r="BXN12" s="349"/>
      <c r="BXO12" s="349"/>
      <c r="BXP12" s="349"/>
      <c r="BXQ12" s="349"/>
      <c r="BXR12" s="349"/>
      <c r="BXS12" s="349"/>
      <c r="BXT12" s="349"/>
      <c r="BXU12" s="349"/>
      <c r="BXV12" s="349"/>
      <c r="BXW12" s="349"/>
      <c r="BXX12" s="349"/>
      <c r="BXY12" s="349"/>
      <c r="BXZ12" s="349"/>
      <c r="BYA12" s="349"/>
      <c r="BYB12" s="349"/>
      <c r="BYC12" s="349"/>
      <c r="BYD12" s="349"/>
      <c r="BYE12" s="349"/>
      <c r="BYF12" s="349"/>
      <c r="BYG12" s="349"/>
      <c r="BYH12" s="349"/>
      <c r="BYI12" s="349"/>
      <c r="BYJ12" s="349"/>
      <c r="BYK12" s="349"/>
      <c r="BYL12" s="349"/>
      <c r="BYM12" s="349"/>
      <c r="BYN12" s="349"/>
      <c r="BYO12" s="349"/>
      <c r="BYP12" s="349"/>
      <c r="BYQ12" s="349"/>
      <c r="BYR12" s="349"/>
      <c r="BYS12" s="349"/>
      <c r="BYT12" s="349"/>
      <c r="BYU12" s="349"/>
      <c r="BYV12" s="349"/>
      <c r="BYW12" s="349"/>
      <c r="BYX12" s="349"/>
      <c r="BYY12" s="349"/>
      <c r="BYZ12" s="349"/>
      <c r="BZA12" s="349"/>
      <c r="BZB12" s="349"/>
      <c r="BZC12" s="349"/>
      <c r="BZD12" s="349"/>
      <c r="BZE12" s="349"/>
      <c r="BZF12" s="349"/>
      <c r="BZG12" s="349"/>
      <c r="BZH12" s="349"/>
      <c r="BZI12" s="349"/>
      <c r="BZJ12" s="349"/>
      <c r="BZK12" s="349"/>
      <c r="BZL12" s="349"/>
      <c r="BZM12" s="349"/>
      <c r="BZN12" s="349"/>
      <c r="BZO12" s="349"/>
      <c r="BZP12" s="349"/>
      <c r="BZQ12" s="349"/>
      <c r="BZR12" s="349"/>
      <c r="BZS12" s="349"/>
      <c r="BZT12" s="349"/>
      <c r="BZU12" s="349"/>
      <c r="BZV12" s="349"/>
      <c r="BZW12" s="349"/>
      <c r="BZX12" s="349"/>
      <c r="BZY12" s="349"/>
      <c r="BZZ12" s="349"/>
      <c r="CAA12" s="349"/>
      <c r="CAB12" s="349"/>
      <c r="CAC12" s="349"/>
      <c r="CAD12" s="349"/>
      <c r="CAE12" s="349"/>
      <c r="CAF12" s="349"/>
      <c r="CAG12" s="349"/>
      <c r="CAH12" s="349"/>
      <c r="CAI12" s="349"/>
      <c r="CAJ12" s="349"/>
      <c r="CAK12" s="349"/>
      <c r="CAL12" s="349"/>
      <c r="CAM12" s="349"/>
      <c r="CAN12" s="349"/>
      <c r="CAO12" s="349"/>
      <c r="CAP12" s="349"/>
      <c r="CAQ12" s="349"/>
      <c r="CAR12" s="349"/>
      <c r="CAS12" s="349"/>
      <c r="CAT12" s="349"/>
      <c r="CAU12" s="349"/>
      <c r="CAV12" s="349"/>
      <c r="CAW12" s="349"/>
      <c r="CAX12" s="349"/>
      <c r="CAY12" s="349"/>
      <c r="CAZ12" s="349"/>
      <c r="CBA12" s="349"/>
      <c r="CBB12" s="349"/>
      <c r="CBC12" s="349"/>
      <c r="CBD12" s="349"/>
      <c r="CBE12" s="349"/>
      <c r="CBF12" s="349"/>
      <c r="CBG12" s="349"/>
      <c r="CBH12" s="349"/>
      <c r="CBI12" s="349"/>
      <c r="CBJ12" s="349"/>
      <c r="CBK12" s="349"/>
      <c r="CBL12" s="349"/>
      <c r="CBM12" s="349"/>
      <c r="CBN12" s="349"/>
      <c r="CBO12" s="349"/>
      <c r="CBP12" s="349"/>
      <c r="CBQ12" s="349"/>
      <c r="CBR12" s="349"/>
      <c r="CBS12" s="349"/>
      <c r="CBT12" s="349"/>
      <c r="CBU12" s="349"/>
      <c r="CBV12" s="349"/>
      <c r="CBW12" s="349"/>
      <c r="CBX12" s="349"/>
      <c r="CBY12" s="349"/>
      <c r="CBZ12" s="349"/>
      <c r="CCA12" s="349"/>
      <c r="CCB12" s="349"/>
      <c r="CCC12" s="349"/>
      <c r="CCD12" s="349"/>
      <c r="CCE12" s="349"/>
      <c r="CCF12" s="349"/>
      <c r="CCG12" s="349"/>
      <c r="CCH12" s="349"/>
      <c r="CCI12" s="349"/>
      <c r="CCJ12" s="349"/>
      <c r="CCK12" s="349"/>
      <c r="CCL12" s="349"/>
      <c r="CCM12" s="349"/>
      <c r="CCN12" s="349"/>
      <c r="CCO12" s="349"/>
      <c r="CCP12" s="349"/>
      <c r="CCQ12" s="349"/>
      <c r="CCR12" s="349"/>
      <c r="CCS12" s="349"/>
      <c r="CCT12" s="349"/>
      <c r="CCU12" s="349"/>
      <c r="CCV12" s="349"/>
      <c r="CCW12" s="349"/>
      <c r="CCX12" s="349"/>
      <c r="CCY12" s="349"/>
      <c r="CCZ12" s="349"/>
      <c r="CDA12" s="349"/>
      <c r="CDB12" s="349"/>
      <c r="CDC12" s="349"/>
      <c r="CDD12" s="349"/>
      <c r="CDE12" s="349"/>
      <c r="CDF12" s="349"/>
      <c r="CDG12" s="349"/>
      <c r="CDH12" s="349"/>
      <c r="CDI12" s="349"/>
      <c r="CDJ12" s="349"/>
      <c r="CDK12" s="349"/>
      <c r="CDL12" s="349"/>
      <c r="CDM12" s="349"/>
      <c r="CDN12" s="349"/>
      <c r="CDO12" s="349"/>
      <c r="CDP12" s="349"/>
      <c r="CDQ12" s="349"/>
      <c r="CDR12" s="349"/>
      <c r="CDS12" s="349"/>
      <c r="CDT12" s="349"/>
      <c r="CDU12" s="349"/>
      <c r="CDV12" s="349"/>
      <c r="CDW12" s="349"/>
      <c r="CDX12" s="349"/>
      <c r="CDY12" s="349"/>
      <c r="CDZ12" s="349"/>
      <c r="CEA12" s="349"/>
      <c r="CEB12" s="349"/>
      <c r="CEC12" s="349"/>
      <c r="CED12" s="349"/>
      <c r="CEE12" s="349"/>
      <c r="CEF12" s="349"/>
      <c r="CEG12" s="349"/>
      <c r="CEH12" s="349"/>
      <c r="CEI12" s="349"/>
      <c r="CEJ12" s="349"/>
      <c r="CEK12" s="349"/>
      <c r="CEL12" s="349"/>
      <c r="CEM12" s="349"/>
      <c r="CEN12" s="349"/>
      <c r="CEO12" s="349"/>
      <c r="CEP12" s="349"/>
      <c r="CEQ12" s="349"/>
      <c r="CER12" s="349"/>
      <c r="CES12" s="349"/>
      <c r="CET12" s="349"/>
      <c r="CEU12" s="349"/>
      <c r="CEV12" s="349"/>
      <c r="CEW12" s="349"/>
      <c r="CEX12" s="349"/>
      <c r="CEY12" s="349"/>
      <c r="CEZ12" s="349"/>
      <c r="CFA12" s="349"/>
      <c r="CFB12" s="349"/>
      <c r="CFC12" s="349"/>
      <c r="CFD12" s="349"/>
      <c r="CFE12" s="349"/>
      <c r="CFF12" s="349"/>
      <c r="CFG12" s="349"/>
      <c r="CFH12" s="349"/>
      <c r="CFI12" s="349"/>
      <c r="CFJ12" s="349"/>
      <c r="CFK12" s="349"/>
      <c r="CFL12" s="349"/>
      <c r="CFM12" s="349"/>
      <c r="CFN12" s="349"/>
      <c r="CFO12" s="349"/>
      <c r="CFP12" s="349"/>
      <c r="CFQ12" s="349"/>
      <c r="CFR12" s="349"/>
      <c r="CFS12" s="349"/>
      <c r="CFT12" s="349"/>
      <c r="CFU12" s="349"/>
      <c r="CFV12" s="349"/>
      <c r="CFW12" s="349"/>
      <c r="CFX12" s="349"/>
      <c r="CFY12" s="349"/>
      <c r="CFZ12" s="349"/>
      <c r="CGA12" s="349"/>
      <c r="CGB12" s="349"/>
      <c r="CGC12" s="349"/>
      <c r="CGD12" s="349"/>
      <c r="CGE12" s="349"/>
      <c r="CGF12" s="349"/>
      <c r="CGG12" s="349"/>
      <c r="CGH12" s="349"/>
      <c r="CGI12" s="349"/>
      <c r="CGJ12" s="349"/>
      <c r="CGK12" s="349"/>
      <c r="CGL12" s="349"/>
      <c r="CGM12" s="349"/>
      <c r="CGN12" s="349"/>
      <c r="CGO12" s="349"/>
      <c r="CGP12" s="349"/>
      <c r="CGQ12" s="349"/>
      <c r="CGR12" s="349"/>
      <c r="CGS12" s="349"/>
      <c r="CGT12" s="349"/>
      <c r="CGU12" s="349"/>
      <c r="CGV12" s="349"/>
      <c r="CGW12" s="349"/>
      <c r="CGX12" s="349"/>
      <c r="CGY12" s="349"/>
      <c r="CGZ12" s="349"/>
      <c r="CHA12" s="349"/>
      <c r="CHB12" s="349"/>
      <c r="CHC12" s="349"/>
      <c r="CHD12" s="349"/>
      <c r="CHE12" s="349"/>
      <c r="CHF12" s="349"/>
      <c r="CHG12" s="349"/>
      <c r="CHH12" s="349"/>
      <c r="CHI12" s="349"/>
      <c r="CHJ12" s="349"/>
      <c r="CHK12" s="349"/>
      <c r="CHL12" s="349"/>
      <c r="CHM12" s="349"/>
      <c r="CHN12" s="349"/>
      <c r="CHO12" s="349"/>
      <c r="CHP12" s="349"/>
      <c r="CHQ12" s="349"/>
      <c r="CHR12" s="349"/>
      <c r="CHS12" s="349"/>
      <c r="CHT12" s="349"/>
      <c r="CHU12" s="349"/>
      <c r="CHV12" s="349"/>
      <c r="CHW12" s="349"/>
      <c r="CHX12" s="349"/>
      <c r="CHY12" s="349"/>
      <c r="CHZ12" s="349"/>
      <c r="CIA12" s="349"/>
      <c r="CIB12" s="349"/>
      <c r="CIC12" s="349"/>
      <c r="CID12" s="349"/>
      <c r="CIE12" s="349"/>
      <c r="CIF12" s="349"/>
      <c r="CIG12" s="349"/>
      <c r="CIH12" s="349"/>
      <c r="CII12" s="349"/>
      <c r="CIJ12" s="349"/>
      <c r="CIK12" s="349"/>
      <c r="CIL12" s="349"/>
      <c r="CIM12" s="349"/>
      <c r="CIN12" s="349"/>
      <c r="CIO12" s="349"/>
      <c r="CIP12" s="349"/>
      <c r="CIQ12" s="349"/>
      <c r="CIR12" s="349"/>
      <c r="CIS12" s="349"/>
      <c r="CIT12" s="349"/>
      <c r="CIU12" s="349"/>
      <c r="CIV12" s="349"/>
      <c r="CIW12" s="349"/>
      <c r="CIX12" s="349"/>
      <c r="CIY12" s="349"/>
      <c r="CIZ12" s="349"/>
      <c r="CJA12" s="349"/>
      <c r="CJB12" s="349"/>
      <c r="CJC12" s="349"/>
      <c r="CJD12" s="349"/>
      <c r="CJE12" s="349"/>
      <c r="CJF12" s="349"/>
      <c r="CJG12" s="349"/>
      <c r="CJH12" s="349"/>
      <c r="CJI12" s="349"/>
      <c r="CJJ12" s="349"/>
      <c r="CJK12" s="349"/>
      <c r="CJL12" s="349"/>
      <c r="CJM12" s="349"/>
      <c r="CJN12" s="349"/>
      <c r="CJO12" s="349"/>
      <c r="CJP12" s="349"/>
      <c r="CJQ12" s="349"/>
      <c r="CJR12" s="349"/>
      <c r="CJS12" s="349"/>
      <c r="CJT12" s="349"/>
      <c r="CJU12" s="349"/>
      <c r="CJV12" s="349"/>
      <c r="CJW12" s="349"/>
      <c r="CJX12" s="349"/>
      <c r="CJY12" s="349"/>
      <c r="CJZ12" s="349"/>
      <c r="CKA12" s="349"/>
      <c r="CKB12" s="349"/>
      <c r="CKC12" s="349"/>
      <c r="CKD12" s="349"/>
      <c r="CKE12" s="349"/>
      <c r="CKF12" s="349"/>
      <c r="CKG12" s="349"/>
      <c r="CKH12" s="349"/>
      <c r="CKI12" s="349"/>
      <c r="CKJ12" s="349"/>
      <c r="CKK12" s="349"/>
      <c r="CKL12" s="349"/>
      <c r="CKM12" s="349"/>
      <c r="CKN12" s="349"/>
      <c r="CKO12" s="349"/>
      <c r="CKP12" s="349"/>
      <c r="CKQ12" s="349"/>
      <c r="CKR12" s="349"/>
      <c r="CKS12" s="349"/>
      <c r="CKT12" s="349"/>
      <c r="CKU12" s="349"/>
      <c r="CKV12" s="349"/>
      <c r="CKW12" s="349"/>
      <c r="CKX12" s="349"/>
      <c r="CKY12" s="349"/>
      <c r="CKZ12" s="349"/>
      <c r="CLA12" s="349"/>
      <c r="CLB12" s="349"/>
      <c r="CLC12" s="349"/>
      <c r="CLD12" s="349"/>
      <c r="CLE12" s="349"/>
      <c r="CLF12" s="349"/>
      <c r="CLG12" s="349"/>
      <c r="CLH12" s="349"/>
      <c r="CLI12" s="349"/>
      <c r="CLJ12" s="349"/>
      <c r="CLK12" s="349"/>
      <c r="CLL12" s="349"/>
      <c r="CLM12" s="349"/>
      <c r="CLN12" s="349"/>
      <c r="CLO12" s="349"/>
      <c r="CLP12" s="349"/>
      <c r="CLQ12" s="349"/>
      <c r="CLR12" s="349"/>
      <c r="CLS12" s="349"/>
      <c r="CLT12" s="349"/>
      <c r="CLU12" s="349"/>
      <c r="CLV12" s="349"/>
      <c r="CLW12" s="349"/>
      <c r="CLX12" s="349"/>
      <c r="CLY12" s="349"/>
      <c r="CLZ12" s="349"/>
      <c r="CMA12" s="349"/>
      <c r="CMB12" s="349"/>
      <c r="CMC12" s="349"/>
      <c r="CMD12" s="349"/>
      <c r="CME12" s="349"/>
      <c r="CMF12" s="349"/>
      <c r="CMG12" s="349"/>
      <c r="CMH12" s="349"/>
      <c r="CMI12" s="349"/>
      <c r="CMJ12" s="349"/>
      <c r="CMK12" s="349"/>
      <c r="CML12" s="349"/>
      <c r="CMM12" s="349"/>
      <c r="CMN12" s="349"/>
      <c r="CMO12" s="349"/>
      <c r="CMP12" s="349"/>
      <c r="CMQ12" s="349"/>
      <c r="CMR12" s="349"/>
      <c r="CMS12" s="349"/>
      <c r="CMT12" s="349"/>
      <c r="CMU12" s="349"/>
      <c r="CMV12" s="349"/>
      <c r="CMW12" s="349"/>
      <c r="CMX12" s="349"/>
      <c r="CMY12" s="349"/>
      <c r="CMZ12" s="349"/>
      <c r="CNA12" s="349"/>
      <c r="CNB12" s="349"/>
      <c r="CNC12" s="349"/>
      <c r="CND12" s="349"/>
      <c r="CNE12" s="349"/>
      <c r="CNF12" s="349"/>
      <c r="CNG12" s="349"/>
      <c r="CNH12" s="349"/>
      <c r="CNI12" s="349"/>
      <c r="CNJ12" s="349"/>
      <c r="CNK12" s="349"/>
      <c r="CNL12" s="349"/>
      <c r="CNM12" s="349"/>
      <c r="CNN12" s="349"/>
      <c r="CNO12" s="349"/>
      <c r="CNP12" s="349"/>
      <c r="CNQ12" s="349"/>
      <c r="CNR12" s="349"/>
      <c r="CNS12" s="349"/>
      <c r="CNT12" s="349"/>
      <c r="CNU12" s="349"/>
      <c r="CNV12" s="349"/>
      <c r="CNW12" s="349"/>
      <c r="CNX12" s="349"/>
      <c r="CNY12" s="349"/>
      <c r="CNZ12" s="349"/>
      <c r="COA12" s="349"/>
      <c r="COB12" s="349"/>
      <c r="COC12" s="349"/>
      <c r="COD12" s="349"/>
      <c r="COE12" s="349"/>
      <c r="COF12" s="349"/>
      <c r="COG12" s="349"/>
      <c r="COH12" s="349"/>
      <c r="COI12" s="349"/>
      <c r="COJ12" s="349"/>
      <c r="COK12" s="349"/>
      <c r="COL12" s="349"/>
      <c r="COM12" s="349"/>
      <c r="CON12" s="349"/>
      <c r="COO12" s="349"/>
      <c r="COP12" s="349"/>
      <c r="COQ12" s="349"/>
      <c r="COR12" s="349"/>
      <c r="COS12" s="349"/>
      <c r="COT12" s="349"/>
      <c r="COU12" s="349"/>
      <c r="COV12" s="349"/>
      <c r="COW12" s="349"/>
      <c r="COX12" s="349"/>
      <c r="COY12" s="349"/>
      <c r="COZ12" s="349"/>
      <c r="CPA12" s="349"/>
      <c r="CPB12" s="349"/>
      <c r="CPC12" s="349"/>
      <c r="CPD12" s="349"/>
      <c r="CPE12" s="349"/>
      <c r="CPF12" s="349"/>
      <c r="CPG12" s="349"/>
      <c r="CPH12" s="349"/>
      <c r="CPI12" s="349"/>
      <c r="CPJ12" s="349"/>
      <c r="CPK12" s="349"/>
      <c r="CPL12" s="349"/>
      <c r="CPM12" s="349"/>
      <c r="CPN12" s="349"/>
      <c r="CPO12" s="349"/>
      <c r="CPP12" s="349"/>
      <c r="CPQ12" s="349"/>
      <c r="CPR12" s="349"/>
      <c r="CPS12" s="349"/>
      <c r="CPT12" s="349"/>
      <c r="CPU12" s="349"/>
      <c r="CPV12" s="349"/>
      <c r="CPW12" s="349"/>
      <c r="CPX12" s="349"/>
      <c r="CPY12" s="349"/>
      <c r="CPZ12" s="349"/>
      <c r="CQA12" s="349"/>
      <c r="CQB12" s="349"/>
      <c r="CQC12" s="349"/>
      <c r="CQD12" s="349"/>
      <c r="CQE12" s="349"/>
      <c r="CQF12" s="349"/>
      <c r="CQG12" s="349"/>
      <c r="CQH12" s="349"/>
      <c r="CQI12" s="349"/>
      <c r="CQJ12" s="349"/>
      <c r="CQK12" s="349"/>
      <c r="CQL12" s="349"/>
      <c r="CQM12" s="349"/>
      <c r="CQN12" s="349"/>
      <c r="CQO12" s="349"/>
      <c r="CQP12" s="349"/>
      <c r="CQQ12" s="349"/>
      <c r="CQR12" s="349"/>
      <c r="CQS12" s="349"/>
      <c r="CQT12" s="349"/>
      <c r="CQU12" s="349"/>
      <c r="CQV12" s="349"/>
      <c r="CQW12" s="349"/>
      <c r="CQX12" s="349"/>
      <c r="CQY12" s="349"/>
      <c r="CQZ12" s="349"/>
      <c r="CRA12" s="349"/>
      <c r="CRB12" s="349"/>
      <c r="CRC12" s="349"/>
      <c r="CRD12" s="349"/>
      <c r="CRE12" s="349"/>
      <c r="CRF12" s="349"/>
      <c r="CRG12" s="349"/>
      <c r="CRH12" s="349"/>
      <c r="CRI12" s="349"/>
      <c r="CRJ12" s="349"/>
      <c r="CRK12" s="349"/>
      <c r="CRL12" s="349"/>
      <c r="CRM12" s="349"/>
      <c r="CRN12" s="349"/>
      <c r="CRO12" s="349"/>
      <c r="CRP12" s="349"/>
      <c r="CRQ12" s="349"/>
      <c r="CRR12" s="349"/>
      <c r="CRS12" s="349"/>
      <c r="CRT12" s="349"/>
      <c r="CRU12" s="349"/>
      <c r="CRV12" s="349"/>
      <c r="CRW12" s="349"/>
      <c r="CRX12" s="349"/>
      <c r="CRY12" s="349"/>
      <c r="CRZ12" s="349"/>
      <c r="CSA12" s="349"/>
      <c r="CSB12" s="349"/>
      <c r="CSC12" s="349"/>
      <c r="CSD12" s="349"/>
      <c r="CSE12" s="349"/>
      <c r="CSF12" s="349"/>
      <c r="CSG12" s="349"/>
      <c r="CSH12" s="349"/>
      <c r="CSI12" s="349"/>
      <c r="CSJ12" s="349"/>
      <c r="CSK12" s="349"/>
      <c r="CSL12" s="349"/>
      <c r="CSM12" s="349"/>
      <c r="CSN12" s="349"/>
      <c r="CSO12" s="349"/>
      <c r="CSP12" s="349"/>
      <c r="CSQ12" s="349"/>
      <c r="CSR12" s="349"/>
      <c r="CSS12" s="349"/>
      <c r="CST12" s="349"/>
      <c r="CSU12" s="349"/>
      <c r="CSV12" s="349"/>
      <c r="CSW12" s="349"/>
      <c r="CSX12" s="349"/>
      <c r="CSY12" s="349"/>
      <c r="CSZ12" s="349"/>
      <c r="CTA12" s="349"/>
      <c r="CTB12" s="349"/>
      <c r="CTC12" s="349"/>
      <c r="CTD12" s="349"/>
      <c r="CTE12" s="349"/>
      <c r="CTF12" s="349"/>
      <c r="CTG12" s="349"/>
      <c r="CTH12" s="349"/>
      <c r="CTI12" s="349"/>
      <c r="CTJ12" s="349"/>
      <c r="CTK12" s="349"/>
      <c r="CTL12" s="349"/>
      <c r="CTM12" s="349"/>
      <c r="CTN12" s="349"/>
      <c r="CTO12" s="349"/>
      <c r="CTP12" s="349"/>
      <c r="CTQ12" s="349"/>
      <c r="CTR12" s="349"/>
      <c r="CTS12" s="349"/>
      <c r="CTT12" s="349"/>
      <c r="CTU12" s="349"/>
      <c r="CTV12" s="349"/>
      <c r="CTW12" s="349"/>
      <c r="CTX12" s="349"/>
      <c r="CTY12" s="349"/>
      <c r="CTZ12" s="349"/>
      <c r="CUA12" s="349"/>
      <c r="CUB12" s="349"/>
      <c r="CUC12" s="349"/>
      <c r="CUD12" s="349"/>
      <c r="CUE12" s="349"/>
      <c r="CUF12" s="349"/>
      <c r="CUG12" s="349"/>
      <c r="CUH12" s="349"/>
      <c r="CUI12" s="349"/>
      <c r="CUJ12" s="349"/>
      <c r="CUK12" s="349"/>
      <c r="CUL12" s="349"/>
      <c r="CUM12" s="349"/>
      <c r="CUN12" s="349"/>
      <c r="CUO12" s="349"/>
      <c r="CUP12" s="349"/>
      <c r="CUQ12" s="349"/>
      <c r="CUR12" s="349"/>
      <c r="CUS12" s="349"/>
      <c r="CUT12" s="349"/>
      <c r="CUU12" s="349"/>
      <c r="CUV12" s="349"/>
      <c r="CUW12" s="349"/>
      <c r="CUX12" s="349"/>
      <c r="CUY12" s="349"/>
      <c r="CUZ12" s="349"/>
      <c r="CVA12" s="349"/>
      <c r="CVB12" s="349"/>
      <c r="CVC12" s="349"/>
      <c r="CVD12" s="349"/>
      <c r="CVE12" s="349"/>
      <c r="CVF12" s="349"/>
      <c r="CVG12" s="349"/>
      <c r="CVH12" s="349"/>
      <c r="CVI12" s="349"/>
      <c r="CVJ12" s="349"/>
      <c r="CVK12" s="349"/>
      <c r="CVL12" s="349"/>
      <c r="CVM12" s="349"/>
      <c r="CVN12" s="349"/>
      <c r="CVO12" s="349"/>
      <c r="CVP12" s="349"/>
      <c r="CVQ12" s="349"/>
      <c r="CVR12" s="349"/>
      <c r="CVS12" s="349"/>
      <c r="CVT12" s="349"/>
      <c r="CVU12" s="349"/>
      <c r="CVV12" s="349"/>
      <c r="CVW12" s="349"/>
      <c r="CVX12" s="349"/>
      <c r="CVY12" s="349"/>
      <c r="CVZ12" s="349"/>
      <c r="CWA12" s="349"/>
      <c r="CWB12" s="349"/>
      <c r="CWC12" s="349"/>
      <c r="CWD12" s="349"/>
      <c r="CWE12" s="349"/>
      <c r="CWF12" s="349"/>
      <c r="CWG12" s="349"/>
      <c r="CWH12" s="349"/>
      <c r="CWI12" s="349"/>
      <c r="CWJ12" s="349"/>
      <c r="CWK12" s="349"/>
      <c r="CWL12" s="349"/>
      <c r="CWM12" s="349"/>
      <c r="CWN12" s="349"/>
      <c r="CWO12" s="349"/>
      <c r="CWP12" s="349"/>
      <c r="CWQ12" s="349"/>
      <c r="CWR12" s="349"/>
      <c r="CWS12" s="349"/>
      <c r="CWT12" s="349"/>
      <c r="CWU12" s="349"/>
      <c r="CWV12" s="349"/>
      <c r="CWW12" s="349"/>
      <c r="CWX12" s="349"/>
      <c r="CWY12" s="349"/>
      <c r="CWZ12" s="349"/>
      <c r="CXA12" s="349"/>
      <c r="CXB12" s="349"/>
      <c r="CXC12" s="349"/>
      <c r="CXD12" s="349"/>
      <c r="CXE12" s="349"/>
      <c r="CXF12" s="349"/>
      <c r="CXG12" s="349"/>
      <c r="CXH12" s="349"/>
      <c r="CXI12" s="349"/>
      <c r="CXJ12" s="349"/>
      <c r="CXK12" s="349"/>
      <c r="CXL12" s="349"/>
      <c r="CXM12" s="349"/>
      <c r="CXN12" s="349"/>
      <c r="CXO12" s="349"/>
      <c r="CXP12" s="349"/>
      <c r="CXQ12" s="349"/>
      <c r="CXR12" s="349"/>
      <c r="CXS12" s="349"/>
      <c r="CXT12" s="349"/>
      <c r="CXU12" s="349"/>
      <c r="CXV12" s="349"/>
      <c r="CXW12" s="349"/>
      <c r="CXX12" s="349"/>
      <c r="CXY12" s="349"/>
      <c r="CXZ12" s="349"/>
      <c r="CYA12" s="349"/>
      <c r="CYB12" s="349"/>
      <c r="CYC12" s="349"/>
      <c r="CYD12" s="349"/>
      <c r="CYE12" s="349"/>
      <c r="CYF12" s="349"/>
      <c r="CYG12" s="349"/>
      <c r="CYH12" s="349"/>
      <c r="CYI12" s="349"/>
      <c r="CYJ12" s="349"/>
      <c r="CYK12" s="349"/>
      <c r="CYL12" s="349"/>
      <c r="CYM12" s="349"/>
      <c r="CYN12" s="349"/>
      <c r="CYO12" s="349"/>
      <c r="CYP12" s="349"/>
      <c r="CYQ12" s="349"/>
      <c r="CYR12" s="349"/>
      <c r="CYS12" s="349"/>
      <c r="CYT12" s="349"/>
      <c r="CYU12" s="349"/>
      <c r="CYV12" s="349"/>
      <c r="CYW12" s="349"/>
      <c r="CYX12" s="349"/>
      <c r="CYY12" s="349"/>
      <c r="CYZ12" s="349"/>
      <c r="CZA12" s="349"/>
      <c r="CZB12" s="349"/>
      <c r="CZC12" s="349"/>
      <c r="CZD12" s="349"/>
      <c r="CZE12" s="349"/>
      <c r="CZF12" s="349"/>
      <c r="CZG12" s="349"/>
      <c r="CZH12" s="349"/>
      <c r="CZI12" s="349"/>
      <c r="CZJ12" s="349"/>
      <c r="CZK12" s="349"/>
      <c r="CZL12" s="349"/>
      <c r="CZM12" s="349"/>
      <c r="CZN12" s="349"/>
      <c r="CZO12" s="349"/>
      <c r="CZP12" s="349"/>
      <c r="CZQ12" s="349"/>
      <c r="CZR12" s="349"/>
      <c r="CZS12" s="349"/>
      <c r="CZT12" s="349"/>
      <c r="CZU12" s="349"/>
      <c r="CZV12" s="349"/>
      <c r="CZW12" s="349"/>
      <c r="CZX12" s="349"/>
      <c r="CZY12" s="349"/>
      <c r="CZZ12" s="349"/>
      <c r="DAA12" s="349"/>
      <c r="DAB12" s="349"/>
      <c r="DAC12" s="349"/>
      <c r="DAD12" s="349"/>
      <c r="DAE12" s="349"/>
      <c r="DAF12" s="349"/>
      <c r="DAG12" s="349"/>
      <c r="DAH12" s="349"/>
      <c r="DAI12" s="349"/>
      <c r="DAJ12" s="349"/>
      <c r="DAK12" s="349"/>
      <c r="DAL12" s="349"/>
      <c r="DAM12" s="349"/>
      <c r="DAN12" s="349"/>
      <c r="DAO12" s="349"/>
      <c r="DAP12" s="349"/>
      <c r="DAQ12" s="349"/>
      <c r="DAR12" s="349"/>
      <c r="DAS12" s="349"/>
      <c r="DAT12" s="349"/>
      <c r="DAU12" s="349"/>
      <c r="DAV12" s="349"/>
      <c r="DAW12" s="349"/>
      <c r="DAX12" s="349"/>
      <c r="DAY12" s="349"/>
      <c r="DAZ12" s="349"/>
      <c r="DBA12" s="349"/>
      <c r="DBB12" s="349"/>
      <c r="DBC12" s="349"/>
      <c r="DBD12" s="349"/>
      <c r="DBE12" s="349"/>
      <c r="DBF12" s="349"/>
      <c r="DBG12" s="349"/>
      <c r="DBH12" s="349"/>
      <c r="DBI12" s="349"/>
      <c r="DBJ12" s="349"/>
      <c r="DBK12" s="349"/>
      <c r="DBL12" s="349"/>
      <c r="DBM12" s="349"/>
      <c r="DBN12" s="349"/>
      <c r="DBO12" s="349"/>
      <c r="DBP12" s="349"/>
      <c r="DBQ12" s="349"/>
      <c r="DBR12" s="349"/>
      <c r="DBS12" s="349"/>
      <c r="DBT12" s="349"/>
      <c r="DBU12" s="349"/>
      <c r="DBV12" s="349"/>
      <c r="DBW12" s="349"/>
      <c r="DBX12" s="349"/>
      <c r="DBY12" s="349"/>
      <c r="DBZ12" s="349"/>
      <c r="DCA12" s="349"/>
      <c r="DCB12" s="349"/>
      <c r="DCC12" s="349"/>
      <c r="DCD12" s="349"/>
      <c r="DCE12" s="349"/>
      <c r="DCF12" s="349"/>
      <c r="DCG12" s="349"/>
      <c r="DCH12" s="349"/>
      <c r="DCI12" s="349"/>
      <c r="DCJ12" s="349"/>
      <c r="DCK12" s="349"/>
      <c r="DCL12" s="349"/>
      <c r="DCM12" s="349"/>
      <c r="DCN12" s="349"/>
      <c r="DCO12" s="349"/>
      <c r="DCP12" s="349"/>
      <c r="DCQ12" s="349"/>
      <c r="DCR12" s="349"/>
      <c r="DCS12" s="349"/>
      <c r="DCT12" s="349"/>
      <c r="DCU12" s="349"/>
      <c r="DCV12" s="349"/>
      <c r="DCW12" s="349"/>
      <c r="DCX12" s="349"/>
      <c r="DCY12" s="349"/>
      <c r="DCZ12" s="349"/>
      <c r="DDA12" s="349"/>
      <c r="DDB12" s="349"/>
      <c r="DDC12" s="349"/>
      <c r="DDD12" s="349"/>
      <c r="DDE12" s="349"/>
      <c r="DDF12" s="349"/>
      <c r="DDG12" s="349"/>
      <c r="DDH12" s="349"/>
      <c r="DDI12" s="349"/>
      <c r="DDJ12" s="349"/>
      <c r="DDK12" s="349"/>
      <c r="DDL12" s="349"/>
      <c r="DDM12" s="349"/>
      <c r="DDN12" s="349"/>
      <c r="DDO12" s="349"/>
      <c r="DDP12" s="349"/>
      <c r="DDQ12" s="349"/>
      <c r="DDR12" s="349"/>
      <c r="DDS12" s="349"/>
      <c r="DDT12" s="349"/>
      <c r="DDU12" s="349"/>
      <c r="DDV12" s="349"/>
      <c r="DDW12" s="349"/>
      <c r="DDX12" s="349"/>
      <c r="DDY12" s="349"/>
      <c r="DDZ12" s="349"/>
      <c r="DEA12" s="349"/>
      <c r="DEB12" s="349"/>
      <c r="DEC12" s="349"/>
      <c r="DED12" s="349"/>
      <c r="DEE12" s="349"/>
      <c r="DEF12" s="349"/>
      <c r="DEG12" s="349"/>
      <c r="DEH12" s="349"/>
      <c r="DEI12" s="349"/>
      <c r="DEJ12" s="349"/>
      <c r="DEK12" s="349"/>
      <c r="DEL12" s="349"/>
      <c r="DEM12" s="349"/>
      <c r="DEN12" s="349"/>
      <c r="DEO12" s="349"/>
      <c r="DEP12" s="349"/>
      <c r="DEQ12" s="349"/>
      <c r="DER12" s="349"/>
      <c r="DES12" s="349"/>
      <c r="DET12" s="349"/>
      <c r="DEU12" s="349"/>
      <c r="DEV12" s="349"/>
      <c r="DEW12" s="349"/>
      <c r="DEX12" s="349"/>
      <c r="DEY12" s="349"/>
      <c r="DEZ12" s="349"/>
      <c r="DFA12" s="349"/>
      <c r="DFB12" s="349"/>
      <c r="DFC12" s="349"/>
      <c r="DFD12" s="349"/>
      <c r="DFE12" s="349"/>
      <c r="DFF12" s="349"/>
      <c r="DFG12" s="349"/>
      <c r="DFH12" s="349"/>
      <c r="DFI12" s="349"/>
      <c r="DFJ12" s="349"/>
      <c r="DFK12" s="349"/>
      <c r="DFL12" s="349"/>
      <c r="DFM12" s="349"/>
      <c r="DFN12" s="349"/>
      <c r="DFO12" s="349"/>
      <c r="DFP12" s="349"/>
      <c r="DFQ12" s="349"/>
      <c r="DFR12" s="349"/>
      <c r="DFS12" s="349"/>
      <c r="DFT12" s="349"/>
      <c r="DFU12" s="349"/>
      <c r="DFV12" s="349"/>
      <c r="DFW12" s="349"/>
      <c r="DFX12" s="349"/>
      <c r="DFY12" s="349"/>
      <c r="DFZ12" s="349"/>
      <c r="DGA12" s="349"/>
      <c r="DGB12" s="349"/>
      <c r="DGC12" s="349"/>
      <c r="DGD12" s="349"/>
      <c r="DGE12" s="349"/>
      <c r="DGF12" s="349"/>
      <c r="DGG12" s="349"/>
      <c r="DGH12" s="349"/>
      <c r="DGI12" s="349"/>
      <c r="DGJ12" s="349"/>
      <c r="DGK12" s="349"/>
      <c r="DGL12" s="349"/>
      <c r="DGM12" s="349"/>
      <c r="DGN12" s="349"/>
      <c r="DGO12" s="349"/>
      <c r="DGP12" s="349"/>
      <c r="DGQ12" s="349"/>
      <c r="DGR12" s="349"/>
      <c r="DGS12" s="349"/>
      <c r="DGT12" s="349"/>
      <c r="DGU12" s="349"/>
      <c r="DGV12" s="349"/>
      <c r="DGW12" s="349"/>
      <c r="DGX12" s="349"/>
      <c r="DGY12" s="349"/>
      <c r="DGZ12" s="349"/>
      <c r="DHA12" s="349"/>
      <c r="DHB12" s="349"/>
      <c r="DHC12" s="349"/>
      <c r="DHD12" s="349"/>
      <c r="DHE12" s="349"/>
      <c r="DHF12" s="349"/>
      <c r="DHG12" s="349"/>
      <c r="DHH12" s="349"/>
      <c r="DHI12" s="349"/>
      <c r="DHJ12" s="349"/>
      <c r="DHK12" s="349"/>
      <c r="DHL12" s="349"/>
      <c r="DHM12" s="349"/>
      <c r="DHN12" s="349"/>
      <c r="DHO12" s="349"/>
      <c r="DHP12" s="349"/>
      <c r="DHQ12" s="349"/>
      <c r="DHR12" s="349"/>
      <c r="DHS12" s="349"/>
      <c r="DHT12" s="349"/>
      <c r="DHU12" s="349"/>
      <c r="DHV12" s="349"/>
      <c r="DHW12" s="349"/>
      <c r="DHX12" s="349"/>
      <c r="DHY12" s="349"/>
      <c r="DHZ12" s="349"/>
      <c r="DIA12" s="349"/>
      <c r="DIB12" s="349"/>
      <c r="DIC12" s="349"/>
      <c r="DID12" s="349"/>
      <c r="DIE12" s="349"/>
      <c r="DIF12" s="349"/>
      <c r="DIG12" s="349"/>
      <c r="DIH12" s="349"/>
      <c r="DII12" s="349"/>
      <c r="DIJ12" s="349"/>
      <c r="DIK12" s="349"/>
      <c r="DIL12" s="349"/>
      <c r="DIM12" s="349"/>
      <c r="DIN12" s="349"/>
      <c r="DIO12" s="349"/>
      <c r="DIP12" s="349"/>
      <c r="DIQ12" s="349"/>
      <c r="DIR12" s="349"/>
      <c r="DIS12" s="349"/>
      <c r="DIT12" s="349"/>
      <c r="DIU12" s="349"/>
      <c r="DIV12" s="349"/>
      <c r="DIW12" s="349"/>
      <c r="DIX12" s="349"/>
      <c r="DIY12" s="349"/>
      <c r="DIZ12" s="349"/>
      <c r="DJA12" s="349"/>
      <c r="DJB12" s="349"/>
      <c r="DJC12" s="349"/>
      <c r="DJD12" s="349"/>
      <c r="DJE12" s="349"/>
      <c r="DJF12" s="349"/>
      <c r="DJG12" s="349"/>
      <c r="DJH12" s="349"/>
      <c r="DJI12" s="349"/>
      <c r="DJJ12" s="349"/>
      <c r="DJK12" s="349"/>
      <c r="DJL12" s="349"/>
      <c r="DJM12" s="349"/>
      <c r="DJN12" s="349"/>
      <c r="DJO12" s="349"/>
      <c r="DJP12" s="349"/>
      <c r="DJQ12" s="349"/>
      <c r="DJR12" s="349"/>
      <c r="DJS12" s="349"/>
      <c r="DJT12" s="349"/>
      <c r="DJU12" s="349"/>
      <c r="DJV12" s="349"/>
      <c r="DJW12" s="349"/>
      <c r="DJX12" s="349"/>
      <c r="DJY12" s="349"/>
      <c r="DJZ12" s="349"/>
      <c r="DKA12" s="349"/>
      <c r="DKB12" s="349"/>
      <c r="DKC12" s="349"/>
      <c r="DKD12" s="349"/>
      <c r="DKE12" s="349"/>
      <c r="DKF12" s="349"/>
      <c r="DKG12" s="349"/>
      <c r="DKH12" s="349"/>
      <c r="DKI12" s="349"/>
      <c r="DKJ12" s="349"/>
      <c r="DKK12" s="349"/>
      <c r="DKL12" s="349"/>
      <c r="DKM12" s="349"/>
      <c r="DKN12" s="349"/>
      <c r="DKO12" s="349"/>
      <c r="DKP12" s="349"/>
      <c r="DKQ12" s="349"/>
      <c r="DKR12" s="349"/>
      <c r="DKS12" s="349"/>
      <c r="DKT12" s="349"/>
      <c r="DKU12" s="349"/>
      <c r="DKV12" s="349"/>
      <c r="DKW12" s="349"/>
      <c r="DKX12" s="349"/>
      <c r="DKY12" s="349"/>
      <c r="DKZ12" s="349"/>
      <c r="DLA12" s="349"/>
      <c r="DLB12" s="349"/>
      <c r="DLC12" s="349"/>
      <c r="DLD12" s="349"/>
      <c r="DLE12" s="349"/>
      <c r="DLF12" s="349"/>
      <c r="DLG12" s="349"/>
      <c r="DLH12" s="349"/>
      <c r="DLI12" s="349"/>
      <c r="DLJ12" s="349"/>
      <c r="DLK12" s="349"/>
      <c r="DLL12" s="349"/>
      <c r="DLM12" s="349"/>
      <c r="DLN12" s="349"/>
      <c r="DLO12" s="349"/>
      <c r="DLP12" s="349"/>
      <c r="DLQ12" s="349"/>
      <c r="DLR12" s="349"/>
      <c r="DLS12" s="349"/>
      <c r="DLT12" s="349"/>
      <c r="DLU12" s="349"/>
      <c r="DLV12" s="349"/>
      <c r="DLW12" s="349"/>
      <c r="DLX12" s="349"/>
      <c r="DLY12" s="349"/>
      <c r="DLZ12" s="349"/>
      <c r="DMA12" s="349"/>
      <c r="DMB12" s="349"/>
      <c r="DMC12" s="349"/>
      <c r="DMD12" s="349"/>
      <c r="DME12" s="349"/>
      <c r="DMF12" s="349"/>
      <c r="DMG12" s="349"/>
      <c r="DMH12" s="349"/>
      <c r="DMI12" s="349"/>
      <c r="DMJ12" s="349"/>
      <c r="DMK12" s="349"/>
      <c r="DML12" s="349"/>
      <c r="DMM12" s="349"/>
      <c r="DMN12" s="349"/>
      <c r="DMO12" s="349"/>
      <c r="DMP12" s="349"/>
      <c r="DMQ12" s="349"/>
      <c r="DMR12" s="349"/>
      <c r="DMS12" s="349"/>
      <c r="DMT12" s="349"/>
      <c r="DMU12" s="349"/>
      <c r="DMV12" s="349"/>
      <c r="DMW12" s="349"/>
      <c r="DMX12" s="349"/>
      <c r="DMY12" s="349"/>
      <c r="DMZ12" s="349"/>
      <c r="DNA12" s="349"/>
      <c r="DNB12" s="349"/>
      <c r="DNC12" s="349"/>
      <c r="DND12" s="349"/>
      <c r="DNE12" s="349"/>
      <c r="DNF12" s="349"/>
      <c r="DNG12" s="349"/>
      <c r="DNH12" s="349"/>
      <c r="DNI12" s="349"/>
      <c r="DNJ12" s="349"/>
      <c r="DNK12" s="349"/>
      <c r="DNL12" s="349"/>
      <c r="DNM12" s="349"/>
      <c r="DNN12" s="349"/>
      <c r="DNO12" s="349"/>
      <c r="DNP12" s="349"/>
      <c r="DNQ12" s="349"/>
      <c r="DNR12" s="349"/>
      <c r="DNS12" s="349"/>
      <c r="DNT12" s="349"/>
      <c r="DNU12" s="349"/>
      <c r="DNV12" s="349"/>
      <c r="DNW12" s="349"/>
      <c r="DNX12" s="349"/>
      <c r="DNY12" s="349"/>
      <c r="DNZ12" s="349"/>
      <c r="DOA12" s="349"/>
      <c r="DOB12" s="349"/>
      <c r="DOC12" s="349"/>
      <c r="DOD12" s="349"/>
      <c r="DOE12" s="349"/>
      <c r="DOF12" s="349"/>
      <c r="DOG12" s="349"/>
      <c r="DOH12" s="349"/>
      <c r="DOI12" s="349"/>
      <c r="DOJ12" s="349"/>
      <c r="DOK12" s="349"/>
      <c r="DOL12" s="349"/>
      <c r="DOM12" s="349"/>
      <c r="DON12" s="349"/>
      <c r="DOO12" s="349"/>
      <c r="DOP12" s="349"/>
      <c r="DOQ12" s="349"/>
      <c r="DOR12" s="349"/>
      <c r="DOS12" s="349"/>
      <c r="DOT12" s="349"/>
      <c r="DOU12" s="349"/>
      <c r="DOV12" s="349"/>
      <c r="DOW12" s="349"/>
      <c r="DOX12" s="349"/>
      <c r="DOY12" s="349"/>
      <c r="DOZ12" s="349"/>
      <c r="DPA12" s="349"/>
      <c r="DPB12" s="349"/>
      <c r="DPC12" s="349"/>
      <c r="DPD12" s="349"/>
      <c r="DPE12" s="349"/>
      <c r="DPF12" s="349"/>
      <c r="DPG12" s="349"/>
      <c r="DPH12" s="349"/>
      <c r="DPI12" s="349"/>
      <c r="DPJ12" s="349"/>
      <c r="DPK12" s="349"/>
      <c r="DPL12" s="349"/>
      <c r="DPM12" s="349"/>
      <c r="DPN12" s="349"/>
      <c r="DPO12" s="349"/>
      <c r="DPP12" s="349"/>
      <c r="DPQ12" s="349"/>
      <c r="DPR12" s="349"/>
      <c r="DPS12" s="349"/>
      <c r="DPT12" s="349"/>
      <c r="DPU12" s="349"/>
      <c r="DPV12" s="349"/>
      <c r="DPW12" s="349"/>
      <c r="DPX12" s="349"/>
      <c r="DPY12" s="349"/>
      <c r="DPZ12" s="349"/>
      <c r="DQA12" s="349"/>
      <c r="DQB12" s="349"/>
      <c r="DQC12" s="349"/>
      <c r="DQD12" s="349"/>
      <c r="DQE12" s="349"/>
      <c r="DQF12" s="349"/>
      <c r="DQG12" s="349"/>
      <c r="DQH12" s="349"/>
      <c r="DQI12" s="349"/>
      <c r="DQJ12" s="349"/>
      <c r="DQK12" s="349"/>
      <c r="DQL12" s="349"/>
      <c r="DQM12" s="349"/>
      <c r="DQN12" s="349"/>
      <c r="DQO12" s="349"/>
      <c r="DQP12" s="349"/>
      <c r="DQQ12" s="349"/>
      <c r="DQR12" s="349"/>
      <c r="DQS12" s="349"/>
      <c r="DQT12" s="349"/>
      <c r="DQU12" s="349"/>
      <c r="DQV12" s="349"/>
      <c r="DQW12" s="349"/>
      <c r="DQX12" s="349"/>
      <c r="DQY12" s="349"/>
      <c r="DQZ12" s="349"/>
      <c r="DRA12" s="349"/>
      <c r="DRB12" s="349"/>
      <c r="DRC12" s="349"/>
      <c r="DRD12" s="349"/>
      <c r="DRE12" s="349"/>
      <c r="DRF12" s="349"/>
      <c r="DRG12" s="349"/>
      <c r="DRH12" s="349"/>
      <c r="DRI12" s="349"/>
      <c r="DRJ12" s="349"/>
      <c r="DRK12" s="349"/>
      <c r="DRL12" s="349"/>
      <c r="DRM12" s="349"/>
      <c r="DRN12" s="349"/>
      <c r="DRO12" s="349"/>
      <c r="DRP12" s="349"/>
      <c r="DRQ12" s="349"/>
      <c r="DRR12" s="349"/>
      <c r="DRS12" s="349"/>
      <c r="DRT12" s="349"/>
      <c r="DRU12" s="349"/>
      <c r="DRV12" s="349"/>
      <c r="DRW12" s="349"/>
      <c r="DRX12" s="349"/>
      <c r="DRY12" s="349"/>
      <c r="DRZ12" s="349"/>
      <c r="DSA12" s="349"/>
      <c r="DSB12" s="349"/>
      <c r="DSC12" s="349"/>
      <c r="DSD12" s="349"/>
      <c r="DSE12" s="349"/>
      <c r="DSF12" s="349"/>
      <c r="DSG12" s="349"/>
      <c r="DSH12" s="349"/>
      <c r="DSI12" s="349"/>
      <c r="DSJ12" s="349"/>
      <c r="DSK12" s="349"/>
      <c r="DSL12" s="349"/>
      <c r="DSM12" s="349"/>
      <c r="DSN12" s="349"/>
      <c r="DSO12" s="349"/>
      <c r="DSP12" s="349"/>
      <c r="DSQ12" s="349"/>
      <c r="DSR12" s="349"/>
      <c r="DSS12" s="349"/>
      <c r="DST12" s="349"/>
      <c r="DSU12" s="349"/>
      <c r="DSV12" s="349"/>
      <c r="DSW12" s="349"/>
      <c r="DSX12" s="349"/>
      <c r="DSY12" s="349"/>
      <c r="DSZ12" s="349"/>
      <c r="DTA12" s="349"/>
      <c r="DTB12" s="349"/>
      <c r="DTC12" s="349"/>
      <c r="DTD12" s="349"/>
      <c r="DTE12" s="349"/>
      <c r="DTF12" s="349"/>
      <c r="DTG12" s="349"/>
      <c r="DTH12" s="349"/>
      <c r="DTI12" s="349"/>
      <c r="DTJ12" s="349"/>
      <c r="DTK12" s="349"/>
      <c r="DTL12" s="349"/>
      <c r="DTM12" s="349"/>
      <c r="DTN12" s="349"/>
      <c r="DTO12" s="349"/>
      <c r="DTP12" s="349"/>
      <c r="DTQ12" s="349"/>
      <c r="DTR12" s="349"/>
      <c r="DTS12" s="349"/>
      <c r="DTT12" s="349"/>
      <c r="DTU12" s="349"/>
      <c r="DTV12" s="349"/>
      <c r="DTW12" s="349"/>
      <c r="DTX12" s="349"/>
      <c r="DTY12" s="349"/>
      <c r="DTZ12" s="349"/>
      <c r="DUA12" s="349"/>
      <c r="DUB12" s="349"/>
      <c r="DUC12" s="349"/>
      <c r="DUD12" s="349"/>
      <c r="DUE12" s="349"/>
      <c r="DUF12" s="349"/>
      <c r="DUG12" s="349"/>
      <c r="DUH12" s="349"/>
      <c r="DUI12" s="349"/>
      <c r="DUJ12" s="349"/>
      <c r="DUK12" s="349"/>
      <c r="DUL12" s="349"/>
      <c r="DUM12" s="349"/>
      <c r="DUN12" s="349"/>
      <c r="DUO12" s="349"/>
      <c r="DUP12" s="349"/>
      <c r="DUQ12" s="349"/>
      <c r="DUR12" s="349"/>
      <c r="DUS12" s="349"/>
      <c r="DUT12" s="349"/>
      <c r="DUU12" s="349"/>
      <c r="DUV12" s="349"/>
      <c r="DUW12" s="349"/>
      <c r="DUX12" s="349"/>
      <c r="DUY12" s="349"/>
      <c r="DUZ12" s="349"/>
      <c r="DVA12" s="349"/>
      <c r="DVB12" s="349"/>
      <c r="DVC12" s="349"/>
      <c r="DVD12" s="349"/>
      <c r="DVE12" s="349"/>
      <c r="DVF12" s="349"/>
      <c r="DVG12" s="349"/>
      <c r="DVH12" s="349"/>
      <c r="DVI12" s="349"/>
      <c r="DVJ12" s="349"/>
      <c r="DVK12" s="349"/>
      <c r="DVL12" s="349"/>
      <c r="DVM12" s="349"/>
      <c r="DVN12" s="349"/>
      <c r="DVO12" s="349"/>
      <c r="DVP12" s="349"/>
      <c r="DVQ12" s="349"/>
      <c r="DVR12" s="349"/>
      <c r="DVS12" s="349"/>
      <c r="DVT12" s="349"/>
      <c r="DVU12" s="349"/>
      <c r="DVV12" s="349"/>
      <c r="DVW12" s="349"/>
      <c r="DVX12" s="349"/>
      <c r="DVY12" s="349"/>
      <c r="DVZ12" s="349"/>
      <c r="DWA12" s="349"/>
      <c r="DWB12" s="349"/>
      <c r="DWC12" s="349"/>
      <c r="DWD12" s="349"/>
      <c r="DWE12" s="349"/>
      <c r="DWF12" s="349"/>
      <c r="DWG12" s="349"/>
      <c r="DWH12" s="349"/>
      <c r="DWI12" s="349"/>
      <c r="DWJ12" s="349"/>
      <c r="DWK12" s="349"/>
      <c r="DWL12" s="349"/>
      <c r="DWM12" s="349"/>
      <c r="DWN12" s="349"/>
      <c r="DWO12" s="349"/>
      <c r="DWP12" s="349"/>
      <c r="DWQ12" s="349"/>
      <c r="DWR12" s="349"/>
      <c r="DWS12" s="349"/>
      <c r="DWT12" s="349"/>
      <c r="DWU12" s="349"/>
      <c r="DWV12" s="349"/>
      <c r="DWW12" s="349"/>
      <c r="DWX12" s="349"/>
      <c r="DWY12" s="349"/>
      <c r="DWZ12" s="349"/>
      <c r="DXA12" s="349"/>
      <c r="DXB12" s="349"/>
      <c r="DXC12" s="349"/>
      <c r="DXD12" s="349"/>
      <c r="DXE12" s="349"/>
      <c r="DXF12" s="349"/>
      <c r="DXG12" s="349"/>
      <c r="DXH12" s="349"/>
      <c r="DXI12" s="349"/>
      <c r="DXJ12" s="349"/>
      <c r="DXK12" s="349"/>
      <c r="DXL12" s="349"/>
      <c r="DXM12" s="349"/>
      <c r="DXN12" s="349"/>
      <c r="DXO12" s="349"/>
      <c r="DXP12" s="349"/>
      <c r="DXQ12" s="349"/>
      <c r="DXR12" s="349"/>
      <c r="DXS12" s="349"/>
      <c r="DXT12" s="349"/>
      <c r="DXU12" s="349"/>
      <c r="DXV12" s="349"/>
      <c r="DXW12" s="349"/>
      <c r="DXX12" s="349"/>
      <c r="DXY12" s="349"/>
      <c r="DXZ12" s="349"/>
      <c r="DYA12" s="349"/>
      <c r="DYB12" s="349"/>
      <c r="DYC12" s="349"/>
      <c r="DYD12" s="349"/>
      <c r="DYE12" s="349"/>
      <c r="DYF12" s="349"/>
      <c r="DYG12" s="349"/>
      <c r="DYH12" s="349"/>
      <c r="DYI12" s="349"/>
      <c r="DYJ12" s="349"/>
      <c r="DYK12" s="349"/>
      <c r="DYL12" s="349"/>
      <c r="DYM12" s="349"/>
      <c r="DYN12" s="349"/>
      <c r="DYO12" s="349"/>
      <c r="DYP12" s="349"/>
      <c r="DYQ12" s="349"/>
      <c r="DYR12" s="349"/>
      <c r="DYS12" s="349"/>
      <c r="DYT12" s="349"/>
      <c r="DYU12" s="349"/>
      <c r="DYV12" s="349"/>
      <c r="DYW12" s="349"/>
      <c r="DYX12" s="349"/>
      <c r="DYY12" s="349"/>
      <c r="DYZ12" s="349"/>
      <c r="DZA12" s="349"/>
      <c r="DZB12" s="349"/>
      <c r="DZC12" s="349"/>
      <c r="DZD12" s="349"/>
      <c r="DZE12" s="349"/>
      <c r="DZF12" s="349"/>
      <c r="DZG12" s="349"/>
      <c r="DZH12" s="349"/>
      <c r="DZI12" s="349"/>
      <c r="DZJ12" s="349"/>
      <c r="DZK12" s="349"/>
      <c r="DZL12" s="349"/>
      <c r="DZM12" s="349"/>
      <c r="DZN12" s="349"/>
      <c r="DZO12" s="349"/>
      <c r="DZP12" s="349"/>
      <c r="DZQ12" s="349"/>
      <c r="DZR12" s="349"/>
      <c r="DZS12" s="349"/>
      <c r="DZT12" s="349"/>
      <c r="DZU12" s="349"/>
      <c r="DZV12" s="349"/>
      <c r="DZW12" s="349"/>
      <c r="DZX12" s="349"/>
      <c r="DZY12" s="349"/>
      <c r="DZZ12" s="349"/>
      <c r="EAA12" s="349"/>
      <c r="EAB12" s="349"/>
      <c r="EAC12" s="349"/>
      <c r="EAD12" s="349"/>
      <c r="EAE12" s="349"/>
      <c r="EAF12" s="349"/>
      <c r="EAG12" s="349"/>
      <c r="EAH12" s="349"/>
      <c r="EAI12" s="349"/>
      <c r="EAJ12" s="349"/>
      <c r="EAK12" s="349"/>
      <c r="EAL12" s="349"/>
      <c r="EAM12" s="349"/>
      <c r="EAN12" s="349"/>
      <c r="EAO12" s="349"/>
      <c r="EAP12" s="349"/>
      <c r="EAQ12" s="349"/>
      <c r="EAR12" s="349"/>
      <c r="EAS12" s="349"/>
      <c r="EAT12" s="349"/>
      <c r="EAU12" s="349"/>
      <c r="EAV12" s="349"/>
      <c r="EAW12" s="349"/>
      <c r="EAX12" s="349"/>
      <c r="EAY12" s="349"/>
      <c r="EAZ12" s="349"/>
      <c r="EBA12" s="349"/>
      <c r="EBB12" s="349"/>
      <c r="EBC12" s="349"/>
      <c r="EBD12" s="349"/>
      <c r="EBE12" s="349"/>
      <c r="EBF12" s="349"/>
      <c r="EBG12" s="349"/>
      <c r="EBH12" s="349"/>
      <c r="EBI12" s="349"/>
      <c r="EBJ12" s="349"/>
      <c r="EBK12" s="349"/>
      <c r="EBL12" s="349"/>
      <c r="EBM12" s="349"/>
      <c r="EBN12" s="349"/>
      <c r="EBO12" s="349"/>
      <c r="EBP12" s="349"/>
      <c r="EBQ12" s="349"/>
      <c r="EBR12" s="349"/>
      <c r="EBS12" s="349"/>
      <c r="EBT12" s="349"/>
      <c r="EBU12" s="349"/>
      <c r="EBV12" s="349"/>
      <c r="EBW12" s="349"/>
      <c r="EBX12" s="349"/>
      <c r="EBY12" s="349"/>
      <c r="EBZ12" s="349"/>
      <c r="ECA12" s="349"/>
      <c r="ECB12" s="349"/>
      <c r="ECC12" s="349"/>
      <c r="ECD12" s="349"/>
      <c r="ECE12" s="349"/>
      <c r="ECF12" s="349"/>
      <c r="ECG12" s="349"/>
      <c r="ECH12" s="349"/>
      <c r="ECI12" s="349"/>
      <c r="ECJ12" s="349"/>
      <c r="ECK12" s="349"/>
      <c r="ECL12" s="349"/>
      <c r="ECM12" s="349"/>
      <c r="ECN12" s="349"/>
      <c r="ECO12" s="349"/>
      <c r="ECP12" s="349"/>
      <c r="ECQ12" s="349"/>
      <c r="ECR12" s="349"/>
      <c r="ECS12" s="349"/>
      <c r="ECT12" s="349"/>
      <c r="ECU12" s="349"/>
      <c r="ECV12" s="349"/>
      <c r="ECW12" s="349"/>
      <c r="ECX12" s="349"/>
      <c r="ECY12" s="349"/>
      <c r="ECZ12" s="349"/>
      <c r="EDA12" s="349"/>
      <c r="EDB12" s="349"/>
      <c r="EDC12" s="349"/>
      <c r="EDD12" s="349"/>
      <c r="EDE12" s="349"/>
      <c r="EDF12" s="349"/>
      <c r="EDG12" s="349"/>
      <c r="EDH12" s="349"/>
      <c r="EDI12" s="349"/>
      <c r="EDJ12" s="349"/>
      <c r="EDK12" s="349"/>
      <c r="EDL12" s="349"/>
      <c r="EDM12" s="349"/>
      <c r="EDN12" s="349"/>
      <c r="EDO12" s="349"/>
      <c r="EDP12" s="349"/>
      <c r="EDQ12" s="349"/>
      <c r="EDR12" s="349"/>
      <c r="EDS12" s="349"/>
      <c r="EDT12" s="349"/>
      <c r="EDU12" s="349"/>
      <c r="EDV12" s="349"/>
      <c r="EDW12" s="349"/>
      <c r="EDX12" s="349"/>
      <c r="EDY12" s="349"/>
      <c r="EDZ12" s="349"/>
      <c r="EEA12" s="349"/>
      <c r="EEB12" s="349"/>
      <c r="EEC12" s="349"/>
      <c r="EED12" s="349"/>
      <c r="EEE12" s="349"/>
      <c r="EEF12" s="349"/>
      <c r="EEG12" s="349"/>
      <c r="EEH12" s="349"/>
      <c r="EEI12" s="349"/>
      <c r="EEJ12" s="349"/>
      <c r="EEK12" s="349"/>
      <c r="EEL12" s="349"/>
      <c r="EEM12" s="349"/>
      <c r="EEN12" s="349"/>
      <c r="EEO12" s="349"/>
      <c r="EEP12" s="349"/>
      <c r="EEQ12" s="349"/>
      <c r="EER12" s="349"/>
      <c r="EES12" s="349"/>
      <c r="EET12" s="349"/>
      <c r="EEU12" s="349"/>
      <c r="EEV12" s="349"/>
      <c r="EEW12" s="349"/>
      <c r="EEX12" s="349"/>
      <c r="EEY12" s="349"/>
      <c r="EEZ12" s="349"/>
      <c r="EFA12" s="349"/>
      <c r="EFB12" s="349"/>
      <c r="EFC12" s="349"/>
      <c r="EFD12" s="349"/>
      <c r="EFE12" s="349"/>
      <c r="EFF12" s="349"/>
      <c r="EFG12" s="349"/>
      <c r="EFH12" s="349"/>
      <c r="EFI12" s="349"/>
      <c r="EFJ12" s="349"/>
      <c r="EFK12" s="349"/>
      <c r="EFL12" s="349"/>
      <c r="EFM12" s="349"/>
      <c r="EFN12" s="349"/>
      <c r="EFO12" s="349"/>
      <c r="EFP12" s="349"/>
      <c r="EFQ12" s="349"/>
      <c r="EFR12" s="349"/>
      <c r="EFS12" s="349"/>
      <c r="EFT12" s="349"/>
      <c r="EFU12" s="349"/>
      <c r="EFV12" s="349"/>
      <c r="EFW12" s="349"/>
      <c r="EFX12" s="349"/>
      <c r="EFY12" s="349"/>
      <c r="EFZ12" s="349"/>
      <c r="EGA12" s="349"/>
      <c r="EGB12" s="349"/>
      <c r="EGC12" s="349"/>
      <c r="EGD12" s="349"/>
      <c r="EGE12" s="349"/>
      <c r="EGF12" s="349"/>
      <c r="EGG12" s="349"/>
      <c r="EGH12" s="349"/>
      <c r="EGI12" s="349"/>
      <c r="EGJ12" s="349"/>
      <c r="EGK12" s="349"/>
      <c r="EGL12" s="349"/>
      <c r="EGM12" s="349"/>
      <c r="EGN12" s="349"/>
      <c r="EGO12" s="349"/>
      <c r="EGP12" s="349"/>
      <c r="EGQ12" s="349"/>
      <c r="EGR12" s="349"/>
      <c r="EGS12" s="349"/>
      <c r="EGT12" s="349"/>
      <c r="EGU12" s="349"/>
      <c r="EGV12" s="349"/>
      <c r="EGW12" s="349"/>
      <c r="EGX12" s="349"/>
      <c r="EGY12" s="349"/>
      <c r="EGZ12" s="349"/>
      <c r="EHA12" s="349"/>
      <c r="EHB12" s="349"/>
      <c r="EHC12" s="349"/>
      <c r="EHD12" s="349"/>
      <c r="EHE12" s="349"/>
      <c r="EHF12" s="349"/>
      <c r="EHG12" s="349"/>
      <c r="EHH12" s="349"/>
      <c r="EHI12" s="349"/>
      <c r="EHJ12" s="349"/>
      <c r="EHK12" s="349"/>
      <c r="EHL12" s="349"/>
      <c r="EHM12" s="349"/>
      <c r="EHN12" s="349"/>
      <c r="EHO12" s="349"/>
      <c r="EHP12" s="349"/>
      <c r="EHQ12" s="349"/>
      <c r="EHR12" s="349"/>
      <c r="EHS12" s="349"/>
      <c r="EHT12" s="349"/>
      <c r="EHU12" s="349"/>
      <c r="EHV12" s="349"/>
      <c r="EHW12" s="349"/>
      <c r="EHX12" s="349"/>
      <c r="EHY12" s="349"/>
      <c r="EHZ12" s="349"/>
      <c r="EIA12" s="349"/>
      <c r="EIB12" s="349"/>
      <c r="EIC12" s="349"/>
      <c r="EID12" s="349"/>
      <c r="EIE12" s="349"/>
      <c r="EIF12" s="349"/>
      <c r="EIG12" s="349"/>
      <c r="EIH12" s="349"/>
      <c r="EII12" s="349"/>
      <c r="EIJ12" s="349"/>
      <c r="EIK12" s="349"/>
      <c r="EIL12" s="349"/>
      <c r="EIM12" s="349"/>
      <c r="EIN12" s="349"/>
      <c r="EIO12" s="349"/>
      <c r="EIP12" s="349"/>
      <c r="EIQ12" s="349"/>
      <c r="EIR12" s="349"/>
      <c r="EIS12" s="349"/>
      <c r="EIT12" s="349"/>
      <c r="EIU12" s="349"/>
      <c r="EIV12" s="349"/>
      <c r="EIW12" s="349"/>
      <c r="EIX12" s="349"/>
      <c r="EIY12" s="349"/>
      <c r="EIZ12" s="349"/>
      <c r="EJA12" s="349"/>
      <c r="EJB12" s="349"/>
      <c r="EJC12" s="349"/>
      <c r="EJD12" s="349"/>
      <c r="EJE12" s="349"/>
      <c r="EJF12" s="349"/>
      <c r="EJG12" s="349"/>
      <c r="EJH12" s="349"/>
      <c r="EJI12" s="349"/>
      <c r="EJJ12" s="349"/>
      <c r="EJK12" s="349"/>
      <c r="EJL12" s="349"/>
      <c r="EJM12" s="349"/>
      <c r="EJN12" s="349"/>
      <c r="EJO12" s="349"/>
      <c r="EJP12" s="349"/>
      <c r="EJQ12" s="349"/>
      <c r="EJR12" s="349"/>
      <c r="EJS12" s="349"/>
      <c r="EJT12" s="349"/>
      <c r="EJU12" s="349"/>
      <c r="EJV12" s="349"/>
      <c r="EJW12" s="349"/>
      <c r="EJX12" s="349"/>
      <c r="EJY12" s="349"/>
      <c r="EJZ12" s="349"/>
      <c r="EKA12" s="349"/>
      <c r="EKB12" s="349"/>
      <c r="EKC12" s="349"/>
      <c r="EKD12" s="349"/>
      <c r="EKE12" s="349"/>
      <c r="EKF12" s="349"/>
      <c r="EKG12" s="349"/>
      <c r="EKH12" s="349"/>
      <c r="EKI12" s="349"/>
      <c r="EKJ12" s="349"/>
      <c r="EKK12" s="349"/>
      <c r="EKL12" s="349"/>
      <c r="EKM12" s="349"/>
      <c r="EKN12" s="349"/>
      <c r="EKO12" s="349"/>
      <c r="EKP12" s="349"/>
      <c r="EKQ12" s="349"/>
      <c r="EKR12" s="349"/>
      <c r="EKS12" s="349"/>
      <c r="EKT12" s="349"/>
      <c r="EKU12" s="349"/>
      <c r="EKV12" s="349"/>
      <c r="EKW12" s="349"/>
      <c r="EKX12" s="349"/>
      <c r="EKY12" s="349"/>
      <c r="EKZ12" s="349"/>
      <c r="ELA12" s="349"/>
      <c r="ELB12" s="349"/>
      <c r="ELC12" s="349"/>
      <c r="ELD12" s="349"/>
      <c r="ELE12" s="349"/>
      <c r="ELF12" s="349"/>
      <c r="ELG12" s="349"/>
      <c r="ELH12" s="349"/>
      <c r="ELI12" s="349"/>
      <c r="ELJ12" s="349"/>
      <c r="ELK12" s="349"/>
      <c r="ELL12" s="349"/>
      <c r="ELM12" s="349"/>
      <c r="ELN12" s="349"/>
      <c r="ELO12" s="349"/>
      <c r="ELP12" s="349"/>
      <c r="ELQ12" s="349"/>
      <c r="ELR12" s="349"/>
      <c r="ELS12" s="349"/>
      <c r="ELT12" s="349"/>
      <c r="ELU12" s="349"/>
      <c r="ELV12" s="349"/>
      <c r="ELW12" s="349"/>
      <c r="ELX12" s="349"/>
      <c r="ELY12" s="349"/>
      <c r="ELZ12" s="349"/>
      <c r="EMA12" s="349"/>
      <c r="EMB12" s="349"/>
      <c r="EMC12" s="349"/>
      <c r="EMD12" s="349"/>
      <c r="EME12" s="349"/>
      <c r="EMF12" s="349"/>
      <c r="EMG12" s="349"/>
      <c r="EMH12" s="349"/>
      <c r="EMI12" s="349"/>
      <c r="EMJ12" s="349"/>
      <c r="EMK12" s="349"/>
      <c r="EML12" s="349"/>
      <c r="EMM12" s="349"/>
      <c r="EMN12" s="349"/>
      <c r="EMO12" s="349"/>
      <c r="EMP12" s="349"/>
      <c r="EMQ12" s="349"/>
      <c r="EMR12" s="349"/>
      <c r="EMS12" s="349"/>
      <c r="EMT12" s="349"/>
      <c r="EMU12" s="349"/>
      <c r="EMV12" s="349"/>
      <c r="EMW12" s="349"/>
      <c r="EMX12" s="349"/>
      <c r="EMY12" s="349"/>
      <c r="EMZ12" s="349"/>
      <c r="ENA12" s="349"/>
      <c r="ENB12" s="349"/>
      <c r="ENC12" s="349"/>
      <c r="END12" s="349"/>
      <c r="ENE12" s="349"/>
      <c r="ENF12" s="349"/>
      <c r="ENG12" s="349"/>
      <c r="ENH12" s="349"/>
      <c r="ENI12" s="349"/>
      <c r="ENJ12" s="349"/>
      <c r="ENK12" s="349"/>
      <c r="ENL12" s="349"/>
      <c r="ENM12" s="349"/>
      <c r="ENN12" s="349"/>
      <c r="ENO12" s="349"/>
      <c r="ENP12" s="349"/>
      <c r="ENQ12" s="349"/>
      <c r="ENR12" s="349"/>
      <c r="ENS12" s="349"/>
      <c r="ENT12" s="349"/>
      <c r="ENU12" s="349"/>
      <c r="ENV12" s="349"/>
      <c r="ENW12" s="349"/>
      <c r="ENX12" s="349"/>
      <c r="ENY12" s="349"/>
      <c r="ENZ12" s="349"/>
      <c r="EOA12" s="349"/>
      <c r="EOB12" s="349"/>
      <c r="EOC12" s="349"/>
      <c r="EOD12" s="349"/>
      <c r="EOE12" s="349"/>
      <c r="EOF12" s="349"/>
      <c r="EOG12" s="349"/>
      <c r="EOH12" s="349"/>
      <c r="EOI12" s="349"/>
      <c r="EOJ12" s="349"/>
      <c r="EOK12" s="349"/>
      <c r="EOL12" s="349"/>
      <c r="EOM12" s="349"/>
      <c r="EON12" s="349"/>
      <c r="EOO12" s="349"/>
      <c r="EOP12" s="349"/>
      <c r="EOQ12" s="349"/>
      <c r="EOR12" s="349"/>
      <c r="EOS12" s="349"/>
      <c r="EOT12" s="349"/>
      <c r="EOU12" s="349"/>
      <c r="EOV12" s="349"/>
      <c r="EOW12" s="349"/>
      <c r="EOX12" s="349"/>
      <c r="EOY12" s="349"/>
      <c r="EOZ12" s="349"/>
      <c r="EPA12" s="349"/>
      <c r="EPB12" s="349"/>
      <c r="EPC12" s="349"/>
      <c r="EPD12" s="349"/>
      <c r="EPE12" s="349"/>
      <c r="EPF12" s="349"/>
      <c r="EPG12" s="349"/>
      <c r="EPH12" s="349"/>
      <c r="EPI12" s="349"/>
      <c r="EPJ12" s="349"/>
      <c r="EPK12" s="349"/>
      <c r="EPL12" s="349"/>
      <c r="EPM12" s="349"/>
      <c r="EPN12" s="349"/>
      <c r="EPO12" s="349"/>
      <c r="EPP12" s="349"/>
      <c r="EPQ12" s="349"/>
      <c r="EPR12" s="349"/>
      <c r="EPS12" s="349"/>
      <c r="EPT12" s="349"/>
      <c r="EPU12" s="349"/>
      <c r="EPV12" s="349"/>
      <c r="EPW12" s="349"/>
      <c r="EPX12" s="349"/>
      <c r="EPY12" s="349"/>
      <c r="EPZ12" s="349"/>
      <c r="EQA12" s="349"/>
      <c r="EQB12" s="349"/>
      <c r="EQC12" s="349"/>
      <c r="EQD12" s="349"/>
      <c r="EQE12" s="349"/>
      <c r="EQF12" s="349"/>
      <c r="EQG12" s="349"/>
      <c r="EQH12" s="349"/>
      <c r="EQI12" s="349"/>
      <c r="EQJ12" s="349"/>
      <c r="EQK12" s="349"/>
      <c r="EQL12" s="349"/>
      <c r="EQM12" s="349"/>
      <c r="EQN12" s="349"/>
      <c r="EQO12" s="349"/>
      <c r="EQP12" s="349"/>
      <c r="EQQ12" s="349"/>
      <c r="EQR12" s="349"/>
      <c r="EQS12" s="349"/>
      <c r="EQT12" s="349"/>
      <c r="EQU12" s="349"/>
      <c r="EQV12" s="349"/>
      <c r="EQW12" s="349"/>
      <c r="EQX12" s="349"/>
      <c r="EQY12" s="349"/>
      <c r="EQZ12" s="349"/>
      <c r="ERA12" s="349"/>
      <c r="ERB12" s="349"/>
      <c r="ERC12" s="349"/>
      <c r="ERD12" s="349"/>
      <c r="ERE12" s="349"/>
      <c r="ERF12" s="349"/>
      <c r="ERG12" s="349"/>
      <c r="ERH12" s="349"/>
      <c r="ERI12" s="349"/>
      <c r="ERJ12" s="349"/>
      <c r="ERK12" s="349"/>
      <c r="ERL12" s="349"/>
      <c r="ERM12" s="349"/>
      <c r="ERN12" s="349"/>
      <c r="ERO12" s="349"/>
      <c r="ERP12" s="349"/>
      <c r="ERQ12" s="349"/>
      <c r="ERR12" s="349"/>
      <c r="ERS12" s="349"/>
      <c r="ERT12" s="349"/>
      <c r="ERU12" s="349"/>
      <c r="ERV12" s="349"/>
      <c r="ERW12" s="349"/>
      <c r="ERX12" s="349"/>
      <c r="ERY12" s="349"/>
      <c r="ERZ12" s="349"/>
      <c r="ESA12" s="349"/>
      <c r="ESB12" s="349"/>
      <c r="ESC12" s="349"/>
      <c r="ESD12" s="349"/>
      <c r="ESE12" s="349"/>
      <c r="ESF12" s="349"/>
      <c r="ESG12" s="349"/>
      <c r="ESH12" s="349"/>
      <c r="ESI12" s="349"/>
      <c r="ESJ12" s="349"/>
      <c r="ESK12" s="349"/>
      <c r="ESL12" s="349"/>
      <c r="ESM12" s="349"/>
      <c r="ESN12" s="349"/>
      <c r="ESO12" s="349"/>
      <c r="ESP12" s="349"/>
      <c r="ESQ12" s="349"/>
      <c r="ESR12" s="349"/>
      <c r="ESS12" s="349"/>
      <c r="EST12" s="349"/>
      <c r="ESU12" s="349"/>
      <c r="ESV12" s="349"/>
      <c r="ESW12" s="349"/>
      <c r="ESX12" s="349"/>
      <c r="ESY12" s="349"/>
      <c r="ESZ12" s="349"/>
      <c r="ETA12" s="349"/>
      <c r="ETB12" s="349"/>
      <c r="ETC12" s="349"/>
      <c r="ETD12" s="349"/>
      <c r="ETE12" s="349"/>
      <c r="ETF12" s="349"/>
      <c r="ETG12" s="349"/>
      <c r="ETH12" s="349"/>
      <c r="ETI12" s="349"/>
      <c r="ETJ12" s="349"/>
      <c r="ETK12" s="349"/>
      <c r="ETL12" s="349"/>
      <c r="ETM12" s="349"/>
      <c r="ETN12" s="349"/>
      <c r="ETO12" s="349"/>
      <c r="ETP12" s="349"/>
      <c r="ETQ12" s="349"/>
      <c r="ETR12" s="349"/>
      <c r="ETS12" s="349"/>
      <c r="ETT12" s="349"/>
      <c r="ETU12" s="349"/>
      <c r="ETV12" s="349"/>
      <c r="ETW12" s="349"/>
      <c r="ETX12" s="349"/>
      <c r="ETY12" s="349"/>
      <c r="ETZ12" s="349"/>
      <c r="EUA12" s="349"/>
      <c r="EUB12" s="349"/>
      <c r="EUC12" s="349"/>
      <c r="EUD12" s="349"/>
      <c r="EUE12" s="349"/>
      <c r="EUF12" s="349"/>
      <c r="EUG12" s="349"/>
      <c r="EUH12" s="349"/>
      <c r="EUI12" s="349"/>
      <c r="EUJ12" s="349"/>
      <c r="EUK12" s="349"/>
      <c r="EUL12" s="349"/>
      <c r="EUM12" s="349"/>
      <c r="EUN12" s="349"/>
      <c r="EUO12" s="349"/>
      <c r="EUP12" s="349"/>
      <c r="EUQ12" s="349"/>
      <c r="EUR12" s="349"/>
      <c r="EUS12" s="349"/>
      <c r="EUT12" s="349"/>
      <c r="EUU12" s="349"/>
      <c r="EUV12" s="349"/>
      <c r="EUW12" s="349"/>
      <c r="EUX12" s="349"/>
      <c r="EUY12" s="349"/>
      <c r="EUZ12" s="349"/>
      <c r="EVA12" s="349"/>
      <c r="EVB12" s="349"/>
      <c r="EVC12" s="349"/>
      <c r="EVD12" s="349"/>
      <c r="EVE12" s="349"/>
      <c r="EVF12" s="349"/>
      <c r="EVG12" s="349"/>
      <c r="EVH12" s="349"/>
      <c r="EVI12" s="349"/>
      <c r="EVJ12" s="349"/>
      <c r="EVK12" s="349"/>
      <c r="EVL12" s="349"/>
      <c r="EVM12" s="349"/>
      <c r="EVN12" s="349"/>
      <c r="EVO12" s="349"/>
      <c r="EVP12" s="349"/>
      <c r="EVQ12" s="349"/>
      <c r="EVR12" s="349"/>
      <c r="EVS12" s="349"/>
      <c r="EVT12" s="349"/>
      <c r="EVU12" s="349"/>
      <c r="EVV12" s="349"/>
      <c r="EVW12" s="349"/>
      <c r="EVX12" s="349"/>
      <c r="EVY12" s="349"/>
      <c r="EVZ12" s="349"/>
      <c r="EWA12" s="349"/>
      <c r="EWB12" s="349"/>
      <c r="EWC12" s="349"/>
      <c r="EWD12" s="349"/>
      <c r="EWE12" s="349"/>
      <c r="EWF12" s="349"/>
      <c r="EWG12" s="349"/>
      <c r="EWH12" s="349"/>
      <c r="EWI12" s="349"/>
      <c r="EWJ12" s="349"/>
      <c r="EWK12" s="349"/>
      <c r="EWL12" s="349"/>
      <c r="EWM12" s="349"/>
      <c r="EWN12" s="349"/>
      <c r="EWO12" s="349"/>
      <c r="EWP12" s="349"/>
      <c r="EWQ12" s="349"/>
      <c r="EWR12" s="349"/>
      <c r="EWS12" s="349"/>
      <c r="EWT12" s="349"/>
      <c r="EWU12" s="349"/>
      <c r="EWV12" s="349"/>
      <c r="EWW12" s="349"/>
      <c r="EWX12" s="349"/>
      <c r="EWY12" s="349"/>
      <c r="EWZ12" s="349"/>
      <c r="EXA12" s="349"/>
      <c r="EXB12" s="349"/>
      <c r="EXC12" s="349"/>
      <c r="EXD12" s="349"/>
      <c r="EXE12" s="349"/>
      <c r="EXF12" s="349"/>
      <c r="EXG12" s="349"/>
      <c r="EXH12" s="349"/>
      <c r="EXI12" s="349"/>
      <c r="EXJ12" s="349"/>
      <c r="EXK12" s="349"/>
      <c r="EXL12" s="349"/>
      <c r="EXM12" s="349"/>
      <c r="EXN12" s="349"/>
      <c r="EXO12" s="349"/>
      <c r="EXP12" s="349"/>
      <c r="EXQ12" s="349"/>
      <c r="EXR12" s="349"/>
      <c r="EXS12" s="349"/>
      <c r="EXT12" s="349"/>
      <c r="EXU12" s="349"/>
      <c r="EXV12" s="349"/>
      <c r="EXW12" s="349"/>
      <c r="EXX12" s="349"/>
      <c r="EXY12" s="349"/>
      <c r="EXZ12" s="349"/>
      <c r="EYA12" s="349"/>
      <c r="EYB12" s="349"/>
      <c r="EYC12" s="349"/>
      <c r="EYD12" s="349"/>
      <c r="EYE12" s="349"/>
      <c r="EYF12" s="349"/>
      <c r="EYG12" s="349"/>
      <c r="EYH12" s="349"/>
      <c r="EYI12" s="349"/>
      <c r="EYJ12" s="349"/>
      <c r="EYK12" s="349"/>
      <c r="EYL12" s="349"/>
      <c r="EYM12" s="349"/>
      <c r="EYN12" s="349"/>
      <c r="EYO12" s="349"/>
      <c r="EYP12" s="349"/>
      <c r="EYQ12" s="349"/>
      <c r="EYR12" s="349"/>
      <c r="EYS12" s="349"/>
      <c r="EYT12" s="349"/>
      <c r="EYU12" s="349"/>
      <c r="EYV12" s="349"/>
      <c r="EYW12" s="349"/>
      <c r="EYX12" s="349"/>
      <c r="EYY12" s="349"/>
      <c r="EYZ12" s="349"/>
      <c r="EZA12" s="349"/>
      <c r="EZB12" s="349"/>
      <c r="EZC12" s="349"/>
      <c r="EZD12" s="349"/>
      <c r="EZE12" s="349"/>
      <c r="EZF12" s="349"/>
      <c r="EZG12" s="349"/>
      <c r="EZH12" s="349"/>
      <c r="EZI12" s="349"/>
      <c r="EZJ12" s="349"/>
      <c r="EZK12" s="349"/>
      <c r="EZL12" s="349"/>
      <c r="EZM12" s="349"/>
      <c r="EZN12" s="349"/>
      <c r="EZO12" s="349"/>
      <c r="EZP12" s="349"/>
      <c r="EZQ12" s="349"/>
      <c r="EZR12" s="349"/>
      <c r="EZS12" s="349"/>
      <c r="EZT12" s="349"/>
      <c r="EZU12" s="349"/>
      <c r="EZV12" s="349"/>
      <c r="EZW12" s="349"/>
      <c r="EZX12" s="349"/>
      <c r="EZY12" s="349"/>
      <c r="EZZ12" s="349"/>
      <c r="FAA12" s="349"/>
      <c r="FAB12" s="349"/>
      <c r="FAC12" s="349"/>
      <c r="FAD12" s="349"/>
      <c r="FAE12" s="349"/>
      <c r="FAF12" s="349"/>
      <c r="FAG12" s="349"/>
      <c r="FAH12" s="349"/>
      <c r="FAI12" s="349"/>
      <c r="FAJ12" s="349"/>
      <c r="FAK12" s="349"/>
      <c r="FAL12" s="349"/>
      <c r="FAM12" s="349"/>
      <c r="FAN12" s="349"/>
      <c r="FAO12" s="349"/>
      <c r="FAP12" s="349"/>
      <c r="FAQ12" s="349"/>
      <c r="FAR12" s="349"/>
      <c r="FAS12" s="349"/>
      <c r="FAT12" s="349"/>
      <c r="FAU12" s="349"/>
      <c r="FAV12" s="349"/>
      <c r="FAW12" s="349"/>
      <c r="FAX12" s="349"/>
      <c r="FAY12" s="349"/>
      <c r="FAZ12" s="349"/>
      <c r="FBA12" s="349"/>
      <c r="FBB12" s="349"/>
      <c r="FBC12" s="349"/>
      <c r="FBD12" s="349"/>
      <c r="FBE12" s="349"/>
      <c r="FBF12" s="349"/>
      <c r="FBG12" s="349"/>
      <c r="FBH12" s="349"/>
      <c r="FBI12" s="349"/>
      <c r="FBJ12" s="349"/>
      <c r="FBK12" s="349"/>
      <c r="FBL12" s="349"/>
      <c r="FBM12" s="349"/>
      <c r="FBN12" s="349"/>
      <c r="FBO12" s="349"/>
      <c r="FBP12" s="349"/>
      <c r="FBQ12" s="349"/>
      <c r="FBR12" s="349"/>
      <c r="FBS12" s="349"/>
      <c r="FBT12" s="349"/>
      <c r="FBU12" s="349"/>
      <c r="FBV12" s="349"/>
      <c r="FBW12" s="349"/>
      <c r="FBX12" s="349"/>
      <c r="FBY12" s="349"/>
      <c r="FBZ12" s="349"/>
      <c r="FCA12" s="349"/>
      <c r="FCB12" s="349"/>
      <c r="FCC12" s="349"/>
      <c r="FCD12" s="349"/>
      <c r="FCE12" s="349"/>
      <c r="FCF12" s="349"/>
      <c r="FCG12" s="349"/>
      <c r="FCH12" s="349"/>
      <c r="FCI12" s="349"/>
      <c r="FCJ12" s="349"/>
      <c r="FCK12" s="349"/>
      <c r="FCL12" s="349"/>
      <c r="FCM12" s="349"/>
      <c r="FCN12" s="349"/>
      <c r="FCO12" s="349"/>
      <c r="FCP12" s="349"/>
      <c r="FCQ12" s="349"/>
      <c r="FCR12" s="349"/>
      <c r="FCS12" s="349"/>
      <c r="FCT12" s="349"/>
      <c r="FCU12" s="349"/>
      <c r="FCV12" s="349"/>
      <c r="FCW12" s="349"/>
      <c r="FCX12" s="349"/>
      <c r="FCY12" s="349"/>
      <c r="FCZ12" s="349"/>
      <c r="FDA12" s="349"/>
      <c r="FDB12" s="349"/>
      <c r="FDC12" s="349"/>
      <c r="FDD12" s="349"/>
      <c r="FDE12" s="349"/>
      <c r="FDF12" s="349"/>
      <c r="FDG12" s="349"/>
      <c r="FDH12" s="349"/>
      <c r="FDI12" s="349"/>
      <c r="FDJ12" s="349"/>
      <c r="FDK12" s="349"/>
      <c r="FDL12" s="349"/>
      <c r="FDM12" s="349"/>
      <c r="FDN12" s="349"/>
      <c r="FDO12" s="349"/>
      <c r="FDP12" s="349"/>
      <c r="FDQ12" s="349"/>
      <c r="FDR12" s="349"/>
      <c r="FDS12" s="349"/>
      <c r="FDT12" s="349"/>
      <c r="FDU12" s="349"/>
      <c r="FDV12" s="349"/>
      <c r="FDW12" s="349"/>
      <c r="FDX12" s="349"/>
      <c r="FDY12" s="349"/>
      <c r="FDZ12" s="349"/>
      <c r="FEA12" s="349"/>
      <c r="FEB12" s="349"/>
      <c r="FEC12" s="349"/>
      <c r="FED12" s="349"/>
      <c r="FEE12" s="349"/>
      <c r="FEF12" s="349"/>
      <c r="FEG12" s="349"/>
      <c r="FEH12" s="349"/>
      <c r="FEI12" s="349"/>
      <c r="FEJ12" s="349"/>
      <c r="FEK12" s="349"/>
      <c r="FEL12" s="349"/>
      <c r="FEM12" s="349"/>
      <c r="FEN12" s="349"/>
      <c r="FEO12" s="349"/>
      <c r="FEP12" s="349"/>
      <c r="FEQ12" s="349"/>
      <c r="FER12" s="349"/>
      <c r="FES12" s="349"/>
      <c r="FET12" s="349"/>
      <c r="FEU12" s="349"/>
      <c r="FEV12" s="349"/>
      <c r="FEW12" s="349"/>
      <c r="FEX12" s="349"/>
      <c r="FEY12" s="349"/>
      <c r="FEZ12" s="349"/>
      <c r="FFA12" s="349"/>
      <c r="FFB12" s="349"/>
      <c r="FFC12" s="349"/>
      <c r="FFD12" s="349"/>
      <c r="FFE12" s="349"/>
      <c r="FFF12" s="349"/>
      <c r="FFG12" s="349"/>
      <c r="FFH12" s="349"/>
      <c r="FFI12" s="349"/>
      <c r="FFJ12" s="349"/>
      <c r="FFK12" s="349"/>
      <c r="FFL12" s="349"/>
      <c r="FFM12" s="349"/>
      <c r="FFN12" s="349"/>
      <c r="FFO12" s="349"/>
      <c r="FFP12" s="349"/>
      <c r="FFQ12" s="349"/>
      <c r="FFR12" s="349"/>
      <c r="FFS12" s="349"/>
      <c r="FFT12" s="349"/>
      <c r="FFU12" s="349"/>
      <c r="FFV12" s="349"/>
      <c r="FFW12" s="349"/>
      <c r="FFX12" s="349"/>
      <c r="FFY12" s="349"/>
      <c r="FFZ12" s="349"/>
      <c r="FGA12" s="349"/>
      <c r="FGB12" s="349"/>
      <c r="FGC12" s="349"/>
      <c r="FGD12" s="349"/>
      <c r="FGE12" s="349"/>
      <c r="FGF12" s="349"/>
      <c r="FGG12" s="349"/>
      <c r="FGH12" s="349"/>
      <c r="FGI12" s="349"/>
      <c r="FGJ12" s="349"/>
      <c r="FGK12" s="349"/>
      <c r="FGL12" s="349"/>
      <c r="FGM12" s="349"/>
      <c r="FGN12" s="349"/>
      <c r="FGO12" s="349"/>
      <c r="FGP12" s="349"/>
      <c r="FGQ12" s="349"/>
      <c r="FGR12" s="349"/>
      <c r="FGS12" s="349"/>
      <c r="FGT12" s="349"/>
      <c r="FGU12" s="349"/>
      <c r="FGV12" s="349"/>
      <c r="FGW12" s="349"/>
      <c r="FGX12" s="349"/>
      <c r="FGY12" s="349"/>
      <c r="FGZ12" s="349"/>
      <c r="FHA12" s="349"/>
      <c r="FHB12" s="349"/>
      <c r="FHC12" s="349"/>
      <c r="FHD12" s="349"/>
      <c r="FHE12" s="349"/>
      <c r="FHF12" s="349"/>
      <c r="FHG12" s="349"/>
      <c r="FHH12" s="349"/>
      <c r="FHI12" s="349"/>
      <c r="FHJ12" s="349"/>
      <c r="FHK12" s="349"/>
      <c r="FHL12" s="349"/>
      <c r="FHM12" s="349"/>
      <c r="FHN12" s="349"/>
      <c r="FHO12" s="349"/>
      <c r="FHP12" s="349"/>
      <c r="FHQ12" s="349"/>
      <c r="FHR12" s="349"/>
      <c r="FHS12" s="349"/>
      <c r="FHT12" s="349"/>
      <c r="FHU12" s="349"/>
      <c r="FHV12" s="349"/>
      <c r="FHW12" s="349"/>
      <c r="FHX12" s="349"/>
      <c r="FHY12" s="349"/>
      <c r="FHZ12" s="349"/>
      <c r="FIA12" s="349"/>
      <c r="FIB12" s="349"/>
      <c r="FIC12" s="349"/>
      <c r="FID12" s="349"/>
      <c r="FIE12" s="349"/>
      <c r="FIF12" s="349"/>
      <c r="FIG12" s="349"/>
      <c r="FIH12" s="349"/>
      <c r="FII12" s="349"/>
      <c r="FIJ12" s="349"/>
      <c r="FIK12" s="349"/>
      <c r="FIL12" s="349"/>
      <c r="FIM12" s="349"/>
      <c r="FIN12" s="349"/>
      <c r="FIO12" s="349"/>
      <c r="FIP12" s="349"/>
      <c r="FIQ12" s="349"/>
      <c r="FIR12" s="349"/>
      <c r="FIS12" s="349"/>
      <c r="FIT12" s="349"/>
      <c r="FIU12" s="349"/>
      <c r="FIV12" s="349"/>
      <c r="FIW12" s="349"/>
      <c r="FIX12" s="349"/>
      <c r="FIY12" s="349"/>
      <c r="FIZ12" s="349"/>
      <c r="FJA12" s="349"/>
      <c r="FJB12" s="349"/>
      <c r="FJC12" s="349"/>
      <c r="FJD12" s="349"/>
      <c r="FJE12" s="349"/>
      <c r="FJF12" s="349"/>
      <c r="FJG12" s="349"/>
      <c r="FJH12" s="349"/>
      <c r="FJI12" s="349"/>
      <c r="FJJ12" s="349"/>
      <c r="FJK12" s="349"/>
      <c r="FJL12" s="349"/>
      <c r="FJM12" s="349"/>
      <c r="FJN12" s="349"/>
      <c r="FJO12" s="349"/>
      <c r="FJP12" s="349"/>
      <c r="FJQ12" s="349"/>
      <c r="FJR12" s="349"/>
      <c r="FJS12" s="349"/>
      <c r="FJT12" s="349"/>
      <c r="FJU12" s="349"/>
      <c r="FJV12" s="349"/>
      <c r="FJW12" s="349"/>
      <c r="FJX12" s="349"/>
      <c r="FJY12" s="349"/>
      <c r="FJZ12" s="349"/>
      <c r="FKA12" s="349"/>
      <c r="FKB12" s="349"/>
      <c r="FKC12" s="349"/>
      <c r="FKD12" s="349"/>
      <c r="FKE12" s="349"/>
      <c r="FKF12" s="349"/>
      <c r="FKG12" s="349"/>
      <c r="FKH12" s="349"/>
      <c r="FKI12" s="349"/>
      <c r="FKJ12" s="349"/>
      <c r="FKK12" s="349"/>
      <c r="FKL12" s="349"/>
      <c r="FKM12" s="349"/>
      <c r="FKN12" s="349"/>
      <c r="FKO12" s="349"/>
      <c r="FKP12" s="349"/>
      <c r="FKQ12" s="349"/>
      <c r="FKR12" s="349"/>
      <c r="FKS12" s="349"/>
      <c r="FKT12" s="349"/>
      <c r="FKU12" s="349"/>
      <c r="FKV12" s="349"/>
      <c r="FKW12" s="349"/>
      <c r="FKX12" s="349"/>
      <c r="FKY12" s="349"/>
      <c r="FKZ12" s="349"/>
      <c r="FLA12" s="349"/>
      <c r="FLB12" s="349"/>
      <c r="FLC12" s="349"/>
      <c r="FLD12" s="349"/>
      <c r="FLE12" s="349"/>
      <c r="FLF12" s="349"/>
      <c r="FLG12" s="349"/>
      <c r="FLH12" s="349"/>
      <c r="FLI12" s="349"/>
      <c r="FLJ12" s="349"/>
      <c r="FLK12" s="349"/>
      <c r="FLL12" s="349"/>
      <c r="FLM12" s="349"/>
      <c r="FLN12" s="349"/>
      <c r="FLO12" s="349"/>
      <c r="FLP12" s="349"/>
      <c r="FLQ12" s="349"/>
      <c r="FLR12" s="349"/>
      <c r="FLS12" s="349"/>
      <c r="FLT12" s="349"/>
      <c r="FLU12" s="349"/>
      <c r="FLV12" s="349"/>
      <c r="FLW12" s="349"/>
      <c r="FLX12" s="349"/>
      <c r="FLY12" s="349"/>
      <c r="FLZ12" s="349"/>
      <c r="FMA12" s="349"/>
      <c r="FMB12" s="349"/>
      <c r="FMC12" s="349"/>
      <c r="FMD12" s="349"/>
      <c r="FME12" s="349"/>
      <c r="FMF12" s="349"/>
      <c r="FMG12" s="349"/>
      <c r="FMH12" s="349"/>
      <c r="FMI12" s="349"/>
      <c r="FMJ12" s="349"/>
      <c r="FMK12" s="349"/>
      <c r="FML12" s="349"/>
      <c r="FMM12" s="349"/>
      <c r="FMN12" s="349"/>
      <c r="FMO12" s="349"/>
      <c r="FMP12" s="349"/>
      <c r="FMQ12" s="349"/>
      <c r="FMR12" s="349"/>
      <c r="FMS12" s="349"/>
      <c r="FMT12" s="349"/>
      <c r="FMU12" s="349"/>
      <c r="FMV12" s="349"/>
      <c r="FMW12" s="349"/>
      <c r="FMX12" s="349"/>
      <c r="FMY12" s="349"/>
      <c r="FMZ12" s="349"/>
      <c r="FNA12" s="349"/>
      <c r="FNB12" s="349"/>
      <c r="FNC12" s="349"/>
      <c r="FND12" s="349"/>
      <c r="FNE12" s="349"/>
      <c r="FNF12" s="349"/>
      <c r="FNG12" s="349"/>
      <c r="FNH12" s="349"/>
      <c r="FNI12" s="349"/>
      <c r="FNJ12" s="349"/>
      <c r="FNK12" s="349"/>
      <c r="FNL12" s="349"/>
      <c r="FNM12" s="349"/>
      <c r="FNN12" s="349"/>
      <c r="FNO12" s="349"/>
      <c r="FNP12" s="349"/>
      <c r="FNQ12" s="349"/>
      <c r="FNR12" s="349"/>
      <c r="FNS12" s="349"/>
      <c r="FNT12" s="349"/>
      <c r="FNU12" s="349"/>
      <c r="FNV12" s="349"/>
      <c r="FNW12" s="349"/>
      <c r="FNX12" s="349"/>
      <c r="FNY12" s="349"/>
      <c r="FNZ12" s="349"/>
      <c r="FOA12" s="349"/>
      <c r="FOB12" s="349"/>
      <c r="FOC12" s="349"/>
      <c r="FOD12" s="349"/>
      <c r="FOE12" s="349"/>
      <c r="FOF12" s="349"/>
      <c r="FOG12" s="349"/>
      <c r="FOH12" s="349"/>
      <c r="FOI12" s="349"/>
      <c r="FOJ12" s="349"/>
      <c r="FOK12" s="349"/>
      <c r="FOL12" s="349"/>
      <c r="FOM12" s="349"/>
      <c r="FON12" s="349"/>
      <c r="FOO12" s="349"/>
      <c r="FOP12" s="349"/>
      <c r="FOQ12" s="349"/>
      <c r="FOR12" s="349"/>
      <c r="FOS12" s="349"/>
      <c r="FOT12" s="349"/>
      <c r="FOU12" s="349"/>
      <c r="FOV12" s="349"/>
      <c r="FOW12" s="349"/>
      <c r="FOX12" s="349"/>
      <c r="FOY12" s="349"/>
      <c r="FOZ12" s="349"/>
      <c r="FPA12" s="349"/>
      <c r="FPB12" s="349"/>
      <c r="FPC12" s="349"/>
      <c r="FPD12" s="349"/>
      <c r="FPE12" s="349"/>
      <c r="FPF12" s="349"/>
      <c r="FPG12" s="349"/>
      <c r="FPH12" s="349"/>
      <c r="FPI12" s="349"/>
      <c r="FPJ12" s="349"/>
      <c r="FPK12" s="349"/>
      <c r="FPL12" s="349"/>
      <c r="FPM12" s="349"/>
      <c r="FPN12" s="349"/>
      <c r="FPO12" s="349"/>
      <c r="FPP12" s="349"/>
      <c r="FPQ12" s="349"/>
      <c r="FPR12" s="349"/>
      <c r="FPS12" s="349"/>
      <c r="FPT12" s="349"/>
      <c r="FPU12" s="349"/>
      <c r="FPV12" s="349"/>
      <c r="FPW12" s="349"/>
      <c r="FPX12" s="349"/>
      <c r="FPY12" s="349"/>
      <c r="FPZ12" s="349"/>
      <c r="FQA12" s="349"/>
      <c r="FQB12" s="349"/>
      <c r="FQC12" s="349"/>
      <c r="FQD12" s="349"/>
      <c r="FQE12" s="349"/>
      <c r="FQF12" s="349"/>
      <c r="FQG12" s="349"/>
      <c r="FQH12" s="349"/>
      <c r="FQI12" s="349"/>
      <c r="FQJ12" s="349"/>
      <c r="FQK12" s="349"/>
      <c r="FQL12" s="349"/>
      <c r="FQM12" s="349"/>
      <c r="FQN12" s="349"/>
      <c r="FQO12" s="349"/>
      <c r="FQP12" s="349"/>
      <c r="FQQ12" s="349"/>
      <c r="FQR12" s="349"/>
      <c r="FQS12" s="349"/>
      <c r="FQT12" s="349"/>
      <c r="FQU12" s="349"/>
      <c r="FQV12" s="349"/>
      <c r="FQW12" s="349"/>
      <c r="FQX12" s="349"/>
      <c r="FQY12" s="349"/>
      <c r="FQZ12" s="349"/>
      <c r="FRA12" s="349"/>
      <c r="FRB12" s="349"/>
      <c r="FRC12" s="349"/>
      <c r="FRD12" s="349"/>
      <c r="FRE12" s="349"/>
      <c r="FRF12" s="349"/>
      <c r="FRG12" s="349"/>
      <c r="FRH12" s="349"/>
      <c r="FRI12" s="349"/>
      <c r="FRJ12" s="349"/>
      <c r="FRK12" s="349"/>
      <c r="FRL12" s="349"/>
      <c r="FRM12" s="349"/>
      <c r="FRN12" s="349"/>
      <c r="FRO12" s="349"/>
      <c r="FRP12" s="349"/>
      <c r="FRQ12" s="349"/>
      <c r="FRR12" s="349"/>
      <c r="FRS12" s="349"/>
      <c r="FRT12" s="349"/>
      <c r="FRU12" s="349"/>
      <c r="FRV12" s="349"/>
      <c r="FRW12" s="349"/>
      <c r="FRX12" s="349"/>
      <c r="FRY12" s="349"/>
      <c r="FRZ12" s="349"/>
      <c r="FSA12" s="349"/>
      <c r="FSB12" s="349"/>
      <c r="FSC12" s="349"/>
      <c r="FSD12" s="349"/>
      <c r="FSE12" s="349"/>
      <c r="FSF12" s="349"/>
      <c r="FSG12" s="349"/>
      <c r="FSH12" s="349"/>
      <c r="FSI12" s="349"/>
      <c r="FSJ12" s="349"/>
      <c r="FSK12" s="349"/>
      <c r="FSL12" s="349"/>
      <c r="FSM12" s="349"/>
      <c r="FSN12" s="349"/>
      <c r="FSO12" s="349"/>
      <c r="FSP12" s="349"/>
      <c r="FSQ12" s="349"/>
      <c r="FSR12" s="349"/>
      <c r="FSS12" s="349"/>
      <c r="FST12" s="349"/>
      <c r="FSU12" s="349"/>
      <c r="FSV12" s="349"/>
      <c r="FSW12" s="349"/>
      <c r="FSX12" s="349"/>
      <c r="FSY12" s="349"/>
      <c r="FSZ12" s="349"/>
      <c r="FTA12" s="349"/>
      <c r="FTB12" s="349"/>
      <c r="FTC12" s="349"/>
      <c r="FTD12" s="349"/>
      <c r="FTE12" s="349"/>
      <c r="FTF12" s="349"/>
      <c r="FTG12" s="349"/>
      <c r="FTH12" s="349"/>
      <c r="FTI12" s="349"/>
      <c r="FTJ12" s="349"/>
      <c r="FTK12" s="349"/>
      <c r="FTL12" s="349"/>
      <c r="FTM12" s="349"/>
      <c r="FTN12" s="349"/>
      <c r="FTO12" s="349"/>
      <c r="FTP12" s="349"/>
      <c r="FTQ12" s="349"/>
      <c r="FTR12" s="349"/>
      <c r="FTS12" s="349"/>
      <c r="FTT12" s="349"/>
      <c r="FTU12" s="349"/>
      <c r="FTV12" s="349"/>
      <c r="FTW12" s="349"/>
      <c r="FTX12" s="349"/>
      <c r="FTY12" s="349"/>
      <c r="FTZ12" s="349"/>
      <c r="FUA12" s="349"/>
      <c r="FUB12" s="349"/>
      <c r="FUC12" s="349"/>
      <c r="FUD12" s="349"/>
      <c r="FUE12" s="349"/>
      <c r="FUF12" s="349"/>
      <c r="FUG12" s="349"/>
      <c r="FUH12" s="349"/>
      <c r="FUI12" s="349"/>
      <c r="FUJ12" s="349"/>
      <c r="FUK12" s="349"/>
      <c r="FUL12" s="349"/>
      <c r="FUM12" s="349"/>
      <c r="FUN12" s="349"/>
      <c r="FUO12" s="349"/>
      <c r="FUP12" s="349"/>
      <c r="FUQ12" s="349"/>
      <c r="FUR12" s="349"/>
      <c r="FUS12" s="349"/>
      <c r="FUT12" s="349"/>
      <c r="FUU12" s="349"/>
      <c r="FUV12" s="349"/>
      <c r="FUW12" s="349"/>
      <c r="FUX12" s="349"/>
      <c r="FUY12" s="349"/>
      <c r="FUZ12" s="349"/>
      <c r="FVA12" s="349"/>
      <c r="FVB12" s="349"/>
      <c r="FVC12" s="349"/>
      <c r="FVD12" s="349"/>
      <c r="FVE12" s="349"/>
      <c r="FVF12" s="349"/>
      <c r="FVG12" s="349"/>
      <c r="FVH12" s="349"/>
      <c r="FVI12" s="349"/>
      <c r="FVJ12" s="349"/>
      <c r="FVK12" s="349"/>
      <c r="FVL12" s="349"/>
      <c r="FVM12" s="349"/>
      <c r="FVN12" s="349"/>
      <c r="FVO12" s="349"/>
      <c r="FVP12" s="349"/>
      <c r="FVQ12" s="349"/>
      <c r="FVR12" s="349"/>
      <c r="FVS12" s="349"/>
      <c r="FVT12" s="349"/>
      <c r="FVU12" s="349"/>
      <c r="FVV12" s="349"/>
      <c r="FVW12" s="349"/>
      <c r="FVX12" s="349"/>
      <c r="FVY12" s="349"/>
      <c r="FVZ12" s="349"/>
      <c r="FWA12" s="349"/>
      <c r="FWB12" s="349"/>
      <c r="FWC12" s="349"/>
      <c r="FWD12" s="349"/>
      <c r="FWE12" s="349"/>
      <c r="FWF12" s="349"/>
      <c r="FWG12" s="349"/>
      <c r="FWH12" s="349"/>
      <c r="FWI12" s="349"/>
      <c r="FWJ12" s="349"/>
      <c r="FWK12" s="349"/>
      <c r="FWL12" s="349"/>
      <c r="FWM12" s="349"/>
      <c r="FWN12" s="349"/>
      <c r="FWO12" s="349"/>
      <c r="FWP12" s="349"/>
      <c r="FWQ12" s="349"/>
      <c r="FWR12" s="349"/>
      <c r="FWS12" s="349"/>
      <c r="FWT12" s="349"/>
      <c r="FWU12" s="349"/>
      <c r="FWV12" s="349"/>
      <c r="FWW12" s="349"/>
      <c r="FWX12" s="349"/>
      <c r="FWY12" s="349"/>
      <c r="FWZ12" s="349"/>
      <c r="FXA12" s="349"/>
      <c r="FXB12" s="349"/>
      <c r="FXC12" s="349"/>
      <c r="FXD12" s="349"/>
      <c r="FXE12" s="349"/>
      <c r="FXF12" s="349"/>
      <c r="FXG12" s="349"/>
      <c r="FXH12" s="349"/>
      <c r="FXI12" s="349"/>
      <c r="FXJ12" s="349"/>
      <c r="FXK12" s="349"/>
      <c r="FXL12" s="349"/>
      <c r="FXM12" s="349"/>
      <c r="FXN12" s="349"/>
      <c r="FXO12" s="349"/>
      <c r="FXP12" s="349"/>
      <c r="FXQ12" s="349"/>
      <c r="FXR12" s="349"/>
      <c r="FXS12" s="349"/>
      <c r="FXT12" s="349"/>
      <c r="FXU12" s="349"/>
      <c r="FXV12" s="349"/>
      <c r="FXW12" s="349"/>
      <c r="FXX12" s="349"/>
      <c r="FXY12" s="349"/>
      <c r="FXZ12" s="349"/>
      <c r="FYA12" s="349"/>
      <c r="FYB12" s="349"/>
      <c r="FYC12" s="349"/>
      <c r="FYD12" s="349"/>
      <c r="FYE12" s="349"/>
      <c r="FYF12" s="349"/>
      <c r="FYG12" s="349"/>
      <c r="FYH12" s="349"/>
      <c r="FYI12" s="349"/>
      <c r="FYJ12" s="349"/>
      <c r="FYK12" s="349"/>
      <c r="FYL12" s="349"/>
      <c r="FYM12" s="349"/>
      <c r="FYN12" s="349"/>
      <c r="FYO12" s="349"/>
      <c r="FYP12" s="349"/>
      <c r="FYQ12" s="349"/>
      <c r="FYR12" s="349"/>
      <c r="FYS12" s="349"/>
      <c r="FYT12" s="349"/>
      <c r="FYU12" s="349"/>
      <c r="FYV12" s="349"/>
      <c r="FYW12" s="349"/>
      <c r="FYX12" s="349"/>
      <c r="FYY12" s="349"/>
      <c r="FYZ12" s="349"/>
      <c r="FZA12" s="349"/>
      <c r="FZB12" s="349"/>
      <c r="FZC12" s="349"/>
      <c r="FZD12" s="349"/>
      <c r="FZE12" s="349"/>
      <c r="FZF12" s="349"/>
      <c r="FZG12" s="349"/>
      <c r="FZH12" s="349"/>
      <c r="FZI12" s="349"/>
      <c r="FZJ12" s="349"/>
      <c r="FZK12" s="349"/>
      <c r="FZL12" s="349"/>
      <c r="FZM12" s="349"/>
      <c r="FZN12" s="349"/>
      <c r="FZO12" s="349"/>
      <c r="FZP12" s="349"/>
      <c r="FZQ12" s="349"/>
      <c r="FZR12" s="349"/>
      <c r="FZS12" s="349"/>
      <c r="FZT12" s="349"/>
      <c r="FZU12" s="349"/>
      <c r="FZV12" s="349"/>
      <c r="FZW12" s="349"/>
      <c r="FZX12" s="349"/>
      <c r="FZY12" s="349"/>
      <c r="FZZ12" s="349"/>
      <c r="GAA12" s="349"/>
      <c r="GAB12" s="349"/>
      <c r="GAC12" s="349"/>
      <c r="GAD12" s="349"/>
      <c r="GAE12" s="349"/>
      <c r="GAF12" s="349"/>
      <c r="GAG12" s="349"/>
      <c r="GAH12" s="349"/>
      <c r="GAI12" s="349"/>
      <c r="GAJ12" s="349"/>
      <c r="GAK12" s="349"/>
      <c r="GAL12" s="349"/>
      <c r="GAM12" s="349"/>
      <c r="GAN12" s="349"/>
      <c r="GAO12" s="349"/>
      <c r="GAP12" s="349"/>
      <c r="GAQ12" s="349"/>
      <c r="GAR12" s="349"/>
      <c r="GAS12" s="349"/>
      <c r="GAT12" s="349"/>
      <c r="GAU12" s="349"/>
      <c r="GAV12" s="349"/>
      <c r="GAW12" s="349"/>
      <c r="GAX12" s="349"/>
      <c r="GAY12" s="349"/>
      <c r="GAZ12" s="349"/>
      <c r="GBA12" s="349"/>
      <c r="GBB12" s="349"/>
      <c r="GBC12" s="349"/>
      <c r="GBD12" s="349"/>
      <c r="GBE12" s="349"/>
      <c r="GBF12" s="349"/>
      <c r="GBG12" s="349"/>
      <c r="GBH12" s="349"/>
      <c r="GBI12" s="349"/>
      <c r="GBJ12" s="349"/>
      <c r="GBK12" s="349"/>
      <c r="GBL12" s="349"/>
      <c r="GBM12" s="349"/>
      <c r="GBN12" s="349"/>
      <c r="GBO12" s="349"/>
      <c r="GBP12" s="349"/>
      <c r="GBQ12" s="349"/>
      <c r="GBR12" s="349"/>
      <c r="GBS12" s="349"/>
      <c r="GBT12" s="349"/>
      <c r="GBU12" s="349"/>
      <c r="GBV12" s="349"/>
      <c r="GBW12" s="349"/>
      <c r="GBX12" s="349"/>
      <c r="GBY12" s="349"/>
      <c r="GBZ12" s="349"/>
      <c r="GCA12" s="349"/>
      <c r="GCB12" s="349"/>
      <c r="GCC12" s="349"/>
      <c r="GCD12" s="349"/>
      <c r="GCE12" s="349"/>
      <c r="GCF12" s="349"/>
      <c r="GCG12" s="349"/>
      <c r="GCH12" s="349"/>
      <c r="GCI12" s="349"/>
      <c r="GCJ12" s="349"/>
      <c r="GCK12" s="349"/>
      <c r="GCL12" s="349"/>
      <c r="GCM12" s="349"/>
      <c r="GCN12" s="349"/>
      <c r="GCO12" s="349"/>
      <c r="GCP12" s="349"/>
      <c r="GCQ12" s="349"/>
      <c r="GCR12" s="349"/>
      <c r="GCS12" s="349"/>
      <c r="GCT12" s="349"/>
      <c r="GCU12" s="349"/>
      <c r="GCV12" s="349"/>
      <c r="GCW12" s="349"/>
      <c r="GCX12" s="349"/>
      <c r="GCY12" s="349"/>
      <c r="GCZ12" s="349"/>
      <c r="GDA12" s="349"/>
      <c r="GDB12" s="349"/>
      <c r="GDC12" s="349"/>
      <c r="GDD12" s="349"/>
      <c r="GDE12" s="349"/>
      <c r="GDF12" s="349"/>
      <c r="GDG12" s="349"/>
      <c r="GDH12" s="349"/>
      <c r="GDI12" s="349"/>
      <c r="GDJ12" s="349"/>
      <c r="GDK12" s="349"/>
      <c r="GDL12" s="349"/>
      <c r="GDM12" s="349"/>
      <c r="GDN12" s="349"/>
      <c r="GDO12" s="349"/>
      <c r="GDP12" s="349"/>
      <c r="GDQ12" s="349"/>
      <c r="GDR12" s="349"/>
      <c r="GDS12" s="349"/>
      <c r="GDT12" s="349"/>
      <c r="GDU12" s="349"/>
      <c r="GDV12" s="349"/>
      <c r="GDW12" s="349"/>
      <c r="GDX12" s="349"/>
      <c r="GDY12" s="349"/>
      <c r="GDZ12" s="349"/>
      <c r="GEA12" s="349"/>
      <c r="GEB12" s="349"/>
      <c r="GEC12" s="349"/>
      <c r="GED12" s="349"/>
      <c r="GEE12" s="349"/>
      <c r="GEF12" s="349"/>
      <c r="GEG12" s="349"/>
      <c r="GEH12" s="349"/>
      <c r="GEI12" s="349"/>
      <c r="GEJ12" s="349"/>
      <c r="GEK12" s="349"/>
      <c r="GEL12" s="349"/>
      <c r="GEM12" s="349"/>
      <c r="GEN12" s="349"/>
      <c r="GEO12" s="349"/>
      <c r="GEP12" s="349"/>
      <c r="GEQ12" s="349"/>
      <c r="GER12" s="349"/>
      <c r="GES12" s="349"/>
      <c r="GET12" s="349"/>
      <c r="GEU12" s="349"/>
      <c r="GEV12" s="349"/>
      <c r="GEW12" s="349"/>
      <c r="GEX12" s="349"/>
      <c r="GEY12" s="349"/>
      <c r="GEZ12" s="349"/>
      <c r="GFA12" s="349"/>
      <c r="GFB12" s="349"/>
      <c r="GFC12" s="349"/>
      <c r="GFD12" s="349"/>
      <c r="GFE12" s="349"/>
      <c r="GFF12" s="349"/>
      <c r="GFG12" s="349"/>
      <c r="GFH12" s="349"/>
      <c r="GFI12" s="349"/>
      <c r="GFJ12" s="349"/>
      <c r="GFK12" s="349"/>
      <c r="GFL12" s="349"/>
      <c r="GFM12" s="349"/>
      <c r="GFN12" s="349"/>
      <c r="GFO12" s="349"/>
      <c r="GFP12" s="349"/>
      <c r="GFQ12" s="349"/>
      <c r="GFR12" s="349"/>
      <c r="GFS12" s="349"/>
      <c r="GFT12" s="349"/>
      <c r="GFU12" s="349"/>
      <c r="GFV12" s="349"/>
      <c r="GFW12" s="349"/>
      <c r="GFX12" s="349"/>
      <c r="GFY12" s="349"/>
      <c r="GFZ12" s="349"/>
      <c r="GGA12" s="349"/>
      <c r="GGB12" s="349"/>
      <c r="GGC12" s="349"/>
      <c r="GGD12" s="349"/>
      <c r="GGE12" s="349"/>
      <c r="GGF12" s="349"/>
      <c r="GGG12" s="349"/>
      <c r="GGH12" s="349"/>
      <c r="GGI12" s="349"/>
      <c r="GGJ12" s="349"/>
      <c r="GGK12" s="349"/>
      <c r="GGL12" s="349"/>
      <c r="GGM12" s="349"/>
      <c r="GGN12" s="349"/>
      <c r="GGO12" s="349"/>
      <c r="GGP12" s="349"/>
      <c r="GGQ12" s="349"/>
      <c r="GGR12" s="349"/>
      <c r="GGS12" s="349"/>
      <c r="GGT12" s="349"/>
      <c r="GGU12" s="349"/>
      <c r="GGV12" s="349"/>
      <c r="GGW12" s="349"/>
      <c r="GGX12" s="349"/>
      <c r="GGY12" s="349"/>
      <c r="GGZ12" s="349"/>
      <c r="GHA12" s="349"/>
      <c r="GHB12" s="349"/>
      <c r="GHC12" s="349"/>
      <c r="GHD12" s="349"/>
      <c r="GHE12" s="349"/>
      <c r="GHF12" s="349"/>
      <c r="GHG12" s="349"/>
      <c r="GHH12" s="349"/>
      <c r="GHI12" s="349"/>
      <c r="GHJ12" s="349"/>
      <c r="GHK12" s="349"/>
      <c r="GHL12" s="349"/>
      <c r="GHM12" s="349"/>
      <c r="GHN12" s="349"/>
      <c r="GHO12" s="349"/>
      <c r="GHP12" s="349"/>
      <c r="GHQ12" s="349"/>
      <c r="GHR12" s="349"/>
      <c r="GHS12" s="349"/>
      <c r="GHT12" s="349"/>
      <c r="GHU12" s="349"/>
      <c r="GHV12" s="349"/>
      <c r="GHW12" s="349"/>
      <c r="GHX12" s="349"/>
      <c r="GHY12" s="349"/>
      <c r="GHZ12" s="349"/>
      <c r="GIA12" s="349"/>
      <c r="GIB12" s="349"/>
      <c r="GIC12" s="349"/>
      <c r="GID12" s="349"/>
      <c r="GIE12" s="349"/>
      <c r="GIF12" s="349"/>
      <c r="GIG12" s="349"/>
      <c r="GIH12" s="349"/>
      <c r="GII12" s="349"/>
      <c r="GIJ12" s="349"/>
      <c r="GIK12" s="349"/>
      <c r="GIL12" s="349"/>
      <c r="GIM12" s="349"/>
      <c r="GIN12" s="349"/>
      <c r="GIO12" s="349"/>
      <c r="GIP12" s="349"/>
      <c r="GIQ12" s="349"/>
      <c r="GIR12" s="349"/>
      <c r="GIS12" s="349"/>
      <c r="GIT12" s="349"/>
      <c r="GIU12" s="349"/>
      <c r="GIV12" s="349"/>
      <c r="GIW12" s="349"/>
      <c r="GIX12" s="349"/>
      <c r="GIY12" s="349"/>
      <c r="GIZ12" s="349"/>
      <c r="GJA12" s="349"/>
      <c r="GJB12" s="349"/>
      <c r="GJC12" s="349"/>
      <c r="GJD12" s="349"/>
      <c r="GJE12" s="349"/>
      <c r="GJF12" s="349"/>
      <c r="GJG12" s="349"/>
      <c r="GJH12" s="349"/>
      <c r="GJI12" s="349"/>
      <c r="GJJ12" s="349"/>
      <c r="GJK12" s="349"/>
      <c r="GJL12" s="349"/>
      <c r="GJM12" s="349"/>
      <c r="GJN12" s="349"/>
      <c r="GJO12" s="349"/>
      <c r="GJP12" s="349"/>
      <c r="GJQ12" s="349"/>
      <c r="GJR12" s="349"/>
      <c r="GJS12" s="349"/>
      <c r="GJT12" s="349"/>
      <c r="GJU12" s="349"/>
      <c r="GJV12" s="349"/>
      <c r="GJW12" s="349"/>
      <c r="GJX12" s="349"/>
      <c r="GJY12" s="349"/>
      <c r="GJZ12" s="349"/>
      <c r="GKA12" s="349"/>
      <c r="GKB12" s="349"/>
      <c r="GKC12" s="349"/>
      <c r="GKD12" s="349"/>
      <c r="GKE12" s="349"/>
      <c r="GKF12" s="349"/>
      <c r="GKG12" s="349"/>
      <c r="GKH12" s="349"/>
      <c r="GKI12" s="349"/>
      <c r="GKJ12" s="349"/>
      <c r="GKK12" s="349"/>
      <c r="GKL12" s="349"/>
      <c r="GKM12" s="349"/>
      <c r="GKN12" s="349"/>
      <c r="GKO12" s="349"/>
      <c r="GKP12" s="349"/>
      <c r="GKQ12" s="349"/>
      <c r="GKR12" s="349"/>
      <c r="GKS12" s="349"/>
      <c r="GKT12" s="349"/>
      <c r="GKU12" s="349"/>
      <c r="GKV12" s="349"/>
      <c r="GKW12" s="349"/>
      <c r="GKX12" s="349"/>
      <c r="GKY12" s="349"/>
      <c r="GKZ12" s="349"/>
      <c r="GLA12" s="349"/>
      <c r="GLB12" s="349"/>
      <c r="GLC12" s="349"/>
      <c r="GLD12" s="349"/>
      <c r="GLE12" s="349"/>
      <c r="GLF12" s="349"/>
      <c r="GLG12" s="349"/>
      <c r="GLH12" s="349"/>
      <c r="GLI12" s="349"/>
      <c r="GLJ12" s="349"/>
      <c r="GLK12" s="349"/>
      <c r="GLL12" s="349"/>
      <c r="GLM12" s="349"/>
      <c r="GLN12" s="349"/>
      <c r="GLO12" s="349"/>
      <c r="GLP12" s="349"/>
      <c r="GLQ12" s="349"/>
      <c r="GLR12" s="349"/>
      <c r="GLS12" s="349"/>
      <c r="GLT12" s="349"/>
      <c r="GLU12" s="349"/>
      <c r="GLV12" s="349"/>
      <c r="GLW12" s="349"/>
      <c r="GLX12" s="349"/>
      <c r="GLY12" s="349"/>
      <c r="GLZ12" s="349"/>
      <c r="GMA12" s="349"/>
      <c r="GMB12" s="349"/>
      <c r="GMC12" s="349"/>
      <c r="GMD12" s="349"/>
      <c r="GME12" s="349"/>
      <c r="GMF12" s="349"/>
      <c r="GMG12" s="349"/>
      <c r="GMH12" s="349"/>
      <c r="GMI12" s="349"/>
      <c r="GMJ12" s="349"/>
      <c r="GMK12" s="349"/>
      <c r="GML12" s="349"/>
      <c r="GMM12" s="349"/>
      <c r="GMN12" s="349"/>
      <c r="GMO12" s="349"/>
      <c r="GMP12" s="349"/>
      <c r="GMQ12" s="349"/>
      <c r="GMR12" s="349"/>
      <c r="GMS12" s="349"/>
      <c r="GMT12" s="349"/>
      <c r="GMU12" s="349"/>
      <c r="GMV12" s="349"/>
      <c r="GMW12" s="349"/>
      <c r="GMX12" s="349"/>
      <c r="GMY12" s="349"/>
      <c r="GMZ12" s="349"/>
      <c r="GNA12" s="349"/>
      <c r="GNB12" s="349"/>
      <c r="GNC12" s="349"/>
      <c r="GND12" s="349"/>
      <c r="GNE12" s="349"/>
      <c r="GNF12" s="349"/>
      <c r="GNG12" s="349"/>
      <c r="GNH12" s="349"/>
      <c r="GNI12" s="349"/>
      <c r="GNJ12" s="349"/>
      <c r="GNK12" s="349"/>
      <c r="GNL12" s="349"/>
      <c r="GNM12" s="349"/>
      <c r="GNN12" s="349"/>
      <c r="GNO12" s="349"/>
      <c r="GNP12" s="349"/>
      <c r="GNQ12" s="349"/>
      <c r="GNR12" s="349"/>
      <c r="GNS12" s="349"/>
      <c r="GNT12" s="349"/>
      <c r="GNU12" s="349"/>
      <c r="GNV12" s="349"/>
      <c r="GNW12" s="349"/>
      <c r="GNX12" s="349"/>
      <c r="GNY12" s="349"/>
      <c r="GNZ12" s="349"/>
      <c r="GOA12" s="349"/>
      <c r="GOB12" s="349"/>
      <c r="GOC12" s="349"/>
      <c r="GOD12" s="349"/>
      <c r="GOE12" s="349"/>
      <c r="GOF12" s="349"/>
      <c r="GOG12" s="349"/>
      <c r="GOH12" s="349"/>
      <c r="GOI12" s="349"/>
      <c r="GOJ12" s="349"/>
      <c r="GOK12" s="349"/>
      <c r="GOL12" s="349"/>
      <c r="GOM12" s="349"/>
      <c r="GON12" s="349"/>
      <c r="GOO12" s="349"/>
      <c r="GOP12" s="349"/>
      <c r="GOQ12" s="349"/>
      <c r="GOR12" s="349"/>
      <c r="GOS12" s="349"/>
      <c r="GOT12" s="349"/>
      <c r="GOU12" s="349"/>
      <c r="GOV12" s="349"/>
      <c r="GOW12" s="349"/>
      <c r="GOX12" s="349"/>
      <c r="GOY12" s="349"/>
      <c r="GOZ12" s="349"/>
      <c r="GPA12" s="349"/>
      <c r="GPB12" s="349"/>
      <c r="GPC12" s="349"/>
      <c r="GPD12" s="349"/>
      <c r="GPE12" s="349"/>
      <c r="GPF12" s="349"/>
      <c r="GPG12" s="349"/>
      <c r="GPH12" s="349"/>
      <c r="GPI12" s="349"/>
      <c r="GPJ12" s="349"/>
      <c r="GPK12" s="349"/>
      <c r="GPL12" s="349"/>
      <c r="GPM12" s="349"/>
      <c r="GPN12" s="349"/>
      <c r="GPO12" s="349"/>
      <c r="GPP12" s="349"/>
      <c r="GPQ12" s="349"/>
      <c r="GPR12" s="349"/>
      <c r="GPS12" s="349"/>
      <c r="GPT12" s="349"/>
      <c r="GPU12" s="349"/>
      <c r="GPV12" s="349"/>
      <c r="GPW12" s="349"/>
      <c r="GPX12" s="349"/>
      <c r="GPY12" s="349"/>
      <c r="GPZ12" s="349"/>
      <c r="GQA12" s="349"/>
      <c r="GQB12" s="349"/>
      <c r="GQC12" s="349"/>
      <c r="GQD12" s="349"/>
      <c r="GQE12" s="349"/>
      <c r="GQF12" s="349"/>
      <c r="GQG12" s="349"/>
      <c r="GQH12" s="349"/>
      <c r="GQI12" s="349"/>
      <c r="GQJ12" s="349"/>
      <c r="GQK12" s="349"/>
      <c r="GQL12" s="349"/>
      <c r="GQM12" s="349"/>
      <c r="GQN12" s="349"/>
      <c r="GQO12" s="349"/>
      <c r="GQP12" s="349"/>
      <c r="GQQ12" s="349"/>
      <c r="GQR12" s="349"/>
      <c r="GQS12" s="349"/>
      <c r="GQT12" s="349"/>
      <c r="GQU12" s="349"/>
      <c r="GQV12" s="349"/>
      <c r="GQW12" s="349"/>
      <c r="GQX12" s="349"/>
      <c r="GQY12" s="349"/>
      <c r="GQZ12" s="349"/>
      <c r="GRA12" s="349"/>
      <c r="GRB12" s="349"/>
      <c r="GRC12" s="349"/>
      <c r="GRD12" s="349"/>
      <c r="GRE12" s="349"/>
      <c r="GRF12" s="349"/>
      <c r="GRG12" s="349"/>
      <c r="GRH12" s="349"/>
      <c r="GRI12" s="349"/>
      <c r="GRJ12" s="349"/>
      <c r="GRK12" s="349"/>
      <c r="GRL12" s="349"/>
      <c r="GRM12" s="349"/>
      <c r="GRN12" s="349"/>
      <c r="GRO12" s="349"/>
      <c r="GRP12" s="349"/>
      <c r="GRQ12" s="349"/>
      <c r="GRR12" s="349"/>
      <c r="GRS12" s="349"/>
      <c r="GRT12" s="349"/>
      <c r="GRU12" s="349"/>
      <c r="GRV12" s="349"/>
      <c r="GRW12" s="349"/>
      <c r="GRX12" s="349"/>
      <c r="GRY12" s="349"/>
      <c r="GRZ12" s="349"/>
      <c r="GSA12" s="349"/>
      <c r="GSB12" s="349"/>
      <c r="GSC12" s="349"/>
      <c r="GSD12" s="349"/>
      <c r="GSE12" s="349"/>
      <c r="GSF12" s="349"/>
      <c r="GSG12" s="349"/>
      <c r="GSH12" s="349"/>
      <c r="GSI12" s="349"/>
      <c r="GSJ12" s="349"/>
      <c r="GSK12" s="349"/>
      <c r="GSL12" s="349"/>
      <c r="GSM12" s="349"/>
      <c r="GSN12" s="349"/>
      <c r="GSO12" s="349"/>
      <c r="GSP12" s="349"/>
      <c r="GSQ12" s="349"/>
      <c r="GSR12" s="349"/>
      <c r="GSS12" s="349"/>
      <c r="GST12" s="349"/>
      <c r="GSU12" s="349"/>
      <c r="GSV12" s="349"/>
      <c r="GSW12" s="349"/>
      <c r="GSX12" s="349"/>
      <c r="GSY12" s="349"/>
      <c r="GSZ12" s="349"/>
      <c r="GTA12" s="349"/>
      <c r="GTB12" s="349"/>
      <c r="GTC12" s="349"/>
      <c r="GTD12" s="349"/>
      <c r="GTE12" s="349"/>
      <c r="GTF12" s="349"/>
      <c r="GTG12" s="349"/>
      <c r="GTH12" s="349"/>
      <c r="GTI12" s="349"/>
      <c r="GTJ12" s="349"/>
      <c r="GTK12" s="349"/>
      <c r="GTL12" s="349"/>
      <c r="GTM12" s="349"/>
      <c r="GTN12" s="349"/>
      <c r="GTO12" s="349"/>
      <c r="GTP12" s="349"/>
      <c r="GTQ12" s="349"/>
      <c r="GTR12" s="349"/>
      <c r="GTS12" s="349"/>
      <c r="GTT12" s="349"/>
      <c r="GTU12" s="349"/>
      <c r="GTV12" s="349"/>
      <c r="GTW12" s="349"/>
      <c r="GTX12" s="349"/>
      <c r="GTY12" s="349"/>
      <c r="GTZ12" s="349"/>
      <c r="GUA12" s="349"/>
      <c r="GUB12" s="349"/>
      <c r="GUC12" s="349"/>
      <c r="GUD12" s="349"/>
      <c r="GUE12" s="349"/>
      <c r="GUF12" s="349"/>
      <c r="GUG12" s="349"/>
      <c r="GUH12" s="349"/>
      <c r="GUI12" s="349"/>
      <c r="GUJ12" s="349"/>
      <c r="GUK12" s="349"/>
      <c r="GUL12" s="349"/>
      <c r="GUM12" s="349"/>
      <c r="GUN12" s="349"/>
      <c r="GUO12" s="349"/>
      <c r="GUP12" s="349"/>
      <c r="GUQ12" s="349"/>
      <c r="GUR12" s="349"/>
      <c r="GUS12" s="349"/>
      <c r="GUT12" s="349"/>
      <c r="GUU12" s="349"/>
      <c r="GUV12" s="349"/>
      <c r="GUW12" s="349"/>
      <c r="GUX12" s="349"/>
      <c r="GUY12" s="349"/>
      <c r="GUZ12" s="349"/>
      <c r="GVA12" s="349"/>
      <c r="GVB12" s="349"/>
      <c r="GVC12" s="349"/>
      <c r="GVD12" s="349"/>
      <c r="GVE12" s="349"/>
      <c r="GVF12" s="349"/>
      <c r="GVG12" s="349"/>
      <c r="GVH12" s="349"/>
      <c r="GVI12" s="349"/>
      <c r="GVJ12" s="349"/>
      <c r="GVK12" s="349"/>
      <c r="GVL12" s="349"/>
      <c r="GVM12" s="349"/>
      <c r="GVN12" s="349"/>
      <c r="GVO12" s="349"/>
      <c r="GVP12" s="349"/>
      <c r="GVQ12" s="349"/>
      <c r="GVR12" s="349"/>
      <c r="GVS12" s="349"/>
      <c r="GVT12" s="349"/>
      <c r="GVU12" s="349"/>
      <c r="GVV12" s="349"/>
      <c r="GVW12" s="349"/>
      <c r="GVX12" s="349"/>
      <c r="GVY12" s="349"/>
      <c r="GVZ12" s="349"/>
      <c r="GWA12" s="349"/>
      <c r="GWB12" s="349"/>
      <c r="GWC12" s="349"/>
      <c r="GWD12" s="349"/>
      <c r="GWE12" s="349"/>
      <c r="GWF12" s="349"/>
      <c r="GWG12" s="349"/>
      <c r="GWH12" s="349"/>
      <c r="GWI12" s="349"/>
      <c r="GWJ12" s="349"/>
      <c r="GWK12" s="349"/>
      <c r="GWL12" s="349"/>
      <c r="GWM12" s="349"/>
      <c r="GWN12" s="349"/>
      <c r="GWO12" s="349"/>
      <c r="GWP12" s="349"/>
      <c r="GWQ12" s="349"/>
      <c r="GWR12" s="349"/>
      <c r="GWS12" s="349"/>
      <c r="GWT12" s="349"/>
      <c r="GWU12" s="349"/>
      <c r="GWV12" s="349"/>
      <c r="GWW12" s="349"/>
      <c r="GWX12" s="349"/>
      <c r="GWY12" s="349"/>
      <c r="GWZ12" s="349"/>
      <c r="GXA12" s="349"/>
      <c r="GXB12" s="349"/>
      <c r="GXC12" s="349"/>
      <c r="GXD12" s="349"/>
      <c r="GXE12" s="349"/>
      <c r="GXF12" s="349"/>
      <c r="GXG12" s="349"/>
      <c r="GXH12" s="349"/>
      <c r="GXI12" s="349"/>
      <c r="GXJ12" s="349"/>
      <c r="GXK12" s="349"/>
      <c r="GXL12" s="349"/>
      <c r="GXM12" s="349"/>
      <c r="GXN12" s="349"/>
      <c r="GXO12" s="349"/>
      <c r="GXP12" s="349"/>
      <c r="GXQ12" s="349"/>
      <c r="GXR12" s="349"/>
      <c r="GXS12" s="349"/>
      <c r="GXT12" s="349"/>
      <c r="GXU12" s="349"/>
      <c r="GXV12" s="349"/>
      <c r="GXW12" s="349"/>
      <c r="GXX12" s="349"/>
      <c r="GXY12" s="349"/>
      <c r="GXZ12" s="349"/>
      <c r="GYA12" s="349"/>
      <c r="GYB12" s="349"/>
      <c r="GYC12" s="349"/>
      <c r="GYD12" s="349"/>
      <c r="GYE12" s="349"/>
      <c r="GYF12" s="349"/>
      <c r="GYG12" s="349"/>
      <c r="GYH12" s="349"/>
      <c r="GYI12" s="349"/>
      <c r="GYJ12" s="349"/>
      <c r="GYK12" s="349"/>
      <c r="GYL12" s="349"/>
      <c r="GYM12" s="349"/>
      <c r="GYN12" s="349"/>
      <c r="GYO12" s="349"/>
      <c r="GYP12" s="349"/>
      <c r="GYQ12" s="349"/>
      <c r="GYR12" s="349"/>
      <c r="GYS12" s="349"/>
      <c r="GYT12" s="349"/>
      <c r="GYU12" s="349"/>
      <c r="GYV12" s="349"/>
      <c r="GYW12" s="349"/>
      <c r="GYX12" s="349"/>
      <c r="GYY12" s="349"/>
      <c r="GYZ12" s="349"/>
      <c r="GZA12" s="349"/>
      <c r="GZB12" s="349"/>
      <c r="GZC12" s="349"/>
      <c r="GZD12" s="349"/>
      <c r="GZE12" s="349"/>
      <c r="GZF12" s="349"/>
      <c r="GZG12" s="349"/>
      <c r="GZH12" s="349"/>
      <c r="GZI12" s="349"/>
      <c r="GZJ12" s="349"/>
      <c r="GZK12" s="349"/>
      <c r="GZL12" s="349"/>
      <c r="GZM12" s="349"/>
      <c r="GZN12" s="349"/>
      <c r="GZO12" s="349"/>
      <c r="GZP12" s="349"/>
      <c r="GZQ12" s="349"/>
      <c r="GZR12" s="349"/>
      <c r="GZS12" s="349"/>
      <c r="GZT12" s="349"/>
      <c r="GZU12" s="349"/>
      <c r="GZV12" s="349"/>
      <c r="GZW12" s="349"/>
      <c r="GZX12" s="349"/>
      <c r="GZY12" s="349"/>
      <c r="GZZ12" s="349"/>
      <c r="HAA12" s="349"/>
      <c r="HAB12" s="349"/>
      <c r="HAC12" s="349"/>
      <c r="HAD12" s="349"/>
      <c r="HAE12" s="349"/>
      <c r="HAF12" s="349"/>
      <c r="HAG12" s="349"/>
      <c r="HAH12" s="349"/>
      <c r="HAI12" s="349"/>
      <c r="HAJ12" s="349"/>
      <c r="HAK12" s="349"/>
      <c r="HAL12" s="349"/>
      <c r="HAM12" s="349"/>
      <c r="HAN12" s="349"/>
      <c r="HAO12" s="349"/>
      <c r="HAP12" s="349"/>
      <c r="HAQ12" s="349"/>
      <c r="HAR12" s="349"/>
      <c r="HAS12" s="349"/>
      <c r="HAT12" s="349"/>
      <c r="HAU12" s="349"/>
      <c r="HAV12" s="349"/>
      <c r="HAW12" s="349"/>
      <c r="HAX12" s="349"/>
      <c r="HAY12" s="349"/>
      <c r="HAZ12" s="349"/>
      <c r="HBA12" s="349"/>
      <c r="HBB12" s="349"/>
      <c r="HBC12" s="349"/>
      <c r="HBD12" s="349"/>
      <c r="HBE12" s="349"/>
      <c r="HBF12" s="349"/>
      <c r="HBG12" s="349"/>
      <c r="HBH12" s="349"/>
      <c r="HBI12" s="349"/>
      <c r="HBJ12" s="349"/>
      <c r="HBK12" s="349"/>
      <c r="HBL12" s="349"/>
      <c r="HBM12" s="349"/>
      <c r="HBN12" s="349"/>
      <c r="HBO12" s="349"/>
      <c r="HBP12" s="349"/>
      <c r="HBQ12" s="349"/>
      <c r="HBR12" s="349"/>
      <c r="HBS12" s="349"/>
      <c r="HBT12" s="349"/>
      <c r="HBU12" s="349"/>
      <c r="HBV12" s="349"/>
      <c r="HBW12" s="349"/>
      <c r="HBX12" s="349"/>
      <c r="HBY12" s="349"/>
      <c r="HBZ12" s="349"/>
      <c r="HCA12" s="349"/>
      <c r="HCB12" s="349"/>
      <c r="HCC12" s="349"/>
      <c r="HCD12" s="349"/>
      <c r="HCE12" s="349"/>
      <c r="HCF12" s="349"/>
      <c r="HCG12" s="349"/>
      <c r="HCH12" s="349"/>
      <c r="HCI12" s="349"/>
      <c r="HCJ12" s="349"/>
      <c r="HCK12" s="349"/>
      <c r="HCL12" s="349"/>
      <c r="HCM12" s="349"/>
      <c r="HCN12" s="349"/>
      <c r="HCO12" s="349"/>
      <c r="HCP12" s="349"/>
      <c r="HCQ12" s="349"/>
      <c r="HCR12" s="349"/>
      <c r="HCS12" s="349"/>
      <c r="HCT12" s="349"/>
      <c r="HCU12" s="349"/>
      <c r="HCV12" s="349"/>
      <c r="HCW12" s="349"/>
      <c r="HCX12" s="349"/>
      <c r="HCY12" s="349"/>
      <c r="HCZ12" s="349"/>
      <c r="HDA12" s="349"/>
      <c r="HDB12" s="349"/>
      <c r="HDC12" s="349"/>
      <c r="HDD12" s="349"/>
      <c r="HDE12" s="349"/>
      <c r="HDF12" s="349"/>
      <c r="HDG12" s="349"/>
      <c r="HDH12" s="349"/>
      <c r="HDI12" s="349"/>
      <c r="HDJ12" s="349"/>
      <c r="HDK12" s="349"/>
      <c r="HDL12" s="349"/>
      <c r="HDM12" s="349"/>
      <c r="HDN12" s="349"/>
      <c r="HDO12" s="349"/>
      <c r="HDP12" s="349"/>
      <c r="HDQ12" s="349"/>
      <c r="HDR12" s="349"/>
      <c r="HDS12" s="349"/>
      <c r="HDT12" s="349"/>
      <c r="HDU12" s="349"/>
      <c r="HDV12" s="349"/>
      <c r="HDW12" s="349"/>
      <c r="HDX12" s="349"/>
      <c r="HDY12" s="349"/>
      <c r="HDZ12" s="349"/>
      <c r="HEA12" s="349"/>
      <c r="HEB12" s="349"/>
      <c r="HEC12" s="349"/>
      <c r="HED12" s="349"/>
      <c r="HEE12" s="349"/>
      <c r="HEF12" s="349"/>
      <c r="HEG12" s="349"/>
      <c r="HEH12" s="349"/>
      <c r="HEI12" s="349"/>
      <c r="HEJ12" s="349"/>
      <c r="HEK12" s="349"/>
      <c r="HEL12" s="349"/>
      <c r="HEM12" s="349"/>
      <c r="HEN12" s="349"/>
      <c r="HEO12" s="349"/>
      <c r="HEP12" s="349"/>
      <c r="HEQ12" s="349"/>
      <c r="HER12" s="349"/>
      <c r="HES12" s="349"/>
      <c r="HET12" s="349"/>
      <c r="HEU12" s="349"/>
      <c r="HEV12" s="349"/>
      <c r="HEW12" s="349"/>
      <c r="HEX12" s="349"/>
      <c r="HEY12" s="349"/>
      <c r="HEZ12" s="349"/>
      <c r="HFA12" s="349"/>
      <c r="HFB12" s="349"/>
      <c r="HFC12" s="349"/>
      <c r="HFD12" s="349"/>
      <c r="HFE12" s="349"/>
      <c r="HFF12" s="349"/>
      <c r="HFG12" s="349"/>
      <c r="HFH12" s="349"/>
      <c r="HFI12" s="349"/>
      <c r="HFJ12" s="349"/>
      <c r="HFK12" s="349"/>
      <c r="HFL12" s="349"/>
      <c r="HFM12" s="349"/>
      <c r="HFN12" s="349"/>
      <c r="HFO12" s="349"/>
      <c r="HFP12" s="349"/>
      <c r="HFQ12" s="349"/>
      <c r="HFR12" s="349"/>
      <c r="HFS12" s="349"/>
      <c r="HFT12" s="349"/>
      <c r="HFU12" s="349"/>
      <c r="HFV12" s="349"/>
      <c r="HFW12" s="349"/>
      <c r="HFX12" s="349"/>
      <c r="HFY12" s="349"/>
      <c r="HFZ12" s="349"/>
      <c r="HGA12" s="349"/>
      <c r="HGB12" s="349"/>
      <c r="HGC12" s="349"/>
      <c r="HGD12" s="349"/>
      <c r="HGE12" s="349"/>
      <c r="HGF12" s="349"/>
      <c r="HGG12" s="349"/>
      <c r="HGH12" s="349"/>
      <c r="HGI12" s="349"/>
      <c r="HGJ12" s="349"/>
      <c r="HGK12" s="349"/>
      <c r="HGL12" s="349"/>
      <c r="HGM12" s="349"/>
      <c r="HGN12" s="349"/>
      <c r="HGO12" s="349"/>
      <c r="HGP12" s="349"/>
      <c r="HGQ12" s="349"/>
      <c r="HGR12" s="349"/>
      <c r="HGS12" s="349"/>
      <c r="HGT12" s="349"/>
      <c r="HGU12" s="349"/>
      <c r="HGV12" s="349"/>
      <c r="HGW12" s="349"/>
      <c r="HGX12" s="349"/>
      <c r="HGY12" s="349"/>
      <c r="HGZ12" s="349"/>
      <c r="HHA12" s="349"/>
      <c r="HHB12" s="349"/>
      <c r="HHC12" s="349"/>
      <c r="HHD12" s="349"/>
      <c r="HHE12" s="349"/>
      <c r="HHF12" s="349"/>
      <c r="HHG12" s="349"/>
      <c r="HHH12" s="349"/>
      <c r="HHI12" s="349"/>
      <c r="HHJ12" s="349"/>
      <c r="HHK12" s="349"/>
      <c r="HHL12" s="349"/>
      <c r="HHM12" s="349"/>
      <c r="HHN12" s="349"/>
      <c r="HHO12" s="349"/>
      <c r="HHP12" s="349"/>
      <c r="HHQ12" s="349"/>
      <c r="HHR12" s="349"/>
      <c r="HHS12" s="349"/>
      <c r="HHT12" s="349"/>
      <c r="HHU12" s="349"/>
      <c r="HHV12" s="349"/>
      <c r="HHW12" s="349"/>
      <c r="HHX12" s="349"/>
      <c r="HHY12" s="349"/>
      <c r="HHZ12" s="349"/>
      <c r="HIA12" s="349"/>
      <c r="HIB12" s="349"/>
      <c r="HIC12" s="349"/>
      <c r="HID12" s="349"/>
      <c r="HIE12" s="349"/>
      <c r="HIF12" s="349"/>
      <c r="HIG12" s="349"/>
      <c r="HIH12" s="349"/>
      <c r="HII12" s="349"/>
      <c r="HIJ12" s="349"/>
      <c r="HIK12" s="349"/>
      <c r="HIL12" s="349"/>
      <c r="HIM12" s="349"/>
      <c r="HIN12" s="349"/>
      <c r="HIO12" s="349"/>
      <c r="HIP12" s="349"/>
      <c r="HIQ12" s="349"/>
      <c r="HIR12" s="349"/>
      <c r="HIS12" s="349"/>
      <c r="HIT12" s="349"/>
      <c r="HIU12" s="349"/>
      <c r="HIV12" s="349"/>
      <c r="HIW12" s="349"/>
      <c r="HIX12" s="349"/>
      <c r="HIY12" s="349"/>
      <c r="HIZ12" s="349"/>
      <c r="HJA12" s="349"/>
      <c r="HJB12" s="349"/>
      <c r="HJC12" s="349"/>
      <c r="HJD12" s="349"/>
      <c r="HJE12" s="349"/>
      <c r="HJF12" s="349"/>
      <c r="HJG12" s="349"/>
      <c r="HJH12" s="349"/>
      <c r="HJI12" s="349"/>
      <c r="HJJ12" s="349"/>
      <c r="HJK12" s="349"/>
      <c r="HJL12" s="349"/>
      <c r="HJM12" s="349"/>
      <c r="HJN12" s="349"/>
      <c r="HJO12" s="349"/>
      <c r="HJP12" s="349"/>
      <c r="HJQ12" s="349"/>
      <c r="HJR12" s="349"/>
      <c r="HJS12" s="349"/>
      <c r="HJT12" s="349"/>
      <c r="HJU12" s="349"/>
      <c r="HJV12" s="349"/>
      <c r="HJW12" s="349"/>
      <c r="HJX12" s="349"/>
      <c r="HJY12" s="349"/>
      <c r="HJZ12" s="349"/>
      <c r="HKA12" s="349"/>
      <c r="HKB12" s="349"/>
      <c r="HKC12" s="349"/>
      <c r="HKD12" s="349"/>
      <c r="HKE12" s="349"/>
      <c r="HKF12" s="349"/>
      <c r="HKG12" s="349"/>
      <c r="HKH12" s="349"/>
      <c r="HKI12" s="349"/>
      <c r="HKJ12" s="349"/>
      <c r="HKK12" s="349"/>
      <c r="HKL12" s="349"/>
      <c r="HKM12" s="349"/>
      <c r="HKN12" s="349"/>
      <c r="HKO12" s="349"/>
      <c r="HKP12" s="349"/>
      <c r="HKQ12" s="349"/>
      <c r="HKR12" s="349"/>
      <c r="HKS12" s="349"/>
      <c r="HKT12" s="349"/>
      <c r="HKU12" s="349"/>
      <c r="HKV12" s="349"/>
      <c r="HKW12" s="349"/>
      <c r="HKX12" s="349"/>
      <c r="HKY12" s="349"/>
      <c r="HKZ12" s="349"/>
      <c r="HLA12" s="349"/>
      <c r="HLB12" s="349"/>
      <c r="HLC12" s="349"/>
      <c r="HLD12" s="349"/>
      <c r="HLE12" s="349"/>
      <c r="HLF12" s="349"/>
      <c r="HLG12" s="349"/>
      <c r="HLH12" s="349"/>
      <c r="HLI12" s="349"/>
      <c r="HLJ12" s="349"/>
      <c r="HLK12" s="349"/>
      <c r="HLL12" s="349"/>
      <c r="HLM12" s="349"/>
      <c r="HLN12" s="349"/>
      <c r="HLO12" s="349"/>
      <c r="HLP12" s="349"/>
      <c r="HLQ12" s="349"/>
      <c r="HLR12" s="349"/>
      <c r="HLS12" s="349"/>
      <c r="HLT12" s="349"/>
      <c r="HLU12" s="349"/>
      <c r="HLV12" s="349"/>
      <c r="HLW12" s="349"/>
      <c r="HLX12" s="349"/>
      <c r="HLY12" s="349"/>
      <c r="HLZ12" s="349"/>
      <c r="HMA12" s="349"/>
      <c r="HMB12" s="349"/>
      <c r="HMC12" s="349"/>
      <c r="HMD12" s="349"/>
      <c r="HME12" s="349"/>
      <c r="HMF12" s="349"/>
      <c r="HMG12" s="349"/>
      <c r="HMH12" s="349"/>
      <c r="HMI12" s="349"/>
      <c r="HMJ12" s="349"/>
      <c r="HMK12" s="349"/>
      <c r="HML12" s="349"/>
      <c r="HMM12" s="349"/>
      <c r="HMN12" s="349"/>
      <c r="HMO12" s="349"/>
      <c r="HMP12" s="349"/>
      <c r="HMQ12" s="349"/>
      <c r="HMR12" s="349"/>
      <c r="HMS12" s="349"/>
      <c r="HMT12" s="349"/>
      <c r="HMU12" s="349"/>
      <c r="HMV12" s="349"/>
      <c r="HMW12" s="349"/>
      <c r="HMX12" s="349"/>
      <c r="HMY12" s="349"/>
      <c r="HMZ12" s="349"/>
      <c r="HNA12" s="349"/>
      <c r="HNB12" s="349"/>
      <c r="HNC12" s="349"/>
      <c r="HND12" s="349"/>
      <c r="HNE12" s="349"/>
      <c r="HNF12" s="349"/>
      <c r="HNG12" s="349"/>
      <c r="HNH12" s="349"/>
      <c r="HNI12" s="349"/>
      <c r="HNJ12" s="349"/>
      <c r="HNK12" s="349"/>
      <c r="HNL12" s="349"/>
      <c r="HNM12" s="349"/>
      <c r="HNN12" s="349"/>
      <c r="HNO12" s="349"/>
      <c r="HNP12" s="349"/>
      <c r="HNQ12" s="349"/>
      <c r="HNR12" s="349"/>
      <c r="HNS12" s="349"/>
      <c r="HNT12" s="349"/>
      <c r="HNU12" s="349"/>
      <c r="HNV12" s="349"/>
      <c r="HNW12" s="349"/>
      <c r="HNX12" s="349"/>
      <c r="HNY12" s="349"/>
      <c r="HNZ12" s="349"/>
      <c r="HOA12" s="349"/>
      <c r="HOB12" s="349"/>
      <c r="HOC12" s="349"/>
      <c r="HOD12" s="349"/>
      <c r="HOE12" s="349"/>
      <c r="HOF12" s="349"/>
      <c r="HOG12" s="349"/>
      <c r="HOH12" s="349"/>
      <c r="HOI12" s="349"/>
      <c r="HOJ12" s="349"/>
      <c r="HOK12" s="349"/>
      <c r="HOL12" s="349"/>
      <c r="HOM12" s="349"/>
      <c r="HON12" s="349"/>
      <c r="HOO12" s="349"/>
      <c r="HOP12" s="349"/>
      <c r="HOQ12" s="349"/>
      <c r="HOR12" s="349"/>
      <c r="HOS12" s="349"/>
      <c r="HOT12" s="349"/>
      <c r="HOU12" s="349"/>
      <c r="HOV12" s="349"/>
      <c r="HOW12" s="349"/>
      <c r="HOX12" s="349"/>
      <c r="HOY12" s="349"/>
      <c r="HOZ12" s="349"/>
      <c r="HPA12" s="349"/>
      <c r="HPB12" s="349"/>
      <c r="HPC12" s="349"/>
      <c r="HPD12" s="349"/>
      <c r="HPE12" s="349"/>
      <c r="HPF12" s="349"/>
      <c r="HPG12" s="349"/>
      <c r="HPH12" s="349"/>
      <c r="HPI12" s="349"/>
      <c r="HPJ12" s="349"/>
      <c r="HPK12" s="349"/>
      <c r="HPL12" s="349"/>
      <c r="HPM12" s="349"/>
      <c r="HPN12" s="349"/>
      <c r="HPO12" s="349"/>
      <c r="HPP12" s="349"/>
      <c r="HPQ12" s="349"/>
      <c r="HPR12" s="349"/>
      <c r="HPS12" s="349"/>
      <c r="HPT12" s="349"/>
      <c r="HPU12" s="349"/>
      <c r="HPV12" s="349"/>
      <c r="HPW12" s="349"/>
      <c r="HPX12" s="349"/>
      <c r="HPY12" s="349"/>
      <c r="HPZ12" s="349"/>
      <c r="HQA12" s="349"/>
      <c r="HQB12" s="349"/>
      <c r="HQC12" s="349"/>
      <c r="HQD12" s="349"/>
      <c r="HQE12" s="349"/>
      <c r="HQF12" s="349"/>
      <c r="HQG12" s="349"/>
      <c r="HQH12" s="349"/>
      <c r="HQI12" s="349"/>
      <c r="HQJ12" s="349"/>
      <c r="HQK12" s="349"/>
      <c r="HQL12" s="349"/>
      <c r="HQM12" s="349"/>
      <c r="HQN12" s="349"/>
      <c r="HQO12" s="349"/>
      <c r="HQP12" s="349"/>
      <c r="HQQ12" s="349"/>
      <c r="HQR12" s="349"/>
      <c r="HQS12" s="349"/>
      <c r="HQT12" s="349"/>
      <c r="HQU12" s="349"/>
      <c r="HQV12" s="349"/>
      <c r="HQW12" s="349"/>
      <c r="HQX12" s="349"/>
      <c r="HQY12" s="349"/>
      <c r="HQZ12" s="349"/>
      <c r="HRA12" s="349"/>
      <c r="HRB12" s="349"/>
      <c r="HRC12" s="349"/>
      <c r="HRD12" s="349"/>
      <c r="HRE12" s="349"/>
      <c r="HRF12" s="349"/>
      <c r="HRG12" s="349"/>
      <c r="HRH12" s="349"/>
      <c r="HRI12" s="349"/>
      <c r="HRJ12" s="349"/>
      <c r="HRK12" s="349"/>
      <c r="HRL12" s="349"/>
      <c r="HRM12" s="349"/>
      <c r="HRN12" s="349"/>
      <c r="HRO12" s="349"/>
      <c r="HRP12" s="349"/>
      <c r="HRQ12" s="349"/>
      <c r="HRR12" s="349"/>
      <c r="HRS12" s="349"/>
      <c r="HRT12" s="349"/>
      <c r="HRU12" s="349"/>
      <c r="HRV12" s="349"/>
      <c r="HRW12" s="349"/>
      <c r="HRX12" s="349"/>
      <c r="HRY12" s="349"/>
      <c r="HRZ12" s="349"/>
      <c r="HSA12" s="349"/>
      <c r="HSB12" s="349"/>
      <c r="HSC12" s="349"/>
      <c r="HSD12" s="349"/>
      <c r="HSE12" s="349"/>
      <c r="HSF12" s="349"/>
      <c r="HSG12" s="349"/>
      <c r="HSH12" s="349"/>
      <c r="HSI12" s="349"/>
      <c r="HSJ12" s="349"/>
      <c r="HSK12" s="349"/>
      <c r="HSL12" s="349"/>
      <c r="HSM12" s="349"/>
      <c r="HSN12" s="349"/>
      <c r="HSO12" s="349"/>
      <c r="HSP12" s="349"/>
      <c r="HSQ12" s="349"/>
      <c r="HSR12" s="349"/>
      <c r="HSS12" s="349"/>
      <c r="HST12" s="349"/>
      <c r="HSU12" s="349"/>
      <c r="HSV12" s="349"/>
      <c r="HSW12" s="349"/>
      <c r="HSX12" s="349"/>
      <c r="HSY12" s="349"/>
      <c r="HSZ12" s="349"/>
      <c r="HTA12" s="349"/>
      <c r="HTB12" s="349"/>
      <c r="HTC12" s="349"/>
      <c r="HTD12" s="349"/>
      <c r="HTE12" s="349"/>
      <c r="HTF12" s="349"/>
      <c r="HTG12" s="349"/>
      <c r="HTH12" s="349"/>
      <c r="HTI12" s="349"/>
      <c r="HTJ12" s="349"/>
      <c r="HTK12" s="349"/>
      <c r="HTL12" s="349"/>
      <c r="HTM12" s="349"/>
      <c r="HTN12" s="349"/>
      <c r="HTO12" s="349"/>
      <c r="HTP12" s="349"/>
      <c r="HTQ12" s="349"/>
      <c r="HTR12" s="349"/>
      <c r="HTS12" s="349"/>
      <c r="HTT12" s="349"/>
      <c r="HTU12" s="349"/>
      <c r="HTV12" s="349"/>
      <c r="HTW12" s="349"/>
      <c r="HTX12" s="349"/>
      <c r="HTY12" s="349"/>
      <c r="HTZ12" s="349"/>
      <c r="HUA12" s="349"/>
      <c r="HUB12" s="349"/>
      <c r="HUC12" s="349"/>
      <c r="HUD12" s="349"/>
      <c r="HUE12" s="349"/>
      <c r="HUF12" s="349"/>
      <c r="HUG12" s="349"/>
      <c r="HUH12" s="349"/>
      <c r="HUI12" s="349"/>
      <c r="HUJ12" s="349"/>
      <c r="HUK12" s="349"/>
      <c r="HUL12" s="349"/>
      <c r="HUM12" s="349"/>
      <c r="HUN12" s="349"/>
      <c r="HUO12" s="349"/>
      <c r="HUP12" s="349"/>
      <c r="HUQ12" s="349"/>
      <c r="HUR12" s="349"/>
      <c r="HUS12" s="349"/>
      <c r="HUT12" s="349"/>
      <c r="HUU12" s="349"/>
      <c r="HUV12" s="349"/>
      <c r="HUW12" s="349"/>
      <c r="HUX12" s="349"/>
      <c r="HUY12" s="349"/>
      <c r="HUZ12" s="349"/>
      <c r="HVA12" s="349"/>
      <c r="HVB12" s="349"/>
      <c r="HVC12" s="349"/>
      <c r="HVD12" s="349"/>
      <c r="HVE12" s="349"/>
      <c r="HVF12" s="349"/>
      <c r="HVG12" s="349"/>
      <c r="HVH12" s="349"/>
      <c r="HVI12" s="349"/>
      <c r="HVJ12" s="349"/>
      <c r="HVK12" s="349"/>
      <c r="HVL12" s="349"/>
      <c r="HVM12" s="349"/>
      <c r="HVN12" s="349"/>
      <c r="HVO12" s="349"/>
      <c r="HVP12" s="349"/>
      <c r="HVQ12" s="349"/>
      <c r="HVR12" s="349"/>
      <c r="HVS12" s="349"/>
      <c r="HVT12" s="349"/>
      <c r="HVU12" s="349"/>
      <c r="HVV12" s="349"/>
      <c r="HVW12" s="349"/>
      <c r="HVX12" s="349"/>
      <c r="HVY12" s="349"/>
      <c r="HVZ12" s="349"/>
      <c r="HWA12" s="349"/>
      <c r="HWB12" s="349"/>
      <c r="HWC12" s="349"/>
      <c r="HWD12" s="349"/>
      <c r="HWE12" s="349"/>
      <c r="HWF12" s="349"/>
      <c r="HWG12" s="349"/>
      <c r="HWH12" s="349"/>
      <c r="HWI12" s="349"/>
      <c r="HWJ12" s="349"/>
      <c r="HWK12" s="349"/>
      <c r="HWL12" s="349"/>
      <c r="HWM12" s="349"/>
      <c r="HWN12" s="349"/>
      <c r="HWO12" s="349"/>
      <c r="HWP12" s="349"/>
      <c r="HWQ12" s="349"/>
      <c r="HWR12" s="349"/>
      <c r="HWS12" s="349"/>
      <c r="HWT12" s="349"/>
      <c r="HWU12" s="349"/>
      <c r="HWV12" s="349"/>
      <c r="HWW12" s="349"/>
      <c r="HWX12" s="349"/>
      <c r="HWY12" s="349"/>
      <c r="HWZ12" s="349"/>
      <c r="HXA12" s="349"/>
      <c r="HXB12" s="349"/>
      <c r="HXC12" s="349"/>
      <c r="HXD12" s="349"/>
      <c r="HXE12" s="349"/>
      <c r="HXF12" s="349"/>
      <c r="HXG12" s="349"/>
      <c r="HXH12" s="349"/>
      <c r="HXI12" s="349"/>
      <c r="HXJ12" s="349"/>
      <c r="HXK12" s="349"/>
      <c r="HXL12" s="349"/>
      <c r="HXM12" s="349"/>
      <c r="HXN12" s="349"/>
      <c r="HXO12" s="349"/>
      <c r="HXP12" s="349"/>
      <c r="HXQ12" s="349"/>
      <c r="HXR12" s="349"/>
      <c r="HXS12" s="349"/>
      <c r="HXT12" s="349"/>
      <c r="HXU12" s="349"/>
      <c r="HXV12" s="349"/>
      <c r="HXW12" s="349"/>
      <c r="HXX12" s="349"/>
      <c r="HXY12" s="349"/>
      <c r="HXZ12" s="349"/>
      <c r="HYA12" s="349"/>
      <c r="HYB12" s="349"/>
      <c r="HYC12" s="349"/>
      <c r="HYD12" s="349"/>
      <c r="HYE12" s="349"/>
      <c r="HYF12" s="349"/>
      <c r="HYG12" s="349"/>
      <c r="HYH12" s="349"/>
      <c r="HYI12" s="349"/>
      <c r="HYJ12" s="349"/>
      <c r="HYK12" s="349"/>
      <c r="HYL12" s="349"/>
      <c r="HYM12" s="349"/>
      <c r="HYN12" s="349"/>
      <c r="HYO12" s="349"/>
      <c r="HYP12" s="349"/>
      <c r="HYQ12" s="349"/>
      <c r="HYR12" s="349"/>
      <c r="HYS12" s="349"/>
      <c r="HYT12" s="349"/>
      <c r="HYU12" s="349"/>
      <c r="HYV12" s="349"/>
      <c r="HYW12" s="349"/>
      <c r="HYX12" s="349"/>
      <c r="HYY12" s="349"/>
      <c r="HYZ12" s="349"/>
      <c r="HZA12" s="349"/>
      <c r="HZB12" s="349"/>
      <c r="HZC12" s="349"/>
      <c r="HZD12" s="349"/>
      <c r="HZE12" s="349"/>
      <c r="HZF12" s="349"/>
      <c r="HZG12" s="349"/>
      <c r="HZH12" s="349"/>
      <c r="HZI12" s="349"/>
      <c r="HZJ12" s="349"/>
      <c r="HZK12" s="349"/>
      <c r="HZL12" s="349"/>
      <c r="HZM12" s="349"/>
      <c r="HZN12" s="349"/>
      <c r="HZO12" s="349"/>
      <c r="HZP12" s="349"/>
      <c r="HZQ12" s="349"/>
      <c r="HZR12" s="349"/>
      <c r="HZS12" s="349"/>
      <c r="HZT12" s="349"/>
      <c r="HZU12" s="349"/>
      <c r="HZV12" s="349"/>
      <c r="HZW12" s="349"/>
      <c r="HZX12" s="349"/>
      <c r="HZY12" s="349"/>
      <c r="HZZ12" s="349"/>
      <c r="IAA12" s="349"/>
      <c r="IAB12" s="349"/>
      <c r="IAC12" s="349"/>
      <c r="IAD12" s="349"/>
      <c r="IAE12" s="349"/>
      <c r="IAF12" s="349"/>
      <c r="IAG12" s="349"/>
      <c r="IAH12" s="349"/>
      <c r="IAI12" s="349"/>
      <c r="IAJ12" s="349"/>
      <c r="IAK12" s="349"/>
      <c r="IAL12" s="349"/>
      <c r="IAM12" s="349"/>
      <c r="IAN12" s="349"/>
      <c r="IAO12" s="349"/>
      <c r="IAP12" s="349"/>
      <c r="IAQ12" s="349"/>
      <c r="IAR12" s="349"/>
      <c r="IAS12" s="349"/>
      <c r="IAT12" s="349"/>
      <c r="IAU12" s="349"/>
      <c r="IAV12" s="349"/>
      <c r="IAW12" s="349"/>
      <c r="IAX12" s="349"/>
      <c r="IAY12" s="349"/>
      <c r="IAZ12" s="349"/>
      <c r="IBA12" s="349"/>
      <c r="IBB12" s="349"/>
      <c r="IBC12" s="349"/>
      <c r="IBD12" s="349"/>
      <c r="IBE12" s="349"/>
      <c r="IBF12" s="349"/>
      <c r="IBG12" s="349"/>
      <c r="IBH12" s="349"/>
      <c r="IBI12" s="349"/>
      <c r="IBJ12" s="349"/>
      <c r="IBK12" s="349"/>
      <c r="IBL12" s="349"/>
      <c r="IBM12" s="349"/>
      <c r="IBN12" s="349"/>
      <c r="IBO12" s="349"/>
      <c r="IBP12" s="349"/>
      <c r="IBQ12" s="349"/>
      <c r="IBR12" s="349"/>
      <c r="IBS12" s="349"/>
      <c r="IBT12" s="349"/>
      <c r="IBU12" s="349"/>
      <c r="IBV12" s="349"/>
      <c r="IBW12" s="349"/>
      <c r="IBX12" s="349"/>
      <c r="IBY12" s="349"/>
      <c r="IBZ12" s="349"/>
      <c r="ICA12" s="349"/>
      <c r="ICB12" s="349"/>
      <c r="ICC12" s="349"/>
      <c r="ICD12" s="349"/>
      <c r="ICE12" s="349"/>
      <c r="ICF12" s="349"/>
      <c r="ICG12" s="349"/>
      <c r="ICH12" s="349"/>
      <c r="ICI12" s="349"/>
      <c r="ICJ12" s="349"/>
      <c r="ICK12" s="349"/>
      <c r="ICL12" s="349"/>
      <c r="ICM12" s="349"/>
      <c r="ICN12" s="349"/>
      <c r="ICO12" s="349"/>
      <c r="ICP12" s="349"/>
      <c r="ICQ12" s="349"/>
      <c r="ICR12" s="349"/>
      <c r="ICS12" s="349"/>
      <c r="ICT12" s="349"/>
      <c r="ICU12" s="349"/>
      <c r="ICV12" s="349"/>
      <c r="ICW12" s="349"/>
      <c r="ICX12" s="349"/>
      <c r="ICY12" s="349"/>
      <c r="ICZ12" s="349"/>
      <c r="IDA12" s="349"/>
      <c r="IDB12" s="349"/>
      <c r="IDC12" s="349"/>
      <c r="IDD12" s="349"/>
      <c r="IDE12" s="349"/>
      <c r="IDF12" s="349"/>
      <c r="IDG12" s="349"/>
      <c r="IDH12" s="349"/>
      <c r="IDI12" s="349"/>
      <c r="IDJ12" s="349"/>
      <c r="IDK12" s="349"/>
      <c r="IDL12" s="349"/>
      <c r="IDM12" s="349"/>
      <c r="IDN12" s="349"/>
      <c r="IDO12" s="349"/>
      <c r="IDP12" s="349"/>
      <c r="IDQ12" s="349"/>
      <c r="IDR12" s="349"/>
      <c r="IDS12" s="349"/>
      <c r="IDT12" s="349"/>
      <c r="IDU12" s="349"/>
      <c r="IDV12" s="349"/>
      <c r="IDW12" s="349"/>
      <c r="IDX12" s="349"/>
      <c r="IDY12" s="349"/>
      <c r="IDZ12" s="349"/>
      <c r="IEA12" s="349"/>
      <c r="IEB12" s="349"/>
      <c r="IEC12" s="349"/>
      <c r="IED12" s="349"/>
      <c r="IEE12" s="349"/>
      <c r="IEF12" s="349"/>
      <c r="IEG12" s="349"/>
      <c r="IEH12" s="349"/>
      <c r="IEI12" s="349"/>
      <c r="IEJ12" s="349"/>
      <c r="IEK12" s="349"/>
      <c r="IEL12" s="349"/>
      <c r="IEM12" s="349"/>
      <c r="IEN12" s="349"/>
      <c r="IEO12" s="349"/>
      <c r="IEP12" s="349"/>
      <c r="IEQ12" s="349"/>
      <c r="IER12" s="349"/>
      <c r="IES12" s="349"/>
      <c r="IET12" s="349"/>
      <c r="IEU12" s="349"/>
      <c r="IEV12" s="349"/>
      <c r="IEW12" s="349"/>
      <c r="IEX12" s="349"/>
      <c r="IEY12" s="349"/>
      <c r="IEZ12" s="349"/>
      <c r="IFA12" s="349"/>
      <c r="IFB12" s="349"/>
      <c r="IFC12" s="349"/>
      <c r="IFD12" s="349"/>
      <c r="IFE12" s="349"/>
      <c r="IFF12" s="349"/>
      <c r="IFG12" s="349"/>
      <c r="IFH12" s="349"/>
      <c r="IFI12" s="349"/>
      <c r="IFJ12" s="349"/>
      <c r="IFK12" s="349"/>
      <c r="IFL12" s="349"/>
      <c r="IFM12" s="349"/>
      <c r="IFN12" s="349"/>
      <c r="IFO12" s="349"/>
      <c r="IFP12" s="349"/>
      <c r="IFQ12" s="349"/>
      <c r="IFR12" s="349"/>
      <c r="IFS12" s="349"/>
      <c r="IFT12" s="349"/>
      <c r="IFU12" s="349"/>
      <c r="IFV12" s="349"/>
      <c r="IFW12" s="349"/>
      <c r="IFX12" s="349"/>
      <c r="IFY12" s="349"/>
      <c r="IFZ12" s="349"/>
      <c r="IGA12" s="349"/>
      <c r="IGB12" s="349"/>
      <c r="IGC12" s="349"/>
      <c r="IGD12" s="349"/>
      <c r="IGE12" s="349"/>
      <c r="IGF12" s="349"/>
      <c r="IGG12" s="349"/>
      <c r="IGH12" s="349"/>
      <c r="IGI12" s="349"/>
      <c r="IGJ12" s="349"/>
      <c r="IGK12" s="349"/>
      <c r="IGL12" s="349"/>
      <c r="IGM12" s="349"/>
      <c r="IGN12" s="349"/>
      <c r="IGO12" s="349"/>
      <c r="IGP12" s="349"/>
      <c r="IGQ12" s="349"/>
      <c r="IGR12" s="349"/>
      <c r="IGS12" s="349"/>
      <c r="IGT12" s="349"/>
      <c r="IGU12" s="349"/>
      <c r="IGV12" s="349"/>
      <c r="IGW12" s="349"/>
      <c r="IGX12" s="349"/>
      <c r="IGY12" s="349"/>
      <c r="IGZ12" s="349"/>
      <c r="IHA12" s="349"/>
      <c r="IHB12" s="349"/>
      <c r="IHC12" s="349"/>
      <c r="IHD12" s="349"/>
      <c r="IHE12" s="349"/>
      <c r="IHF12" s="349"/>
      <c r="IHG12" s="349"/>
      <c r="IHH12" s="349"/>
      <c r="IHI12" s="349"/>
      <c r="IHJ12" s="349"/>
      <c r="IHK12" s="349"/>
      <c r="IHL12" s="349"/>
      <c r="IHM12" s="349"/>
      <c r="IHN12" s="349"/>
      <c r="IHO12" s="349"/>
      <c r="IHP12" s="349"/>
      <c r="IHQ12" s="349"/>
      <c r="IHR12" s="349"/>
      <c r="IHS12" s="349"/>
      <c r="IHT12" s="349"/>
      <c r="IHU12" s="349"/>
      <c r="IHV12" s="349"/>
      <c r="IHW12" s="349"/>
      <c r="IHX12" s="349"/>
      <c r="IHY12" s="349"/>
      <c r="IHZ12" s="349"/>
      <c r="IIA12" s="349"/>
      <c r="IIB12" s="349"/>
      <c r="IIC12" s="349"/>
      <c r="IID12" s="349"/>
      <c r="IIE12" s="349"/>
      <c r="IIF12" s="349"/>
      <c r="IIG12" s="349"/>
      <c r="IIH12" s="349"/>
      <c r="III12" s="349"/>
      <c r="IIJ12" s="349"/>
      <c r="IIK12" s="349"/>
      <c r="IIL12" s="349"/>
      <c r="IIM12" s="349"/>
      <c r="IIN12" s="349"/>
      <c r="IIO12" s="349"/>
      <c r="IIP12" s="349"/>
      <c r="IIQ12" s="349"/>
      <c r="IIR12" s="349"/>
      <c r="IIS12" s="349"/>
      <c r="IIT12" s="349"/>
      <c r="IIU12" s="349"/>
      <c r="IIV12" s="349"/>
      <c r="IIW12" s="349"/>
      <c r="IIX12" s="349"/>
      <c r="IIY12" s="349"/>
      <c r="IIZ12" s="349"/>
      <c r="IJA12" s="349"/>
      <c r="IJB12" s="349"/>
      <c r="IJC12" s="349"/>
      <c r="IJD12" s="349"/>
      <c r="IJE12" s="349"/>
      <c r="IJF12" s="349"/>
      <c r="IJG12" s="349"/>
      <c r="IJH12" s="349"/>
      <c r="IJI12" s="349"/>
      <c r="IJJ12" s="349"/>
      <c r="IJK12" s="349"/>
      <c r="IJL12" s="349"/>
      <c r="IJM12" s="349"/>
      <c r="IJN12" s="349"/>
      <c r="IJO12" s="349"/>
      <c r="IJP12" s="349"/>
      <c r="IJQ12" s="349"/>
      <c r="IJR12" s="349"/>
      <c r="IJS12" s="349"/>
      <c r="IJT12" s="349"/>
      <c r="IJU12" s="349"/>
      <c r="IJV12" s="349"/>
      <c r="IJW12" s="349"/>
      <c r="IJX12" s="349"/>
      <c r="IJY12" s="349"/>
      <c r="IJZ12" s="349"/>
      <c r="IKA12" s="349"/>
      <c r="IKB12" s="349"/>
      <c r="IKC12" s="349"/>
      <c r="IKD12" s="349"/>
      <c r="IKE12" s="349"/>
      <c r="IKF12" s="349"/>
      <c r="IKG12" s="349"/>
      <c r="IKH12" s="349"/>
      <c r="IKI12" s="349"/>
      <c r="IKJ12" s="349"/>
      <c r="IKK12" s="349"/>
      <c r="IKL12" s="349"/>
      <c r="IKM12" s="349"/>
      <c r="IKN12" s="349"/>
      <c r="IKO12" s="349"/>
      <c r="IKP12" s="349"/>
      <c r="IKQ12" s="349"/>
      <c r="IKR12" s="349"/>
      <c r="IKS12" s="349"/>
      <c r="IKT12" s="349"/>
      <c r="IKU12" s="349"/>
      <c r="IKV12" s="349"/>
      <c r="IKW12" s="349"/>
      <c r="IKX12" s="349"/>
      <c r="IKY12" s="349"/>
      <c r="IKZ12" s="349"/>
      <c r="ILA12" s="349"/>
      <c r="ILB12" s="349"/>
      <c r="ILC12" s="349"/>
      <c r="ILD12" s="349"/>
      <c r="ILE12" s="349"/>
      <c r="ILF12" s="349"/>
      <c r="ILG12" s="349"/>
      <c r="ILH12" s="349"/>
      <c r="ILI12" s="349"/>
      <c r="ILJ12" s="349"/>
      <c r="ILK12" s="349"/>
      <c r="ILL12" s="349"/>
      <c r="ILM12" s="349"/>
      <c r="ILN12" s="349"/>
      <c r="ILO12" s="349"/>
      <c r="ILP12" s="349"/>
      <c r="ILQ12" s="349"/>
      <c r="ILR12" s="349"/>
      <c r="ILS12" s="349"/>
      <c r="ILT12" s="349"/>
      <c r="ILU12" s="349"/>
      <c r="ILV12" s="349"/>
      <c r="ILW12" s="349"/>
      <c r="ILX12" s="349"/>
      <c r="ILY12" s="349"/>
      <c r="ILZ12" s="349"/>
      <c r="IMA12" s="349"/>
      <c r="IMB12" s="349"/>
      <c r="IMC12" s="349"/>
      <c r="IMD12" s="349"/>
      <c r="IME12" s="349"/>
      <c r="IMF12" s="349"/>
      <c r="IMG12" s="349"/>
      <c r="IMH12" s="349"/>
      <c r="IMI12" s="349"/>
      <c r="IMJ12" s="349"/>
      <c r="IMK12" s="349"/>
      <c r="IML12" s="349"/>
      <c r="IMM12" s="349"/>
      <c r="IMN12" s="349"/>
      <c r="IMO12" s="349"/>
      <c r="IMP12" s="349"/>
      <c r="IMQ12" s="349"/>
      <c r="IMR12" s="349"/>
      <c r="IMS12" s="349"/>
      <c r="IMT12" s="349"/>
      <c r="IMU12" s="349"/>
      <c r="IMV12" s="349"/>
      <c r="IMW12" s="349"/>
      <c r="IMX12" s="349"/>
      <c r="IMY12" s="349"/>
      <c r="IMZ12" s="349"/>
      <c r="INA12" s="349"/>
      <c r="INB12" s="349"/>
      <c r="INC12" s="349"/>
      <c r="IND12" s="349"/>
      <c r="INE12" s="349"/>
      <c r="INF12" s="349"/>
      <c r="ING12" s="349"/>
      <c r="INH12" s="349"/>
      <c r="INI12" s="349"/>
      <c r="INJ12" s="349"/>
      <c r="INK12" s="349"/>
      <c r="INL12" s="349"/>
      <c r="INM12" s="349"/>
      <c r="INN12" s="349"/>
      <c r="INO12" s="349"/>
      <c r="INP12" s="349"/>
      <c r="INQ12" s="349"/>
      <c r="INR12" s="349"/>
      <c r="INS12" s="349"/>
      <c r="INT12" s="349"/>
      <c r="INU12" s="349"/>
      <c r="INV12" s="349"/>
      <c r="INW12" s="349"/>
      <c r="INX12" s="349"/>
      <c r="INY12" s="349"/>
      <c r="INZ12" s="349"/>
      <c r="IOA12" s="349"/>
      <c r="IOB12" s="349"/>
      <c r="IOC12" s="349"/>
      <c r="IOD12" s="349"/>
      <c r="IOE12" s="349"/>
      <c r="IOF12" s="349"/>
      <c r="IOG12" s="349"/>
      <c r="IOH12" s="349"/>
      <c r="IOI12" s="349"/>
      <c r="IOJ12" s="349"/>
      <c r="IOK12" s="349"/>
      <c r="IOL12" s="349"/>
      <c r="IOM12" s="349"/>
      <c r="ION12" s="349"/>
      <c r="IOO12" s="349"/>
      <c r="IOP12" s="349"/>
      <c r="IOQ12" s="349"/>
      <c r="IOR12" s="349"/>
      <c r="IOS12" s="349"/>
      <c r="IOT12" s="349"/>
      <c r="IOU12" s="349"/>
      <c r="IOV12" s="349"/>
      <c r="IOW12" s="349"/>
      <c r="IOX12" s="349"/>
      <c r="IOY12" s="349"/>
      <c r="IOZ12" s="349"/>
      <c r="IPA12" s="349"/>
      <c r="IPB12" s="349"/>
      <c r="IPC12" s="349"/>
      <c r="IPD12" s="349"/>
      <c r="IPE12" s="349"/>
      <c r="IPF12" s="349"/>
      <c r="IPG12" s="349"/>
      <c r="IPH12" s="349"/>
      <c r="IPI12" s="349"/>
      <c r="IPJ12" s="349"/>
      <c r="IPK12" s="349"/>
      <c r="IPL12" s="349"/>
      <c r="IPM12" s="349"/>
      <c r="IPN12" s="349"/>
      <c r="IPO12" s="349"/>
      <c r="IPP12" s="349"/>
      <c r="IPQ12" s="349"/>
      <c r="IPR12" s="349"/>
      <c r="IPS12" s="349"/>
      <c r="IPT12" s="349"/>
      <c r="IPU12" s="349"/>
      <c r="IPV12" s="349"/>
      <c r="IPW12" s="349"/>
      <c r="IPX12" s="349"/>
      <c r="IPY12" s="349"/>
      <c r="IPZ12" s="349"/>
      <c r="IQA12" s="349"/>
      <c r="IQB12" s="349"/>
      <c r="IQC12" s="349"/>
      <c r="IQD12" s="349"/>
      <c r="IQE12" s="349"/>
      <c r="IQF12" s="349"/>
      <c r="IQG12" s="349"/>
      <c r="IQH12" s="349"/>
      <c r="IQI12" s="349"/>
      <c r="IQJ12" s="349"/>
      <c r="IQK12" s="349"/>
      <c r="IQL12" s="349"/>
      <c r="IQM12" s="349"/>
      <c r="IQN12" s="349"/>
      <c r="IQO12" s="349"/>
      <c r="IQP12" s="349"/>
      <c r="IQQ12" s="349"/>
      <c r="IQR12" s="349"/>
      <c r="IQS12" s="349"/>
      <c r="IQT12" s="349"/>
      <c r="IQU12" s="349"/>
      <c r="IQV12" s="349"/>
      <c r="IQW12" s="349"/>
      <c r="IQX12" s="349"/>
      <c r="IQY12" s="349"/>
      <c r="IQZ12" s="349"/>
      <c r="IRA12" s="349"/>
      <c r="IRB12" s="349"/>
      <c r="IRC12" s="349"/>
      <c r="IRD12" s="349"/>
      <c r="IRE12" s="349"/>
      <c r="IRF12" s="349"/>
      <c r="IRG12" s="349"/>
      <c r="IRH12" s="349"/>
      <c r="IRI12" s="349"/>
      <c r="IRJ12" s="349"/>
      <c r="IRK12" s="349"/>
      <c r="IRL12" s="349"/>
      <c r="IRM12" s="349"/>
      <c r="IRN12" s="349"/>
      <c r="IRO12" s="349"/>
      <c r="IRP12" s="349"/>
      <c r="IRQ12" s="349"/>
      <c r="IRR12" s="349"/>
      <c r="IRS12" s="349"/>
      <c r="IRT12" s="349"/>
      <c r="IRU12" s="349"/>
      <c r="IRV12" s="349"/>
      <c r="IRW12" s="349"/>
      <c r="IRX12" s="349"/>
      <c r="IRY12" s="349"/>
      <c r="IRZ12" s="349"/>
      <c r="ISA12" s="349"/>
      <c r="ISB12" s="349"/>
      <c r="ISC12" s="349"/>
      <c r="ISD12" s="349"/>
      <c r="ISE12" s="349"/>
      <c r="ISF12" s="349"/>
      <c r="ISG12" s="349"/>
      <c r="ISH12" s="349"/>
      <c r="ISI12" s="349"/>
      <c r="ISJ12" s="349"/>
      <c r="ISK12" s="349"/>
      <c r="ISL12" s="349"/>
      <c r="ISM12" s="349"/>
      <c r="ISN12" s="349"/>
      <c r="ISO12" s="349"/>
      <c r="ISP12" s="349"/>
      <c r="ISQ12" s="349"/>
      <c r="ISR12" s="349"/>
      <c r="ISS12" s="349"/>
      <c r="IST12" s="349"/>
      <c r="ISU12" s="349"/>
      <c r="ISV12" s="349"/>
      <c r="ISW12" s="349"/>
      <c r="ISX12" s="349"/>
      <c r="ISY12" s="349"/>
      <c r="ISZ12" s="349"/>
      <c r="ITA12" s="349"/>
      <c r="ITB12" s="349"/>
      <c r="ITC12" s="349"/>
      <c r="ITD12" s="349"/>
      <c r="ITE12" s="349"/>
      <c r="ITF12" s="349"/>
      <c r="ITG12" s="349"/>
      <c r="ITH12" s="349"/>
      <c r="ITI12" s="349"/>
      <c r="ITJ12" s="349"/>
      <c r="ITK12" s="349"/>
      <c r="ITL12" s="349"/>
      <c r="ITM12" s="349"/>
      <c r="ITN12" s="349"/>
      <c r="ITO12" s="349"/>
      <c r="ITP12" s="349"/>
      <c r="ITQ12" s="349"/>
      <c r="ITR12" s="349"/>
      <c r="ITS12" s="349"/>
      <c r="ITT12" s="349"/>
      <c r="ITU12" s="349"/>
      <c r="ITV12" s="349"/>
      <c r="ITW12" s="349"/>
      <c r="ITX12" s="349"/>
      <c r="ITY12" s="349"/>
      <c r="ITZ12" s="349"/>
      <c r="IUA12" s="349"/>
      <c r="IUB12" s="349"/>
      <c r="IUC12" s="349"/>
      <c r="IUD12" s="349"/>
      <c r="IUE12" s="349"/>
      <c r="IUF12" s="349"/>
      <c r="IUG12" s="349"/>
      <c r="IUH12" s="349"/>
      <c r="IUI12" s="349"/>
      <c r="IUJ12" s="349"/>
      <c r="IUK12" s="349"/>
      <c r="IUL12" s="349"/>
      <c r="IUM12" s="349"/>
      <c r="IUN12" s="349"/>
      <c r="IUO12" s="349"/>
      <c r="IUP12" s="349"/>
      <c r="IUQ12" s="349"/>
      <c r="IUR12" s="349"/>
      <c r="IUS12" s="349"/>
      <c r="IUT12" s="349"/>
      <c r="IUU12" s="349"/>
      <c r="IUV12" s="349"/>
      <c r="IUW12" s="349"/>
      <c r="IUX12" s="349"/>
      <c r="IUY12" s="349"/>
      <c r="IUZ12" s="349"/>
      <c r="IVA12" s="349"/>
      <c r="IVB12" s="349"/>
      <c r="IVC12" s="349"/>
      <c r="IVD12" s="349"/>
      <c r="IVE12" s="349"/>
      <c r="IVF12" s="349"/>
      <c r="IVG12" s="349"/>
      <c r="IVH12" s="349"/>
      <c r="IVI12" s="349"/>
      <c r="IVJ12" s="349"/>
      <c r="IVK12" s="349"/>
      <c r="IVL12" s="349"/>
      <c r="IVM12" s="349"/>
      <c r="IVN12" s="349"/>
      <c r="IVO12" s="349"/>
      <c r="IVP12" s="349"/>
      <c r="IVQ12" s="349"/>
      <c r="IVR12" s="349"/>
      <c r="IVS12" s="349"/>
      <c r="IVT12" s="349"/>
      <c r="IVU12" s="349"/>
      <c r="IVV12" s="349"/>
      <c r="IVW12" s="349"/>
      <c r="IVX12" s="349"/>
      <c r="IVY12" s="349"/>
      <c r="IVZ12" s="349"/>
      <c r="IWA12" s="349"/>
      <c r="IWB12" s="349"/>
      <c r="IWC12" s="349"/>
      <c r="IWD12" s="349"/>
      <c r="IWE12" s="349"/>
      <c r="IWF12" s="349"/>
      <c r="IWG12" s="349"/>
      <c r="IWH12" s="349"/>
      <c r="IWI12" s="349"/>
      <c r="IWJ12" s="349"/>
      <c r="IWK12" s="349"/>
      <c r="IWL12" s="349"/>
      <c r="IWM12" s="349"/>
      <c r="IWN12" s="349"/>
      <c r="IWO12" s="349"/>
      <c r="IWP12" s="349"/>
      <c r="IWQ12" s="349"/>
      <c r="IWR12" s="349"/>
      <c r="IWS12" s="349"/>
      <c r="IWT12" s="349"/>
      <c r="IWU12" s="349"/>
      <c r="IWV12" s="349"/>
      <c r="IWW12" s="349"/>
      <c r="IWX12" s="349"/>
      <c r="IWY12" s="349"/>
      <c r="IWZ12" s="349"/>
      <c r="IXA12" s="349"/>
      <c r="IXB12" s="349"/>
      <c r="IXC12" s="349"/>
      <c r="IXD12" s="349"/>
      <c r="IXE12" s="349"/>
      <c r="IXF12" s="349"/>
      <c r="IXG12" s="349"/>
      <c r="IXH12" s="349"/>
      <c r="IXI12" s="349"/>
      <c r="IXJ12" s="349"/>
      <c r="IXK12" s="349"/>
      <c r="IXL12" s="349"/>
      <c r="IXM12" s="349"/>
      <c r="IXN12" s="349"/>
      <c r="IXO12" s="349"/>
      <c r="IXP12" s="349"/>
      <c r="IXQ12" s="349"/>
      <c r="IXR12" s="349"/>
      <c r="IXS12" s="349"/>
      <c r="IXT12" s="349"/>
      <c r="IXU12" s="349"/>
      <c r="IXV12" s="349"/>
      <c r="IXW12" s="349"/>
      <c r="IXX12" s="349"/>
      <c r="IXY12" s="349"/>
      <c r="IXZ12" s="349"/>
      <c r="IYA12" s="349"/>
      <c r="IYB12" s="349"/>
      <c r="IYC12" s="349"/>
      <c r="IYD12" s="349"/>
      <c r="IYE12" s="349"/>
      <c r="IYF12" s="349"/>
      <c r="IYG12" s="349"/>
      <c r="IYH12" s="349"/>
      <c r="IYI12" s="349"/>
      <c r="IYJ12" s="349"/>
      <c r="IYK12" s="349"/>
      <c r="IYL12" s="349"/>
      <c r="IYM12" s="349"/>
      <c r="IYN12" s="349"/>
      <c r="IYO12" s="349"/>
      <c r="IYP12" s="349"/>
      <c r="IYQ12" s="349"/>
      <c r="IYR12" s="349"/>
      <c r="IYS12" s="349"/>
      <c r="IYT12" s="349"/>
      <c r="IYU12" s="349"/>
      <c r="IYV12" s="349"/>
      <c r="IYW12" s="349"/>
      <c r="IYX12" s="349"/>
      <c r="IYY12" s="349"/>
      <c r="IYZ12" s="349"/>
      <c r="IZA12" s="349"/>
      <c r="IZB12" s="349"/>
      <c r="IZC12" s="349"/>
      <c r="IZD12" s="349"/>
      <c r="IZE12" s="349"/>
      <c r="IZF12" s="349"/>
      <c r="IZG12" s="349"/>
      <c r="IZH12" s="349"/>
      <c r="IZI12" s="349"/>
      <c r="IZJ12" s="349"/>
      <c r="IZK12" s="349"/>
      <c r="IZL12" s="349"/>
      <c r="IZM12" s="349"/>
      <c r="IZN12" s="349"/>
      <c r="IZO12" s="349"/>
      <c r="IZP12" s="349"/>
      <c r="IZQ12" s="349"/>
      <c r="IZR12" s="349"/>
      <c r="IZS12" s="349"/>
      <c r="IZT12" s="349"/>
      <c r="IZU12" s="349"/>
      <c r="IZV12" s="349"/>
      <c r="IZW12" s="349"/>
      <c r="IZX12" s="349"/>
      <c r="IZY12" s="349"/>
      <c r="IZZ12" s="349"/>
      <c r="JAA12" s="349"/>
      <c r="JAB12" s="349"/>
      <c r="JAC12" s="349"/>
      <c r="JAD12" s="349"/>
      <c r="JAE12" s="349"/>
      <c r="JAF12" s="349"/>
      <c r="JAG12" s="349"/>
      <c r="JAH12" s="349"/>
      <c r="JAI12" s="349"/>
      <c r="JAJ12" s="349"/>
      <c r="JAK12" s="349"/>
      <c r="JAL12" s="349"/>
      <c r="JAM12" s="349"/>
      <c r="JAN12" s="349"/>
      <c r="JAO12" s="349"/>
      <c r="JAP12" s="349"/>
      <c r="JAQ12" s="349"/>
      <c r="JAR12" s="349"/>
      <c r="JAS12" s="349"/>
      <c r="JAT12" s="349"/>
      <c r="JAU12" s="349"/>
      <c r="JAV12" s="349"/>
      <c r="JAW12" s="349"/>
      <c r="JAX12" s="349"/>
      <c r="JAY12" s="349"/>
      <c r="JAZ12" s="349"/>
      <c r="JBA12" s="349"/>
      <c r="JBB12" s="349"/>
      <c r="JBC12" s="349"/>
      <c r="JBD12" s="349"/>
      <c r="JBE12" s="349"/>
      <c r="JBF12" s="349"/>
      <c r="JBG12" s="349"/>
      <c r="JBH12" s="349"/>
      <c r="JBI12" s="349"/>
      <c r="JBJ12" s="349"/>
      <c r="JBK12" s="349"/>
      <c r="JBL12" s="349"/>
      <c r="JBM12" s="349"/>
      <c r="JBN12" s="349"/>
      <c r="JBO12" s="349"/>
      <c r="JBP12" s="349"/>
      <c r="JBQ12" s="349"/>
      <c r="JBR12" s="349"/>
      <c r="JBS12" s="349"/>
      <c r="JBT12" s="349"/>
      <c r="JBU12" s="349"/>
      <c r="JBV12" s="349"/>
      <c r="JBW12" s="349"/>
      <c r="JBX12" s="349"/>
      <c r="JBY12" s="349"/>
      <c r="JBZ12" s="349"/>
      <c r="JCA12" s="349"/>
      <c r="JCB12" s="349"/>
      <c r="JCC12" s="349"/>
      <c r="JCD12" s="349"/>
      <c r="JCE12" s="349"/>
      <c r="JCF12" s="349"/>
      <c r="JCG12" s="349"/>
      <c r="JCH12" s="349"/>
      <c r="JCI12" s="349"/>
      <c r="JCJ12" s="349"/>
      <c r="JCK12" s="349"/>
      <c r="JCL12" s="349"/>
      <c r="JCM12" s="349"/>
      <c r="JCN12" s="349"/>
      <c r="JCO12" s="349"/>
      <c r="JCP12" s="349"/>
      <c r="JCQ12" s="349"/>
      <c r="JCR12" s="349"/>
      <c r="JCS12" s="349"/>
      <c r="JCT12" s="349"/>
      <c r="JCU12" s="349"/>
      <c r="JCV12" s="349"/>
      <c r="JCW12" s="349"/>
      <c r="JCX12" s="349"/>
      <c r="JCY12" s="349"/>
      <c r="JCZ12" s="349"/>
      <c r="JDA12" s="349"/>
      <c r="JDB12" s="349"/>
      <c r="JDC12" s="349"/>
      <c r="JDD12" s="349"/>
      <c r="JDE12" s="349"/>
      <c r="JDF12" s="349"/>
      <c r="JDG12" s="349"/>
      <c r="JDH12" s="349"/>
      <c r="JDI12" s="349"/>
      <c r="JDJ12" s="349"/>
      <c r="JDK12" s="349"/>
      <c r="JDL12" s="349"/>
      <c r="JDM12" s="349"/>
      <c r="JDN12" s="349"/>
      <c r="JDO12" s="349"/>
      <c r="JDP12" s="349"/>
      <c r="JDQ12" s="349"/>
      <c r="JDR12" s="349"/>
      <c r="JDS12" s="349"/>
      <c r="JDT12" s="349"/>
      <c r="JDU12" s="349"/>
      <c r="JDV12" s="349"/>
      <c r="JDW12" s="349"/>
      <c r="JDX12" s="349"/>
      <c r="JDY12" s="349"/>
      <c r="JDZ12" s="349"/>
      <c r="JEA12" s="349"/>
      <c r="JEB12" s="349"/>
      <c r="JEC12" s="349"/>
      <c r="JED12" s="349"/>
      <c r="JEE12" s="349"/>
      <c r="JEF12" s="349"/>
      <c r="JEG12" s="349"/>
      <c r="JEH12" s="349"/>
      <c r="JEI12" s="349"/>
      <c r="JEJ12" s="349"/>
      <c r="JEK12" s="349"/>
      <c r="JEL12" s="349"/>
      <c r="JEM12" s="349"/>
      <c r="JEN12" s="349"/>
      <c r="JEO12" s="349"/>
      <c r="JEP12" s="349"/>
      <c r="JEQ12" s="349"/>
      <c r="JER12" s="349"/>
      <c r="JES12" s="349"/>
      <c r="JET12" s="349"/>
      <c r="JEU12" s="349"/>
      <c r="JEV12" s="349"/>
      <c r="JEW12" s="349"/>
      <c r="JEX12" s="349"/>
      <c r="JEY12" s="349"/>
      <c r="JEZ12" s="349"/>
      <c r="JFA12" s="349"/>
      <c r="JFB12" s="349"/>
      <c r="JFC12" s="349"/>
      <c r="JFD12" s="349"/>
      <c r="JFE12" s="349"/>
      <c r="JFF12" s="349"/>
      <c r="JFG12" s="349"/>
      <c r="JFH12" s="349"/>
      <c r="JFI12" s="349"/>
      <c r="JFJ12" s="349"/>
      <c r="JFK12" s="349"/>
      <c r="JFL12" s="349"/>
      <c r="JFM12" s="349"/>
      <c r="JFN12" s="349"/>
      <c r="JFO12" s="349"/>
      <c r="JFP12" s="349"/>
      <c r="JFQ12" s="349"/>
      <c r="JFR12" s="349"/>
      <c r="JFS12" s="349"/>
      <c r="JFT12" s="349"/>
      <c r="JFU12" s="349"/>
      <c r="JFV12" s="349"/>
      <c r="JFW12" s="349"/>
      <c r="JFX12" s="349"/>
      <c r="JFY12" s="349"/>
      <c r="JFZ12" s="349"/>
      <c r="JGA12" s="349"/>
      <c r="JGB12" s="349"/>
      <c r="JGC12" s="349"/>
      <c r="JGD12" s="349"/>
      <c r="JGE12" s="349"/>
      <c r="JGF12" s="349"/>
      <c r="JGG12" s="349"/>
      <c r="JGH12" s="349"/>
      <c r="JGI12" s="349"/>
      <c r="JGJ12" s="349"/>
      <c r="JGK12" s="349"/>
      <c r="JGL12" s="349"/>
      <c r="JGM12" s="349"/>
      <c r="JGN12" s="349"/>
      <c r="JGO12" s="349"/>
      <c r="JGP12" s="349"/>
      <c r="JGQ12" s="349"/>
      <c r="JGR12" s="349"/>
      <c r="JGS12" s="349"/>
      <c r="JGT12" s="349"/>
      <c r="JGU12" s="349"/>
      <c r="JGV12" s="349"/>
      <c r="JGW12" s="349"/>
      <c r="JGX12" s="349"/>
      <c r="JGY12" s="349"/>
      <c r="JGZ12" s="349"/>
      <c r="JHA12" s="349"/>
      <c r="JHB12" s="349"/>
      <c r="JHC12" s="349"/>
      <c r="JHD12" s="349"/>
      <c r="JHE12" s="349"/>
      <c r="JHF12" s="349"/>
      <c r="JHG12" s="349"/>
      <c r="JHH12" s="349"/>
      <c r="JHI12" s="349"/>
      <c r="JHJ12" s="349"/>
      <c r="JHK12" s="349"/>
      <c r="JHL12" s="349"/>
      <c r="JHM12" s="349"/>
      <c r="JHN12" s="349"/>
      <c r="JHO12" s="349"/>
      <c r="JHP12" s="349"/>
      <c r="JHQ12" s="349"/>
      <c r="JHR12" s="349"/>
      <c r="JHS12" s="349"/>
      <c r="JHT12" s="349"/>
      <c r="JHU12" s="349"/>
      <c r="JHV12" s="349"/>
      <c r="JHW12" s="349"/>
      <c r="JHX12" s="349"/>
      <c r="JHY12" s="349"/>
      <c r="JHZ12" s="349"/>
      <c r="JIA12" s="349"/>
      <c r="JIB12" s="349"/>
      <c r="JIC12" s="349"/>
      <c r="JID12" s="349"/>
      <c r="JIE12" s="349"/>
      <c r="JIF12" s="349"/>
      <c r="JIG12" s="349"/>
      <c r="JIH12" s="349"/>
      <c r="JII12" s="349"/>
      <c r="JIJ12" s="349"/>
      <c r="JIK12" s="349"/>
      <c r="JIL12" s="349"/>
      <c r="JIM12" s="349"/>
      <c r="JIN12" s="349"/>
      <c r="JIO12" s="349"/>
      <c r="JIP12" s="349"/>
      <c r="JIQ12" s="349"/>
      <c r="JIR12" s="349"/>
      <c r="JIS12" s="349"/>
      <c r="JIT12" s="349"/>
      <c r="JIU12" s="349"/>
      <c r="JIV12" s="349"/>
      <c r="JIW12" s="349"/>
      <c r="JIX12" s="349"/>
      <c r="JIY12" s="349"/>
      <c r="JIZ12" s="349"/>
      <c r="JJA12" s="349"/>
      <c r="JJB12" s="349"/>
      <c r="JJC12" s="349"/>
      <c r="JJD12" s="349"/>
      <c r="JJE12" s="349"/>
      <c r="JJF12" s="349"/>
      <c r="JJG12" s="349"/>
      <c r="JJH12" s="349"/>
      <c r="JJI12" s="349"/>
      <c r="JJJ12" s="349"/>
      <c r="JJK12" s="349"/>
      <c r="JJL12" s="349"/>
      <c r="JJM12" s="349"/>
      <c r="JJN12" s="349"/>
      <c r="JJO12" s="349"/>
      <c r="JJP12" s="349"/>
      <c r="JJQ12" s="349"/>
      <c r="JJR12" s="349"/>
      <c r="JJS12" s="349"/>
      <c r="JJT12" s="349"/>
      <c r="JJU12" s="349"/>
      <c r="JJV12" s="349"/>
      <c r="JJW12" s="349"/>
      <c r="JJX12" s="349"/>
      <c r="JJY12" s="349"/>
      <c r="JJZ12" s="349"/>
      <c r="JKA12" s="349"/>
      <c r="JKB12" s="349"/>
      <c r="JKC12" s="349"/>
      <c r="JKD12" s="349"/>
      <c r="JKE12" s="349"/>
      <c r="JKF12" s="349"/>
      <c r="JKG12" s="349"/>
      <c r="JKH12" s="349"/>
      <c r="JKI12" s="349"/>
      <c r="JKJ12" s="349"/>
      <c r="JKK12" s="349"/>
      <c r="JKL12" s="349"/>
      <c r="JKM12" s="349"/>
      <c r="JKN12" s="349"/>
      <c r="JKO12" s="349"/>
      <c r="JKP12" s="349"/>
      <c r="JKQ12" s="349"/>
      <c r="JKR12" s="349"/>
      <c r="JKS12" s="349"/>
      <c r="JKT12" s="349"/>
      <c r="JKU12" s="349"/>
      <c r="JKV12" s="349"/>
      <c r="JKW12" s="349"/>
      <c r="JKX12" s="349"/>
      <c r="JKY12" s="349"/>
      <c r="JKZ12" s="349"/>
      <c r="JLA12" s="349"/>
      <c r="JLB12" s="349"/>
      <c r="JLC12" s="349"/>
      <c r="JLD12" s="349"/>
      <c r="JLE12" s="349"/>
      <c r="JLF12" s="349"/>
      <c r="JLG12" s="349"/>
      <c r="JLH12" s="349"/>
      <c r="JLI12" s="349"/>
      <c r="JLJ12" s="349"/>
      <c r="JLK12" s="349"/>
      <c r="JLL12" s="349"/>
      <c r="JLM12" s="349"/>
      <c r="JLN12" s="349"/>
      <c r="JLO12" s="349"/>
      <c r="JLP12" s="349"/>
      <c r="JLQ12" s="349"/>
      <c r="JLR12" s="349"/>
      <c r="JLS12" s="349"/>
      <c r="JLT12" s="349"/>
      <c r="JLU12" s="349"/>
      <c r="JLV12" s="349"/>
      <c r="JLW12" s="349"/>
      <c r="JLX12" s="349"/>
      <c r="JLY12" s="349"/>
      <c r="JLZ12" s="349"/>
      <c r="JMA12" s="349"/>
      <c r="JMB12" s="349"/>
      <c r="JMC12" s="349"/>
      <c r="JMD12" s="349"/>
      <c r="JME12" s="349"/>
      <c r="JMF12" s="349"/>
      <c r="JMG12" s="349"/>
      <c r="JMH12" s="349"/>
      <c r="JMI12" s="349"/>
      <c r="JMJ12" s="349"/>
      <c r="JMK12" s="349"/>
      <c r="JML12" s="349"/>
      <c r="JMM12" s="349"/>
      <c r="JMN12" s="349"/>
      <c r="JMO12" s="349"/>
      <c r="JMP12" s="349"/>
      <c r="JMQ12" s="349"/>
      <c r="JMR12" s="349"/>
      <c r="JMS12" s="349"/>
      <c r="JMT12" s="349"/>
      <c r="JMU12" s="349"/>
      <c r="JMV12" s="349"/>
      <c r="JMW12" s="349"/>
      <c r="JMX12" s="349"/>
      <c r="JMY12" s="349"/>
      <c r="JMZ12" s="349"/>
      <c r="JNA12" s="349"/>
      <c r="JNB12" s="349"/>
      <c r="JNC12" s="349"/>
      <c r="JND12" s="349"/>
      <c r="JNE12" s="349"/>
      <c r="JNF12" s="349"/>
      <c r="JNG12" s="349"/>
      <c r="JNH12" s="349"/>
      <c r="JNI12" s="349"/>
      <c r="JNJ12" s="349"/>
      <c r="JNK12" s="349"/>
      <c r="JNL12" s="349"/>
      <c r="JNM12" s="349"/>
      <c r="JNN12" s="349"/>
      <c r="JNO12" s="349"/>
      <c r="JNP12" s="349"/>
      <c r="JNQ12" s="349"/>
      <c r="JNR12" s="349"/>
      <c r="JNS12" s="349"/>
      <c r="JNT12" s="349"/>
      <c r="JNU12" s="349"/>
      <c r="JNV12" s="349"/>
      <c r="JNW12" s="349"/>
      <c r="JNX12" s="349"/>
      <c r="JNY12" s="349"/>
      <c r="JNZ12" s="349"/>
      <c r="JOA12" s="349"/>
      <c r="JOB12" s="349"/>
      <c r="JOC12" s="349"/>
      <c r="JOD12" s="349"/>
      <c r="JOE12" s="349"/>
      <c r="JOF12" s="349"/>
      <c r="JOG12" s="349"/>
      <c r="JOH12" s="349"/>
      <c r="JOI12" s="349"/>
      <c r="JOJ12" s="349"/>
      <c r="JOK12" s="349"/>
      <c r="JOL12" s="349"/>
      <c r="JOM12" s="349"/>
      <c r="JON12" s="349"/>
      <c r="JOO12" s="349"/>
      <c r="JOP12" s="349"/>
      <c r="JOQ12" s="349"/>
      <c r="JOR12" s="349"/>
      <c r="JOS12" s="349"/>
      <c r="JOT12" s="349"/>
      <c r="JOU12" s="349"/>
      <c r="JOV12" s="349"/>
      <c r="JOW12" s="349"/>
      <c r="JOX12" s="349"/>
      <c r="JOY12" s="349"/>
      <c r="JOZ12" s="349"/>
      <c r="JPA12" s="349"/>
      <c r="JPB12" s="349"/>
      <c r="JPC12" s="349"/>
      <c r="JPD12" s="349"/>
      <c r="JPE12" s="349"/>
      <c r="JPF12" s="349"/>
      <c r="JPG12" s="349"/>
      <c r="JPH12" s="349"/>
      <c r="JPI12" s="349"/>
      <c r="JPJ12" s="349"/>
      <c r="JPK12" s="349"/>
      <c r="JPL12" s="349"/>
      <c r="JPM12" s="349"/>
      <c r="JPN12" s="349"/>
      <c r="JPO12" s="349"/>
      <c r="JPP12" s="349"/>
      <c r="JPQ12" s="349"/>
      <c r="JPR12" s="349"/>
      <c r="JPS12" s="349"/>
      <c r="JPT12" s="349"/>
      <c r="JPU12" s="349"/>
      <c r="JPV12" s="349"/>
      <c r="JPW12" s="349"/>
      <c r="JPX12" s="349"/>
      <c r="JPY12" s="349"/>
      <c r="JPZ12" s="349"/>
      <c r="JQA12" s="349"/>
      <c r="JQB12" s="349"/>
      <c r="JQC12" s="349"/>
      <c r="JQD12" s="349"/>
      <c r="JQE12" s="349"/>
      <c r="JQF12" s="349"/>
      <c r="JQG12" s="349"/>
      <c r="JQH12" s="349"/>
      <c r="JQI12" s="349"/>
      <c r="JQJ12" s="349"/>
      <c r="JQK12" s="349"/>
      <c r="JQL12" s="349"/>
      <c r="JQM12" s="349"/>
      <c r="JQN12" s="349"/>
      <c r="JQO12" s="349"/>
      <c r="JQP12" s="349"/>
      <c r="JQQ12" s="349"/>
      <c r="JQR12" s="349"/>
      <c r="JQS12" s="349"/>
      <c r="JQT12" s="349"/>
      <c r="JQU12" s="349"/>
      <c r="JQV12" s="349"/>
      <c r="JQW12" s="349"/>
      <c r="JQX12" s="349"/>
      <c r="JQY12" s="349"/>
      <c r="JQZ12" s="349"/>
      <c r="JRA12" s="349"/>
      <c r="JRB12" s="349"/>
      <c r="JRC12" s="349"/>
      <c r="JRD12" s="349"/>
      <c r="JRE12" s="349"/>
      <c r="JRF12" s="349"/>
      <c r="JRG12" s="349"/>
      <c r="JRH12" s="349"/>
      <c r="JRI12" s="349"/>
      <c r="JRJ12" s="349"/>
      <c r="JRK12" s="349"/>
      <c r="JRL12" s="349"/>
      <c r="JRM12" s="349"/>
      <c r="JRN12" s="349"/>
      <c r="JRO12" s="349"/>
      <c r="JRP12" s="349"/>
      <c r="JRQ12" s="349"/>
      <c r="JRR12" s="349"/>
      <c r="JRS12" s="349"/>
      <c r="JRT12" s="349"/>
      <c r="JRU12" s="349"/>
      <c r="JRV12" s="349"/>
      <c r="JRW12" s="349"/>
      <c r="JRX12" s="349"/>
      <c r="JRY12" s="349"/>
      <c r="JRZ12" s="349"/>
      <c r="JSA12" s="349"/>
      <c r="JSB12" s="349"/>
      <c r="JSC12" s="349"/>
      <c r="JSD12" s="349"/>
      <c r="JSE12" s="349"/>
      <c r="JSF12" s="349"/>
      <c r="JSG12" s="349"/>
      <c r="JSH12" s="349"/>
      <c r="JSI12" s="349"/>
      <c r="JSJ12" s="349"/>
      <c r="JSK12" s="349"/>
      <c r="JSL12" s="349"/>
      <c r="JSM12" s="349"/>
      <c r="JSN12" s="349"/>
      <c r="JSO12" s="349"/>
      <c r="JSP12" s="349"/>
      <c r="JSQ12" s="349"/>
      <c r="JSR12" s="349"/>
      <c r="JSS12" s="349"/>
      <c r="JST12" s="349"/>
      <c r="JSU12" s="349"/>
      <c r="JSV12" s="349"/>
      <c r="JSW12" s="349"/>
      <c r="JSX12" s="349"/>
      <c r="JSY12" s="349"/>
      <c r="JSZ12" s="349"/>
      <c r="JTA12" s="349"/>
      <c r="JTB12" s="349"/>
      <c r="JTC12" s="349"/>
      <c r="JTD12" s="349"/>
      <c r="JTE12" s="349"/>
      <c r="JTF12" s="349"/>
      <c r="JTG12" s="349"/>
      <c r="JTH12" s="349"/>
      <c r="JTI12" s="349"/>
      <c r="JTJ12" s="349"/>
      <c r="JTK12" s="349"/>
      <c r="JTL12" s="349"/>
      <c r="JTM12" s="349"/>
      <c r="JTN12" s="349"/>
      <c r="JTO12" s="349"/>
      <c r="JTP12" s="349"/>
      <c r="JTQ12" s="349"/>
      <c r="JTR12" s="349"/>
      <c r="JTS12" s="349"/>
      <c r="JTT12" s="349"/>
      <c r="JTU12" s="349"/>
      <c r="JTV12" s="349"/>
      <c r="JTW12" s="349"/>
      <c r="JTX12" s="349"/>
      <c r="JTY12" s="349"/>
      <c r="JTZ12" s="349"/>
      <c r="JUA12" s="349"/>
      <c r="JUB12" s="349"/>
      <c r="JUC12" s="349"/>
      <c r="JUD12" s="349"/>
      <c r="JUE12" s="349"/>
      <c r="JUF12" s="349"/>
      <c r="JUG12" s="349"/>
      <c r="JUH12" s="349"/>
      <c r="JUI12" s="349"/>
      <c r="JUJ12" s="349"/>
      <c r="JUK12" s="349"/>
      <c r="JUL12" s="349"/>
      <c r="JUM12" s="349"/>
      <c r="JUN12" s="349"/>
      <c r="JUO12" s="349"/>
      <c r="JUP12" s="349"/>
      <c r="JUQ12" s="349"/>
      <c r="JUR12" s="349"/>
      <c r="JUS12" s="349"/>
      <c r="JUT12" s="349"/>
      <c r="JUU12" s="349"/>
      <c r="JUV12" s="349"/>
      <c r="JUW12" s="349"/>
      <c r="JUX12" s="349"/>
      <c r="JUY12" s="349"/>
      <c r="JUZ12" s="349"/>
      <c r="JVA12" s="349"/>
      <c r="JVB12" s="349"/>
      <c r="JVC12" s="349"/>
      <c r="JVD12" s="349"/>
      <c r="JVE12" s="349"/>
      <c r="JVF12" s="349"/>
      <c r="JVG12" s="349"/>
      <c r="JVH12" s="349"/>
      <c r="JVI12" s="349"/>
      <c r="JVJ12" s="349"/>
      <c r="JVK12" s="349"/>
      <c r="JVL12" s="349"/>
      <c r="JVM12" s="349"/>
      <c r="JVN12" s="349"/>
      <c r="JVO12" s="349"/>
      <c r="JVP12" s="349"/>
      <c r="JVQ12" s="349"/>
      <c r="JVR12" s="349"/>
      <c r="JVS12" s="349"/>
      <c r="JVT12" s="349"/>
      <c r="JVU12" s="349"/>
      <c r="JVV12" s="349"/>
      <c r="JVW12" s="349"/>
      <c r="JVX12" s="349"/>
      <c r="JVY12" s="349"/>
      <c r="JVZ12" s="349"/>
      <c r="JWA12" s="349"/>
      <c r="JWB12" s="349"/>
      <c r="JWC12" s="349"/>
      <c r="JWD12" s="349"/>
      <c r="JWE12" s="349"/>
      <c r="JWF12" s="349"/>
      <c r="JWG12" s="349"/>
      <c r="JWH12" s="349"/>
      <c r="JWI12" s="349"/>
      <c r="JWJ12" s="349"/>
      <c r="JWK12" s="349"/>
      <c r="JWL12" s="349"/>
      <c r="JWM12" s="349"/>
      <c r="JWN12" s="349"/>
      <c r="JWO12" s="349"/>
      <c r="JWP12" s="349"/>
      <c r="JWQ12" s="349"/>
      <c r="JWR12" s="349"/>
      <c r="JWS12" s="349"/>
      <c r="JWT12" s="349"/>
      <c r="JWU12" s="349"/>
      <c r="JWV12" s="349"/>
      <c r="JWW12" s="349"/>
      <c r="JWX12" s="349"/>
      <c r="JWY12" s="349"/>
      <c r="JWZ12" s="349"/>
      <c r="JXA12" s="349"/>
      <c r="JXB12" s="349"/>
      <c r="JXC12" s="349"/>
      <c r="JXD12" s="349"/>
      <c r="JXE12" s="349"/>
      <c r="JXF12" s="349"/>
      <c r="JXG12" s="349"/>
      <c r="JXH12" s="349"/>
      <c r="JXI12" s="349"/>
      <c r="JXJ12" s="349"/>
      <c r="JXK12" s="349"/>
      <c r="JXL12" s="349"/>
      <c r="JXM12" s="349"/>
      <c r="JXN12" s="349"/>
      <c r="JXO12" s="349"/>
      <c r="JXP12" s="349"/>
      <c r="JXQ12" s="349"/>
      <c r="JXR12" s="349"/>
      <c r="JXS12" s="349"/>
      <c r="JXT12" s="349"/>
      <c r="JXU12" s="349"/>
      <c r="JXV12" s="349"/>
      <c r="JXW12" s="349"/>
      <c r="JXX12" s="349"/>
      <c r="JXY12" s="349"/>
      <c r="JXZ12" s="349"/>
      <c r="JYA12" s="349"/>
      <c r="JYB12" s="349"/>
      <c r="JYC12" s="349"/>
      <c r="JYD12" s="349"/>
      <c r="JYE12" s="349"/>
      <c r="JYF12" s="349"/>
      <c r="JYG12" s="349"/>
      <c r="JYH12" s="349"/>
      <c r="JYI12" s="349"/>
      <c r="JYJ12" s="349"/>
      <c r="JYK12" s="349"/>
      <c r="JYL12" s="349"/>
      <c r="JYM12" s="349"/>
      <c r="JYN12" s="349"/>
      <c r="JYO12" s="349"/>
      <c r="JYP12" s="349"/>
      <c r="JYQ12" s="349"/>
      <c r="JYR12" s="349"/>
      <c r="JYS12" s="349"/>
      <c r="JYT12" s="349"/>
      <c r="JYU12" s="349"/>
      <c r="JYV12" s="349"/>
      <c r="JYW12" s="349"/>
      <c r="JYX12" s="349"/>
      <c r="JYY12" s="349"/>
      <c r="JYZ12" s="349"/>
      <c r="JZA12" s="349"/>
      <c r="JZB12" s="349"/>
      <c r="JZC12" s="349"/>
      <c r="JZD12" s="349"/>
      <c r="JZE12" s="349"/>
      <c r="JZF12" s="349"/>
      <c r="JZG12" s="349"/>
      <c r="JZH12" s="349"/>
      <c r="JZI12" s="349"/>
      <c r="JZJ12" s="349"/>
      <c r="JZK12" s="349"/>
      <c r="JZL12" s="349"/>
      <c r="JZM12" s="349"/>
      <c r="JZN12" s="349"/>
      <c r="JZO12" s="349"/>
      <c r="JZP12" s="349"/>
      <c r="JZQ12" s="349"/>
      <c r="JZR12" s="349"/>
      <c r="JZS12" s="349"/>
      <c r="JZT12" s="349"/>
      <c r="JZU12" s="349"/>
      <c r="JZV12" s="349"/>
      <c r="JZW12" s="349"/>
      <c r="JZX12" s="349"/>
      <c r="JZY12" s="349"/>
      <c r="JZZ12" s="349"/>
      <c r="KAA12" s="349"/>
      <c r="KAB12" s="349"/>
      <c r="KAC12" s="349"/>
      <c r="KAD12" s="349"/>
      <c r="KAE12" s="349"/>
      <c r="KAF12" s="349"/>
      <c r="KAG12" s="349"/>
      <c r="KAH12" s="349"/>
      <c r="KAI12" s="349"/>
      <c r="KAJ12" s="349"/>
      <c r="KAK12" s="349"/>
      <c r="KAL12" s="349"/>
      <c r="KAM12" s="349"/>
      <c r="KAN12" s="349"/>
      <c r="KAO12" s="349"/>
      <c r="KAP12" s="349"/>
      <c r="KAQ12" s="349"/>
      <c r="KAR12" s="349"/>
      <c r="KAS12" s="349"/>
      <c r="KAT12" s="349"/>
      <c r="KAU12" s="349"/>
      <c r="KAV12" s="349"/>
      <c r="KAW12" s="349"/>
      <c r="KAX12" s="349"/>
      <c r="KAY12" s="349"/>
      <c r="KAZ12" s="349"/>
      <c r="KBA12" s="349"/>
      <c r="KBB12" s="349"/>
      <c r="KBC12" s="349"/>
      <c r="KBD12" s="349"/>
      <c r="KBE12" s="349"/>
      <c r="KBF12" s="349"/>
      <c r="KBG12" s="349"/>
      <c r="KBH12" s="349"/>
      <c r="KBI12" s="349"/>
      <c r="KBJ12" s="349"/>
      <c r="KBK12" s="349"/>
      <c r="KBL12" s="349"/>
      <c r="KBM12" s="349"/>
      <c r="KBN12" s="349"/>
      <c r="KBO12" s="349"/>
      <c r="KBP12" s="349"/>
      <c r="KBQ12" s="349"/>
      <c r="KBR12" s="349"/>
      <c r="KBS12" s="349"/>
      <c r="KBT12" s="349"/>
      <c r="KBU12" s="349"/>
      <c r="KBV12" s="349"/>
      <c r="KBW12" s="349"/>
      <c r="KBX12" s="349"/>
      <c r="KBY12" s="349"/>
      <c r="KBZ12" s="349"/>
      <c r="KCA12" s="349"/>
      <c r="KCB12" s="349"/>
      <c r="KCC12" s="349"/>
      <c r="KCD12" s="349"/>
      <c r="KCE12" s="349"/>
      <c r="KCF12" s="349"/>
      <c r="KCG12" s="349"/>
      <c r="KCH12" s="349"/>
      <c r="KCI12" s="349"/>
      <c r="KCJ12" s="349"/>
      <c r="KCK12" s="349"/>
      <c r="KCL12" s="349"/>
      <c r="KCM12" s="349"/>
      <c r="KCN12" s="349"/>
      <c r="KCO12" s="349"/>
      <c r="KCP12" s="349"/>
      <c r="KCQ12" s="349"/>
      <c r="KCR12" s="349"/>
      <c r="KCS12" s="349"/>
      <c r="KCT12" s="349"/>
      <c r="KCU12" s="349"/>
      <c r="KCV12" s="349"/>
      <c r="KCW12" s="349"/>
      <c r="KCX12" s="349"/>
      <c r="KCY12" s="349"/>
      <c r="KCZ12" s="349"/>
      <c r="KDA12" s="349"/>
      <c r="KDB12" s="349"/>
      <c r="KDC12" s="349"/>
      <c r="KDD12" s="349"/>
      <c r="KDE12" s="349"/>
      <c r="KDF12" s="349"/>
      <c r="KDG12" s="349"/>
      <c r="KDH12" s="349"/>
      <c r="KDI12" s="349"/>
      <c r="KDJ12" s="349"/>
      <c r="KDK12" s="349"/>
      <c r="KDL12" s="349"/>
      <c r="KDM12" s="349"/>
      <c r="KDN12" s="349"/>
      <c r="KDO12" s="349"/>
      <c r="KDP12" s="349"/>
      <c r="KDQ12" s="349"/>
      <c r="KDR12" s="349"/>
      <c r="KDS12" s="349"/>
      <c r="KDT12" s="349"/>
      <c r="KDU12" s="349"/>
      <c r="KDV12" s="349"/>
      <c r="KDW12" s="349"/>
      <c r="KDX12" s="349"/>
      <c r="KDY12" s="349"/>
      <c r="KDZ12" s="349"/>
      <c r="KEA12" s="349"/>
      <c r="KEB12" s="349"/>
      <c r="KEC12" s="349"/>
      <c r="KED12" s="349"/>
      <c r="KEE12" s="349"/>
      <c r="KEF12" s="349"/>
      <c r="KEG12" s="349"/>
      <c r="KEH12" s="349"/>
      <c r="KEI12" s="349"/>
      <c r="KEJ12" s="349"/>
      <c r="KEK12" s="349"/>
      <c r="KEL12" s="349"/>
      <c r="KEM12" s="349"/>
      <c r="KEN12" s="349"/>
      <c r="KEO12" s="349"/>
      <c r="KEP12" s="349"/>
      <c r="KEQ12" s="349"/>
      <c r="KER12" s="349"/>
      <c r="KES12" s="349"/>
      <c r="KET12" s="349"/>
      <c r="KEU12" s="349"/>
      <c r="KEV12" s="349"/>
      <c r="KEW12" s="349"/>
      <c r="KEX12" s="349"/>
      <c r="KEY12" s="349"/>
      <c r="KEZ12" s="349"/>
      <c r="KFA12" s="349"/>
      <c r="KFB12" s="349"/>
      <c r="KFC12" s="349"/>
      <c r="KFD12" s="349"/>
      <c r="KFE12" s="349"/>
      <c r="KFF12" s="349"/>
      <c r="KFG12" s="349"/>
      <c r="KFH12" s="349"/>
      <c r="KFI12" s="349"/>
      <c r="KFJ12" s="349"/>
      <c r="KFK12" s="349"/>
      <c r="KFL12" s="349"/>
      <c r="KFM12" s="349"/>
      <c r="KFN12" s="349"/>
      <c r="KFO12" s="349"/>
      <c r="KFP12" s="349"/>
      <c r="KFQ12" s="349"/>
      <c r="KFR12" s="349"/>
      <c r="KFS12" s="349"/>
      <c r="KFT12" s="349"/>
      <c r="KFU12" s="349"/>
      <c r="KFV12" s="349"/>
      <c r="KFW12" s="349"/>
      <c r="KFX12" s="349"/>
      <c r="KFY12" s="349"/>
      <c r="KFZ12" s="349"/>
      <c r="KGA12" s="349"/>
      <c r="KGB12" s="349"/>
      <c r="KGC12" s="349"/>
      <c r="KGD12" s="349"/>
      <c r="KGE12" s="349"/>
      <c r="KGF12" s="349"/>
      <c r="KGG12" s="349"/>
      <c r="KGH12" s="349"/>
      <c r="KGI12" s="349"/>
      <c r="KGJ12" s="349"/>
      <c r="KGK12" s="349"/>
      <c r="KGL12" s="349"/>
      <c r="KGM12" s="349"/>
      <c r="KGN12" s="349"/>
      <c r="KGO12" s="349"/>
      <c r="KGP12" s="349"/>
      <c r="KGQ12" s="349"/>
      <c r="KGR12" s="349"/>
      <c r="KGS12" s="349"/>
      <c r="KGT12" s="349"/>
      <c r="KGU12" s="349"/>
      <c r="KGV12" s="349"/>
      <c r="KGW12" s="349"/>
      <c r="KGX12" s="349"/>
      <c r="KGY12" s="349"/>
      <c r="KGZ12" s="349"/>
      <c r="KHA12" s="349"/>
      <c r="KHB12" s="349"/>
      <c r="KHC12" s="349"/>
      <c r="KHD12" s="349"/>
      <c r="KHE12" s="349"/>
      <c r="KHF12" s="349"/>
      <c r="KHG12" s="349"/>
      <c r="KHH12" s="349"/>
      <c r="KHI12" s="349"/>
      <c r="KHJ12" s="349"/>
      <c r="KHK12" s="349"/>
      <c r="KHL12" s="349"/>
      <c r="KHM12" s="349"/>
      <c r="KHN12" s="349"/>
      <c r="KHO12" s="349"/>
      <c r="KHP12" s="349"/>
      <c r="KHQ12" s="349"/>
      <c r="KHR12" s="349"/>
      <c r="KHS12" s="349"/>
      <c r="KHT12" s="349"/>
      <c r="KHU12" s="349"/>
      <c r="KHV12" s="349"/>
      <c r="KHW12" s="349"/>
      <c r="KHX12" s="349"/>
      <c r="KHY12" s="349"/>
      <c r="KHZ12" s="349"/>
      <c r="KIA12" s="349"/>
      <c r="KIB12" s="349"/>
      <c r="KIC12" s="349"/>
      <c r="KID12" s="349"/>
      <c r="KIE12" s="349"/>
      <c r="KIF12" s="349"/>
      <c r="KIG12" s="349"/>
      <c r="KIH12" s="349"/>
      <c r="KII12" s="349"/>
      <c r="KIJ12" s="349"/>
      <c r="KIK12" s="349"/>
      <c r="KIL12" s="349"/>
      <c r="KIM12" s="349"/>
      <c r="KIN12" s="349"/>
      <c r="KIO12" s="349"/>
      <c r="KIP12" s="349"/>
      <c r="KIQ12" s="349"/>
      <c r="KIR12" s="349"/>
      <c r="KIS12" s="349"/>
      <c r="KIT12" s="349"/>
      <c r="KIU12" s="349"/>
      <c r="KIV12" s="349"/>
      <c r="KIW12" s="349"/>
      <c r="KIX12" s="349"/>
      <c r="KIY12" s="349"/>
      <c r="KIZ12" s="349"/>
      <c r="KJA12" s="349"/>
      <c r="KJB12" s="349"/>
      <c r="KJC12" s="349"/>
      <c r="KJD12" s="349"/>
      <c r="KJE12" s="349"/>
      <c r="KJF12" s="349"/>
      <c r="KJG12" s="349"/>
      <c r="KJH12" s="349"/>
      <c r="KJI12" s="349"/>
      <c r="KJJ12" s="349"/>
      <c r="KJK12" s="349"/>
      <c r="KJL12" s="349"/>
      <c r="KJM12" s="349"/>
      <c r="KJN12" s="349"/>
      <c r="KJO12" s="349"/>
      <c r="KJP12" s="349"/>
      <c r="KJQ12" s="349"/>
      <c r="KJR12" s="349"/>
      <c r="KJS12" s="349"/>
      <c r="KJT12" s="349"/>
      <c r="KJU12" s="349"/>
      <c r="KJV12" s="349"/>
      <c r="KJW12" s="349"/>
      <c r="KJX12" s="349"/>
      <c r="KJY12" s="349"/>
      <c r="KJZ12" s="349"/>
      <c r="KKA12" s="349"/>
      <c r="KKB12" s="349"/>
      <c r="KKC12" s="349"/>
      <c r="KKD12" s="349"/>
      <c r="KKE12" s="349"/>
      <c r="KKF12" s="349"/>
      <c r="KKG12" s="349"/>
      <c r="KKH12" s="349"/>
      <c r="KKI12" s="349"/>
      <c r="KKJ12" s="349"/>
      <c r="KKK12" s="349"/>
      <c r="KKL12" s="349"/>
      <c r="KKM12" s="349"/>
      <c r="KKN12" s="349"/>
      <c r="KKO12" s="349"/>
      <c r="KKP12" s="349"/>
      <c r="KKQ12" s="349"/>
      <c r="KKR12" s="349"/>
      <c r="KKS12" s="349"/>
      <c r="KKT12" s="349"/>
      <c r="KKU12" s="349"/>
      <c r="KKV12" s="349"/>
      <c r="KKW12" s="349"/>
      <c r="KKX12" s="349"/>
      <c r="KKY12" s="349"/>
      <c r="KKZ12" s="349"/>
      <c r="KLA12" s="349"/>
      <c r="KLB12" s="349"/>
      <c r="KLC12" s="349"/>
      <c r="KLD12" s="349"/>
      <c r="KLE12" s="349"/>
      <c r="KLF12" s="349"/>
      <c r="KLG12" s="349"/>
      <c r="KLH12" s="349"/>
      <c r="KLI12" s="349"/>
      <c r="KLJ12" s="349"/>
      <c r="KLK12" s="349"/>
      <c r="KLL12" s="349"/>
      <c r="KLM12" s="349"/>
      <c r="KLN12" s="349"/>
      <c r="KLO12" s="349"/>
      <c r="KLP12" s="349"/>
      <c r="KLQ12" s="349"/>
      <c r="KLR12" s="349"/>
      <c r="KLS12" s="349"/>
      <c r="KLT12" s="349"/>
      <c r="KLU12" s="349"/>
      <c r="KLV12" s="349"/>
      <c r="KLW12" s="349"/>
      <c r="KLX12" s="349"/>
      <c r="KLY12" s="349"/>
      <c r="KLZ12" s="349"/>
      <c r="KMA12" s="349"/>
      <c r="KMB12" s="349"/>
      <c r="KMC12" s="349"/>
      <c r="KMD12" s="349"/>
      <c r="KME12" s="349"/>
      <c r="KMF12" s="349"/>
      <c r="KMG12" s="349"/>
      <c r="KMH12" s="349"/>
      <c r="KMI12" s="349"/>
      <c r="KMJ12" s="349"/>
      <c r="KMK12" s="349"/>
      <c r="KML12" s="349"/>
      <c r="KMM12" s="349"/>
      <c r="KMN12" s="349"/>
      <c r="KMO12" s="349"/>
      <c r="KMP12" s="349"/>
      <c r="KMQ12" s="349"/>
      <c r="KMR12" s="349"/>
      <c r="KMS12" s="349"/>
      <c r="KMT12" s="349"/>
      <c r="KMU12" s="349"/>
      <c r="KMV12" s="349"/>
      <c r="KMW12" s="349"/>
      <c r="KMX12" s="349"/>
      <c r="KMY12" s="349"/>
      <c r="KMZ12" s="349"/>
      <c r="KNA12" s="349"/>
      <c r="KNB12" s="349"/>
      <c r="KNC12" s="349"/>
      <c r="KND12" s="349"/>
      <c r="KNE12" s="349"/>
      <c r="KNF12" s="349"/>
      <c r="KNG12" s="349"/>
      <c r="KNH12" s="349"/>
      <c r="KNI12" s="349"/>
      <c r="KNJ12" s="349"/>
      <c r="KNK12" s="349"/>
      <c r="KNL12" s="349"/>
      <c r="KNM12" s="349"/>
      <c r="KNN12" s="349"/>
      <c r="KNO12" s="349"/>
      <c r="KNP12" s="349"/>
      <c r="KNQ12" s="349"/>
      <c r="KNR12" s="349"/>
      <c r="KNS12" s="349"/>
      <c r="KNT12" s="349"/>
      <c r="KNU12" s="349"/>
      <c r="KNV12" s="349"/>
      <c r="KNW12" s="349"/>
      <c r="KNX12" s="349"/>
      <c r="KNY12" s="349"/>
      <c r="KNZ12" s="349"/>
      <c r="KOA12" s="349"/>
      <c r="KOB12" s="349"/>
      <c r="KOC12" s="349"/>
      <c r="KOD12" s="349"/>
      <c r="KOE12" s="349"/>
      <c r="KOF12" s="349"/>
      <c r="KOG12" s="349"/>
      <c r="KOH12" s="349"/>
      <c r="KOI12" s="349"/>
      <c r="KOJ12" s="349"/>
      <c r="KOK12" s="349"/>
      <c r="KOL12" s="349"/>
      <c r="KOM12" s="349"/>
      <c r="KON12" s="349"/>
      <c r="KOO12" s="349"/>
      <c r="KOP12" s="349"/>
      <c r="KOQ12" s="349"/>
      <c r="KOR12" s="349"/>
      <c r="KOS12" s="349"/>
      <c r="KOT12" s="349"/>
      <c r="KOU12" s="349"/>
      <c r="KOV12" s="349"/>
      <c r="KOW12" s="349"/>
      <c r="KOX12" s="349"/>
      <c r="KOY12" s="349"/>
      <c r="KOZ12" s="349"/>
      <c r="KPA12" s="349"/>
      <c r="KPB12" s="349"/>
      <c r="KPC12" s="349"/>
      <c r="KPD12" s="349"/>
      <c r="KPE12" s="349"/>
      <c r="KPF12" s="349"/>
      <c r="KPG12" s="349"/>
      <c r="KPH12" s="349"/>
      <c r="KPI12" s="349"/>
      <c r="KPJ12" s="349"/>
      <c r="KPK12" s="349"/>
      <c r="KPL12" s="349"/>
      <c r="KPM12" s="349"/>
      <c r="KPN12" s="349"/>
      <c r="KPO12" s="349"/>
      <c r="KPP12" s="349"/>
      <c r="KPQ12" s="349"/>
      <c r="KPR12" s="349"/>
      <c r="KPS12" s="349"/>
      <c r="KPT12" s="349"/>
      <c r="KPU12" s="349"/>
      <c r="KPV12" s="349"/>
      <c r="KPW12" s="349"/>
      <c r="KPX12" s="349"/>
      <c r="KPY12" s="349"/>
      <c r="KPZ12" s="349"/>
      <c r="KQA12" s="349"/>
      <c r="KQB12" s="349"/>
      <c r="KQC12" s="349"/>
      <c r="KQD12" s="349"/>
      <c r="KQE12" s="349"/>
      <c r="KQF12" s="349"/>
      <c r="KQG12" s="349"/>
      <c r="KQH12" s="349"/>
      <c r="KQI12" s="349"/>
      <c r="KQJ12" s="349"/>
      <c r="KQK12" s="349"/>
      <c r="KQL12" s="349"/>
      <c r="KQM12" s="349"/>
      <c r="KQN12" s="349"/>
      <c r="KQO12" s="349"/>
      <c r="KQP12" s="349"/>
      <c r="KQQ12" s="349"/>
      <c r="KQR12" s="349"/>
      <c r="KQS12" s="349"/>
      <c r="KQT12" s="349"/>
      <c r="KQU12" s="349"/>
      <c r="KQV12" s="349"/>
      <c r="KQW12" s="349"/>
      <c r="KQX12" s="349"/>
      <c r="KQY12" s="349"/>
      <c r="KQZ12" s="349"/>
      <c r="KRA12" s="349"/>
      <c r="KRB12" s="349"/>
      <c r="KRC12" s="349"/>
      <c r="KRD12" s="349"/>
      <c r="KRE12" s="349"/>
      <c r="KRF12" s="349"/>
      <c r="KRG12" s="349"/>
      <c r="KRH12" s="349"/>
      <c r="KRI12" s="349"/>
      <c r="KRJ12" s="349"/>
      <c r="KRK12" s="349"/>
      <c r="KRL12" s="349"/>
      <c r="KRM12" s="349"/>
      <c r="KRN12" s="349"/>
      <c r="KRO12" s="349"/>
      <c r="KRP12" s="349"/>
      <c r="KRQ12" s="349"/>
      <c r="KRR12" s="349"/>
      <c r="KRS12" s="349"/>
      <c r="KRT12" s="349"/>
      <c r="KRU12" s="349"/>
      <c r="KRV12" s="349"/>
      <c r="KRW12" s="349"/>
      <c r="KRX12" s="349"/>
      <c r="KRY12" s="349"/>
      <c r="KRZ12" s="349"/>
      <c r="KSA12" s="349"/>
      <c r="KSB12" s="349"/>
      <c r="KSC12" s="349"/>
      <c r="KSD12" s="349"/>
      <c r="KSE12" s="349"/>
      <c r="KSF12" s="349"/>
      <c r="KSG12" s="349"/>
      <c r="KSH12" s="349"/>
      <c r="KSI12" s="349"/>
      <c r="KSJ12" s="349"/>
      <c r="KSK12" s="349"/>
      <c r="KSL12" s="349"/>
      <c r="KSM12" s="349"/>
      <c r="KSN12" s="349"/>
      <c r="KSO12" s="349"/>
      <c r="KSP12" s="349"/>
      <c r="KSQ12" s="349"/>
      <c r="KSR12" s="349"/>
      <c r="KSS12" s="349"/>
      <c r="KST12" s="349"/>
      <c r="KSU12" s="349"/>
      <c r="KSV12" s="349"/>
      <c r="KSW12" s="349"/>
      <c r="KSX12" s="349"/>
      <c r="KSY12" s="349"/>
      <c r="KSZ12" s="349"/>
      <c r="KTA12" s="349"/>
      <c r="KTB12" s="349"/>
      <c r="KTC12" s="349"/>
      <c r="KTD12" s="349"/>
      <c r="KTE12" s="349"/>
      <c r="KTF12" s="349"/>
      <c r="KTG12" s="349"/>
      <c r="KTH12" s="349"/>
      <c r="KTI12" s="349"/>
      <c r="KTJ12" s="349"/>
      <c r="KTK12" s="349"/>
      <c r="KTL12" s="349"/>
      <c r="KTM12" s="349"/>
      <c r="KTN12" s="349"/>
      <c r="KTO12" s="349"/>
      <c r="KTP12" s="349"/>
      <c r="KTQ12" s="349"/>
      <c r="KTR12" s="349"/>
      <c r="KTS12" s="349"/>
      <c r="KTT12" s="349"/>
      <c r="KTU12" s="349"/>
      <c r="KTV12" s="349"/>
      <c r="KTW12" s="349"/>
      <c r="KTX12" s="349"/>
      <c r="KTY12" s="349"/>
      <c r="KTZ12" s="349"/>
      <c r="KUA12" s="349"/>
      <c r="KUB12" s="349"/>
      <c r="KUC12" s="349"/>
      <c r="KUD12" s="349"/>
      <c r="KUE12" s="349"/>
      <c r="KUF12" s="349"/>
      <c r="KUG12" s="349"/>
      <c r="KUH12" s="349"/>
      <c r="KUI12" s="349"/>
      <c r="KUJ12" s="349"/>
      <c r="KUK12" s="349"/>
      <c r="KUL12" s="349"/>
      <c r="KUM12" s="349"/>
      <c r="KUN12" s="349"/>
      <c r="KUO12" s="349"/>
      <c r="KUP12" s="349"/>
      <c r="KUQ12" s="349"/>
      <c r="KUR12" s="349"/>
      <c r="KUS12" s="349"/>
      <c r="KUT12" s="349"/>
      <c r="KUU12" s="349"/>
      <c r="KUV12" s="349"/>
      <c r="KUW12" s="349"/>
      <c r="KUX12" s="349"/>
      <c r="KUY12" s="349"/>
      <c r="KUZ12" s="349"/>
      <c r="KVA12" s="349"/>
      <c r="KVB12" s="349"/>
      <c r="KVC12" s="349"/>
      <c r="KVD12" s="349"/>
      <c r="KVE12" s="349"/>
      <c r="KVF12" s="349"/>
      <c r="KVG12" s="349"/>
      <c r="KVH12" s="349"/>
      <c r="KVI12" s="349"/>
      <c r="KVJ12" s="349"/>
      <c r="KVK12" s="349"/>
      <c r="KVL12" s="349"/>
      <c r="KVM12" s="349"/>
      <c r="KVN12" s="349"/>
      <c r="KVO12" s="349"/>
      <c r="KVP12" s="349"/>
      <c r="KVQ12" s="349"/>
      <c r="KVR12" s="349"/>
      <c r="KVS12" s="349"/>
      <c r="KVT12" s="349"/>
      <c r="KVU12" s="349"/>
      <c r="KVV12" s="349"/>
      <c r="KVW12" s="349"/>
      <c r="KVX12" s="349"/>
      <c r="KVY12" s="349"/>
      <c r="KVZ12" s="349"/>
      <c r="KWA12" s="349"/>
      <c r="KWB12" s="349"/>
      <c r="KWC12" s="349"/>
      <c r="KWD12" s="349"/>
      <c r="KWE12" s="349"/>
      <c r="KWF12" s="349"/>
      <c r="KWG12" s="349"/>
      <c r="KWH12" s="349"/>
      <c r="KWI12" s="349"/>
      <c r="KWJ12" s="349"/>
      <c r="KWK12" s="349"/>
      <c r="KWL12" s="349"/>
      <c r="KWM12" s="349"/>
      <c r="KWN12" s="349"/>
      <c r="KWO12" s="349"/>
      <c r="KWP12" s="349"/>
      <c r="KWQ12" s="349"/>
      <c r="KWR12" s="349"/>
      <c r="KWS12" s="349"/>
      <c r="KWT12" s="349"/>
      <c r="KWU12" s="349"/>
      <c r="KWV12" s="349"/>
      <c r="KWW12" s="349"/>
      <c r="KWX12" s="349"/>
      <c r="KWY12" s="349"/>
      <c r="KWZ12" s="349"/>
      <c r="KXA12" s="349"/>
      <c r="KXB12" s="349"/>
      <c r="KXC12" s="349"/>
      <c r="KXD12" s="349"/>
      <c r="KXE12" s="349"/>
      <c r="KXF12" s="349"/>
      <c r="KXG12" s="349"/>
      <c r="KXH12" s="349"/>
      <c r="KXI12" s="349"/>
      <c r="KXJ12" s="349"/>
      <c r="KXK12" s="349"/>
      <c r="KXL12" s="349"/>
      <c r="KXM12" s="349"/>
      <c r="KXN12" s="349"/>
      <c r="KXO12" s="349"/>
      <c r="KXP12" s="349"/>
      <c r="KXQ12" s="349"/>
      <c r="KXR12" s="349"/>
      <c r="KXS12" s="349"/>
      <c r="KXT12" s="349"/>
      <c r="KXU12" s="349"/>
      <c r="KXV12" s="349"/>
      <c r="KXW12" s="349"/>
      <c r="KXX12" s="349"/>
      <c r="KXY12" s="349"/>
      <c r="KXZ12" s="349"/>
      <c r="KYA12" s="349"/>
      <c r="KYB12" s="349"/>
      <c r="KYC12" s="349"/>
      <c r="KYD12" s="349"/>
      <c r="KYE12" s="349"/>
      <c r="KYF12" s="349"/>
      <c r="KYG12" s="349"/>
      <c r="KYH12" s="349"/>
      <c r="KYI12" s="349"/>
      <c r="KYJ12" s="349"/>
      <c r="KYK12" s="349"/>
      <c r="KYL12" s="349"/>
      <c r="KYM12" s="349"/>
      <c r="KYN12" s="349"/>
      <c r="KYO12" s="349"/>
      <c r="KYP12" s="349"/>
      <c r="KYQ12" s="349"/>
      <c r="KYR12" s="349"/>
      <c r="KYS12" s="349"/>
      <c r="KYT12" s="349"/>
      <c r="KYU12" s="349"/>
      <c r="KYV12" s="349"/>
      <c r="KYW12" s="349"/>
      <c r="KYX12" s="349"/>
      <c r="KYY12" s="349"/>
      <c r="KYZ12" s="349"/>
      <c r="KZA12" s="349"/>
      <c r="KZB12" s="349"/>
      <c r="KZC12" s="349"/>
      <c r="KZD12" s="349"/>
      <c r="KZE12" s="349"/>
      <c r="KZF12" s="349"/>
      <c r="KZG12" s="349"/>
      <c r="KZH12" s="349"/>
      <c r="KZI12" s="349"/>
      <c r="KZJ12" s="349"/>
      <c r="KZK12" s="349"/>
      <c r="KZL12" s="349"/>
      <c r="KZM12" s="349"/>
      <c r="KZN12" s="349"/>
      <c r="KZO12" s="349"/>
      <c r="KZP12" s="349"/>
      <c r="KZQ12" s="349"/>
      <c r="KZR12" s="349"/>
      <c r="KZS12" s="349"/>
      <c r="KZT12" s="349"/>
      <c r="KZU12" s="349"/>
      <c r="KZV12" s="349"/>
      <c r="KZW12" s="349"/>
      <c r="KZX12" s="349"/>
      <c r="KZY12" s="349"/>
      <c r="KZZ12" s="349"/>
      <c r="LAA12" s="349"/>
      <c r="LAB12" s="349"/>
      <c r="LAC12" s="349"/>
      <c r="LAD12" s="349"/>
      <c r="LAE12" s="349"/>
      <c r="LAF12" s="349"/>
      <c r="LAG12" s="349"/>
      <c r="LAH12" s="349"/>
      <c r="LAI12" s="349"/>
      <c r="LAJ12" s="349"/>
      <c r="LAK12" s="349"/>
      <c r="LAL12" s="349"/>
      <c r="LAM12" s="349"/>
      <c r="LAN12" s="349"/>
      <c r="LAO12" s="349"/>
      <c r="LAP12" s="349"/>
      <c r="LAQ12" s="349"/>
      <c r="LAR12" s="349"/>
      <c r="LAS12" s="349"/>
      <c r="LAT12" s="349"/>
      <c r="LAU12" s="349"/>
      <c r="LAV12" s="349"/>
      <c r="LAW12" s="349"/>
      <c r="LAX12" s="349"/>
      <c r="LAY12" s="349"/>
      <c r="LAZ12" s="349"/>
      <c r="LBA12" s="349"/>
      <c r="LBB12" s="349"/>
      <c r="LBC12" s="349"/>
      <c r="LBD12" s="349"/>
      <c r="LBE12" s="349"/>
      <c r="LBF12" s="349"/>
      <c r="LBG12" s="349"/>
      <c r="LBH12" s="349"/>
      <c r="LBI12" s="349"/>
      <c r="LBJ12" s="349"/>
      <c r="LBK12" s="349"/>
      <c r="LBL12" s="349"/>
      <c r="LBM12" s="349"/>
      <c r="LBN12" s="349"/>
      <c r="LBO12" s="349"/>
      <c r="LBP12" s="349"/>
      <c r="LBQ12" s="349"/>
      <c r="LBR12" s="349"/>
      <c r="LBS12" s="349"/>
      <c r="LBT12" s="349"/>
      <c r="LBU12" s="349"/>
      <c r="LBV12" s="349"/>
      <c r="LBW12" s="349"/>
      <c r="LBX12" s="349"/>
      <c r="LBY12" s="349"/>
      <c r="LBZ12" s="349"/>
      <c r="LCA12" s="349"/>
      <c r="LCB12" s="349"/>
      <c r="LCC12" s="349"/>
      <c r="LCD12" s="349"/>
      <c r="LCE12" s="349"/>
      <c r="LCF12" s="349"/>
      <c r="LCG12" s="349"/>
      <c r="LCH12" s="349"/>
      <c r="LCI12" s="349"/>
      <c r="LCJ12" s="349"/>
      <c r="LCK12" s="349"/>
      <c r="LCL12" s="349"/>
      <c r="LCM12" s="349"/>
      <c r="LCN12" s="349"/>
      <c r="LCO12" s="349"/>
      <c r="LCP12" s="349"/>
      <c r="LCQ12" s="349"/>
      <c r="LCR12" s="349"/>
      <c r="LCS12" s="349"/>
      <c r="LCT12" s="349"/>
      <c r="LCU12" s="349"/>
      <c r="LCV12" s="349"/>
      <c r="LCW12" s="349"/>
      <c r="LCX12" s="349"/>
      <c r="LCY12" s="349"/>
      <c r="LCZ12" s="349"/>
      <c r="LDA12" s="349"/>
      <c r="LDB12" s="349"/>
      <c r="LDC12" s="349"/>
      <c r="LDD12" s="349"/>
      <c r="LDE12" s="349"/>
      <c r="LDF12" s="349"/>
      <c r="LDG12" s="349"/>
      <c r="LDH12" s="349"/>
      <c r="LDI12" s="349"/>
      <c r="LDJ12" s="349"/>
      <c r="LDK12" s="349"/>
      <c r="LDL12" s="349"/>
      <c r="LDM12" s="349"/>
      <c r="LDN12" s="349"/>
      <c r="LDO12" s="349"/>
      <c r="LDP12" s="349"/>
      <c r="LDQ12" s="349"/>
      <c r="LDR12" s="349"/>
      <c r="LDS12" s="349"/>
      <c r="LDT12" s="349"/>
      <c r="LDU12" s="349"/>
      <c r="LDV12" s="349"/>
      <c r="LDW12" s="349"/>
      <c r="LDX12" s="349"/>
      <c r="LDY12" s="349"/>
      <c r="LDZ12" s="349"/>
      <c r="LEA12" s="349"/>
      <c r="LEB12" s="349"/>
      <c r="LEC12" s="349"/>
      <c r="LED12" s="349"/>
      <c r="LEE12" s="349"/>
      <c r="LEF12" s="349"/>
      <c r="LEG12" s="349"/>
      <c r="LEH12" s="349"/>
      <c r="LEI12" s="349"/>
      <c r="LEJ12" s="349"/>
      <c r="LEK12" s="349"/>
      <c r="LEL12" s="349"/>
      <c r="LEM12" s="349"/>
      <c r="LEN12" s="349"/>
      <c r="LEO12" s="349"/>
      <c r="LEP12" s="349"/>
      <c r="LEQ12" s="349"/>
      <c r="LER12" s="349"/>
      <c r="LES12" s="349"/>
      <c r="LET12" s="349"/>
      <c r="LEU12" s="349"/>
      <c r="LEV12" s="349"/>
      <c r="LEW12" s="349"/>
      <c r="LEX12" s="349"/>
      <c r="LEY12" s="349"/>
      <c r="LEZ12" s="349"/>
      <c r="LFA12" s="349"/>
      <c r="LFB12" s="349"/>
      <c r="LFC12" s="349"/>
      <c r="LFD12" s="349"/>
      <c r="LFE12" s="349"/>
      <c r="LFF12" s="349"/>
      <c r="LFG12" s="349"/>
      <c r="LFH12" s="349"/>
      <c r="LFI12" s="349"/>
      <c r="LFJ12" s="349"/>
      <c r="LFK12" s="349"/>
      <c r="LFL12" s="349"/>
      <c r="LFM12" s="349"/>
      <c r="LFN12" s="349"/>
      <c r="LFO12" s="349"/>
      <c r="LFP12" s="349"/>
      <c r="LFQ12" s="349"/>
      <c r="LFR12" s="349"/>
      <c r="LFS12" s="349"/>
      <c r="LFT12" s="349"/>
      <c r="LFU12" s="349"/>
      <c r="LFV12" s="349"/>
      <c r="LFW12" s="349"/>
      <c r="LFX12" s="349"/>
      <c r="LFY12" s="349"/>
      <c r="LFZ12" s="349"/>
      <c r="LGA12" s="349"/>
      <c r="LGB12" s="349"/>
      <c r="LGC12" s="349"/>
      <c r="LGD12" s="349"/>
      <c r="LGE12" s="349"/>
      <c r="LGF12" s="349"/>
      <c r="LGG12" s="349"/>
      <c r="LGH12" s="349"/>
      <c r="LGI12" s="349"/>
      <c r="LGJ12" s="349"/>
      <c r="LGK12" s="349"/>
      <c r="LGL12" s="349"/>
      <c r="LGM12" s="349"/>
      <c r="LGN12" s="349"/>
      <c r="LGO12" s="349"/>
      <c r="LGP12" s="349"/>
      <c r="LGQ12" s="349"/>
      <c r="LGR12" s="349"/>
      <c r="LGS12" s="349"/>
      <c r="LGT12" s="349"/>
      <c r="LGU12" s="349"/>
      <c r="LGV12" s="349"/>
      <c r="LGW12" s="349"/>
      <c r="LGX12" s="349"/>
      <c r="LGY12" s="349"/>
      <c r="LGZ12" s="349"/>
      <c r="LHA12" s="349"/>
      <c r="LHB12" s="349"/>
      <c r="LHC12" s="349"/>
      <c r="LHD12" s="349"/>
      <c r="LHE12" s="349"/>
      <c r="LHF12" s="349"/>
      <c r="LHG12" s="349"/>
      <c r="LHH12" s="349"/>
      <c r="LHI12" s="349"/>
      <c r="LHJ12" s="349"/>
      <c r="LHK12" s="349"/>
      <c r="LHL12" s="349"/>
      <c r="LHM12" s="349"/>
      <c r="LHN12" s="349"/>
      <c r="LHO12" s="349"/>
      <c r="LHP12" s="349"/>
      <c r="LHQ12" s="349"/>
      <c r="LHR12" s="349"/>
      <c r="LHS12" s="349"/>
      <c r="LHT12" s="349"/>
      <c r="LHU12" s="349"/>
      <c r="LHV12" s="349"/>
      <c r="LHW12" s="349"/>
      <c r="LHX12" s="349"/>
      <c r="LHY12" s="349"/>
      <c r="LHZ12" s="349"/>
      <c r="LIA12" s="349"/>
      <c r="LIB12" s="349"/>
      <c r="LIC12" s="349"/>
      <c r="LID12" s="349"/>
      <c r="LIE12" s="349"/>
      <c r="LIF12" s="349"/>
      <c r="LIG12" s="349"/>
      <c r="LIH12" s="349"/>
      <c r="LII12" s="349"/>
      <c r="LIJ12" s="349"/>
      <c r="LIK12" s="349"/>
      <c r="LIL12" s="349"/>
      <c r="LIM12" s="349"/>
      <c r="LIN12" s="349"/>
      <c r="LIO12" s="349"/>
      <c r="LIP12" s="349"/>
      <c r="LIQ12" s="349"/>
      <c r="LIR12" s="349"/>
      <c r="LIS12" s="349"/>
      <c r="LIT12" s="349"/>
      <c r="LIU12" s="349"/>
      <c r="LIV12" s="349"/>
      <c r="LIW12" s="349"/>
      <c r="LIX12" s="349"/>
      <c r="LIY12" s="349"/>
      <c r="LIZ12" s="349"/>
      <c r="LJA12" s="349"/>
      <c r="LJB12" s="349"/>
      <c r="LJC12" s="349"/>
      <c r="LJD12" s="349"/>
      <c r="LJE12" s="349"/>
      <c r="LJF12" s="349"/>
      <c r="LJG12" s="349"/>
      <c r="LJH12" s="349"/>
      <c r="LJI12" s="349"/>
      <c r="LJJ12" s="349"/>
      <c r="LJK12" s="349"/>
      <c r="LJL12" s="349"/>
      <c r="LJM12" s="349"/>
      <c r="LJN12" s="349"/>
      <c r="LJO12" s="349"/>
      <c r="LJP12" s="349"/>
      <c r="LJQ12" s="349"/>
      <c r="LJR12" s="349"/>
      <c r="LJS12" s="349"/>
      <c r="LJT12" s="349"/>
      <c r="LJU12" s="349"/>
      <c r="LJV12" s="349"/>
      <c r="LJW12" s="349"/>
      <c r="LJX12" s="349"/>
      <c r="LJY12" s="349"/>
      <c r="LJZ12" s="349"/>
      <c r="LKA12" s="349"/>
      <c r="LKB12" s="349"/>
      <c r="LKC12" s="349"/>
      <c r="LKD12" s="349"/>
      <c r="LKE12" s="349"/>
      <c r="LKF12" s="349"/>
      <c r="LKG12" s="349"/>
      <c r="LKH12" s="349"/>
      <c r="LKI12" s="349"/>
      <c r="LKJ12" s="349"/>
      <c r="LKK12" s="349"/>
      <c r="LKL12" s="349"/>
      <c r="LKM12" s="349"/>
      <c r="LKN12" s="349"/>
      <c r="LKO12" s="349"/>
      <c r="LKP12" s="349"/>
      <c r="LKQ12" s="349"/>
      <c r="LKR12" s="349"/>
      <c r="LKS12" s="349"/>
      <c r="LKT12" s="349"/>
      <c r="LKU12" s="349"/>
      <c r="LKV12" s="349"/>
      <c r="LKW12" s="349"/>
      <c r="LKX12" s="349"/>
      <c r="LKY12" s="349"/>
      <c r="LKZ12" s="349"/>
      <c r="LLA12" s="349"/>
      <c r="LLB12" s="349"/>
      <c r="LLC12" s="349"/>
      <c r="LLD12" s="349"/>
      <c r="LLE12" s="349"/>
      <c r="LLF12" s="349"/>
      <c r="LLG12" s="349"/>
      <c r="LLH12" s="349"/>
      <c r="LLI12" s="349"/>
      <c r="LLJ12" s="349"/>
      <c r="LLK12" s="349"/>
      <c r="LLL12" s="349"/>
      <c r="LLM12" s="349"/>
      <c r="LLN12" s="349"/>
      <c r="LLO12" s="349"/>
      <c r="LLP12" s="349"/>
      <c r="LLQ12" s="349"/>
      <c r="LLR12" s="349"/>
      <c r="LLS12" s="349"/>
      <c r="LLT12" s="349"/>
      <c r="LLU12" s="349"/>
      <c r="LLV12" s="349"/>
      <c r="LLW12" s="349"/>
      <c r="LLX12" s="349"/>
      <c r="LLY12" s="349"/>
      <c r="LLZ12" s="349"/>
      <c r="LMA12" s="349"/>
      <c r="LMB12" s="349"/>
      <c r="LMC12" s="349"/>
      <c r="LMD12" s="349"/>
      <c r="LME12" s="349"/>
      <c r="LMF12" s="349"/>
      <c r="LMG12" s="349"/>
      <c r="LMH12" s="349"/>
      <c r="LMI12" s="349"/>
      <c r="LMJ12" s="349"/>
      <c r="LMK12" s="349"/>
      <c r="LML12" s="349"/>
      <c r="LMM12" s="349"/>
      <c r="LMN12" s="349"/>
      <c r="LMO12" s="349"/>
      <c r="LMP12" s="349"/>
      <c r="LMQ12" s="349"/>
      <c r="LMR12" s="349"/>
      <c r="LMS12" s="349"/>
      <c r="LMT12" s="349"/>
      <c r="LMU12" s="349"/>
      <c r="LMV12" s="349"/>
      <c r="LMW12" s="349"/>
      <c r="LMX12" s="349"/>
      <c r="LMY12" s="349"/>
      <c r="LMZ12" s="349"/>
      <c r="LNA12" s="349"/>
      <c r="LNB12" s="349"/>
      <c r="LNC12" s="349"/>
      <c r="LND12" s="349"/>
      <c r="LNE12" s="349"/>
      <c r="LNF12" s="349"/>
      <c r="LNG12" s="349"/>
      <c r="LNH12" s="349"/>
      <c r="LNI12" s="349"/>
      <c r="LNJ12" s="349"/>
      <c r="LNK12" s="349"/>
      <c r="LNL12" s="349"/>
      <c r="LNM12" s="349"/>
      <c r="LNN12" s="349"/>
      <c r="LNO12" s="349"/>
      <c r="LNP12" s="349"/>
      <c r="LNQ12" s="349"/>
      <c r="LNR12" s="349"/>
      <c r="LNS12" s="349"/>
      <c r="LNT12" s="349"/>
      <c r="LNU12" s="349"/>
      <c r="LNV12" s="349"/>
      <c r="LNW12" s="349"/>
      <c r="LNX12" s="349"/>
      <c r="LNY12" s="349"/>
      <c r="LNZ12" s="349"/>
      <c r="LOA12" s="349"/>
      <c r="LOB12" s="349"/>
      <c r="LOC12" s="349"/>
      <c r="LOD12" s="349"/>
      <c r="LOE12" s="349"/>
      <c r="LOF12" s="349"/>
      <c r="LOG12" s="349"/>
      <c r="LOH12" s="349"/>
      <c r="LOI12" s="349"/>
      <c r="LOJ12" s="349"/>
      <c r="LOK12" s="349"/>
      <c r="LOL12" s="349"/>
      <c r="LOM12" s="349"/>
      <c r="LON12" s="349"/>
      <c r="LOO12" s="349"/>
      <c r="LOP12" s="349"/>
      <c r="LOQ12" s="349"/>
      <c r="LOR12" s="349"/>
      <c r="LOS12" s="349"/>
      <c r="LOT12" s="349"/>
      <c r="LOU12" s="349"/>
      <c r="LOV12" s="349"/>
      <c r="LOW12" s="349"/>
      <c r="LOX12" s="349"/>
      <c r="LOY12" s="349"/>
      <c r="LOZ12" s="349"/>
      <c r="LPA12" s="349"/>
      <c r="LPB12" s="349"/>
      <c r="LPC12" s="349"/>
      <c r="LPD12" s="349"/>
      <c r="LPE12" s="349"/>
      <c r="LPF12" s="349"/>
      <c r="LPG12" s="349"/>
      <c r="LPH12" s="349"/>
      <c r="LPI12" s="349"/>
      <c r="LPJ12" s="349"/>
      <c r="LPK12" s="349"/>
      <c r="LPL12" s="349"/>
      <c r="LPM12" s="349"/>
      <c r="LPN12" s="349"/>
      <c r="LPO12" s="349"/>
      <c r="LPP12" s="349"/>
      <c r="LPQ12" s="349"/>
      <c r="LPR12" s="349"/>
      <c r="LPS12" s="349"/>
      <c r="LPT12" s="349"/>
      <c r="LPU12" s="349"/>
      <c r="LPV12" s="349"/>
      <c r="LPW12" s="349"/>
      <c r="LPX12" s="349"/>
      <c r="LPY12" s="349"/>
      <c r="LPZ12" s="349"/>
      <c r="LQA12" s="349"/>
      <c r="LQB12" s="349"/>
      <c r="LQC12" s="349"/>
      <c r="LQD12" s="349"/>
      <c r="LQE12" s="349"/>
      <c r="LQF12" s="349"/>
      <c r="LQG12" s="349"/>
      <c r="LQH12" s="349"/>
      <c r="LQI12" s="349"/>
      <c r="LQJ12" s="349"/>
      <c r="LQK12" s="349"/>
      <c r="LQL12" s="349"/>
      <c r="LQM12" s="349"/>
      <c r="LQN12" s="349"/>
      <c r="LQO12" s="349"/>
      <c r="LQP12" s="349"/>
      <c r="LQQ12" s="349"/>
      <c r="LQR12" s="349"/>
      <c r="LQS12" s="349"/>
      <c r="LQT12" s="349"/>
      <c r="LQU12" s="349"/>
      <c r="LQV12" s="349"/>
      <c r="LQW12" s="349"/>
      <c r="LQX12" s="349"/>
      <c r="LQY12" s="349"/>
      <c r="LQZ12" s="349"/>
      <c r="LRA12" s="349"/>
      <c r="LRB12" s="349"/>
      <c r="LRC12" s="349"/>
      <c r="LRD12" s="349"/>
      <c r="LRE12" s="349"/>
      <c r="LRF12" s="349"/>
      <c r="LRG12" s="349"/>
      <c r="LRH12" s="349"/>
      <c r="LRI12" s="349"/>
      <c r="LRJ12" s="349"/>
      <c r="LRK12" s="349"/>
      <c r="LRL12" s="349"/>
      <c r="LRM12" s="349"/>
      <c r="LRN12" s="349"/>
      <c r="LRO12" s="349"/>
      <c r="LRP12" s="349"/>
      <c r="LRQ12" s="349"/>
      <c r="LRR12" s="349"/>
      <c r="LRS12" s="349"/>
      <c r="LRT12" s="349"/>
      <c r="LRU12" s="349"/>
      <c r="LRV12" s="349"/>
      <c r="LRW12" s="349"/>
      <c r="LRX12" s="349"/>
      <c r="LRY12" s="349"/>
      <c r="LRZ12" s="349"/>
      <c r="LSA12" s="349"/>
      <c r="LSB12" s="349"/>
      <c r="LSC12" s="349"/>
      <c r="LSD12" s="349"/>
      <c r="LSE12" s="349"/>
      <c r="LSF12" s="349"/>
      <c r="LSG12" s="349"/>
      <c r="LSH12" s="349"/>
      <c r="LSI12" s="349"/>
      <c r="LSJ12" s="349"/>
      <c r="LSK12" s="349"/>
      <c r="LSL12" s="349"/>
      <c r="LSM12" s="349"/>
      <c r="LSN12" s="349"/>
      <c r="LSO12" s="349"/>
      <c r="LSP12" s="349"/>
      <c r="LSQ12" s="349"/>
      <c r="LSR12" s="349"/>
      <c r="LSS12" s="349"/>
      <c r="LST12" s="349"/>
      <c r="LSU12" s="349"/>
      <c r="LSV12" s="349"/>
      <c r="LSW12" s="349"/>
      <c r="LSX12" s="349"/>
      <c r="LSY12" s="349"/>
      <c r="LSZ12" s="349"/>
      <c r="LTA12" s="349"/>
      <c r="LTB12" s="349"/>
      <c r="LTC12" s="349"/>
      <c r="LTD12" s="349"/>
      <c r="LTE12" s="349"/>
      <c r="LTF12" s="349"/>
      <c r="LTG12" s="349"/>
      <c r="LTH12" s="349"/>
      <c r="LTI12" s="349"/>
      <c r="LTJ12" s="349"/>
      <c r="LTK12" s="349"/>
      <c r="LTL12" s="349"/>
      <c r="LTM12" s="349"/>
      <c r="LTN12" s="349"/>
      <c r="LTO12" s="349"/>
      <c r="LTP12" s="349"/>
      <c r="LTQ12" s="349"/>
      <c r="LTR12" s="349"/>
      <c r="LTS12" s="349"/>
      <c r="LTT12" s="349"/>
      <c r="LTU12" s="349"/>
      <c r="LTV12" s="349"/>
      <c r="LTW12" s="349"/>
      <c r="LTX12" s="349"/>
      <c r="LTY12" s="349"/>
      <c r="LTZ12" s="349"/>
      <c r="LUA12" s="349"/>
      <c r="LUB12" s="349"/>
      <c r="LUC12" s="349"/>
      <c r="LUD12" s="349"/>
      <c r="LUE12" s="349"/>
      <c r="LUF12" s="349"/>
      <c r="LUG12" s="349"/>
      <c r="LUH12" s="349"/>
      <c r="LUI12" s="349"/>
      <c r="LUJ12" s="349"/>
      <c r="LUK12" s="349"/>
      <c r="LUL12" s="349"/>
      <c r="LUM12" s="349"/>
      <c r="LUN12" s="349"/>
      <c r="LUO12" s="349"/>
      <c r="LUP12" s="349"/>
      <c r="LUQ12" s="349"/>
      <c r="LUR12" s="349"/>
      <c r="LUS12" s="349"/>
      <c r="LUT12" s="349"/>
      <c r="LUU12" s="349"/>
      <c r="LUV12" s="349"/>
      <c r="LUW12" s="349"/>
      <c r="LUX12" s="349"/>
      <c r="LUY12" s="349"/>
      <c r="LUZ12" s="349"/>
      <c r="LVA12" s="349"/>
      <c r="LVB12" s="349"/>
      <c r="LVC12" s="349"/>
      <c r="LVD12" s="349"/>
      <c r="LVE12" s="349"/>
      <c r="LVF12" s="349"/>
      <c r="LVG12" s="349"/>
      <c r="LVH12" s="349"/>
      <c r="LVI12" s="349"/>
      <c r="LVJ12" s="349"/>
      <c r="LVK12" s="349"/>
      <c r="LVL12" s="349"/>
      <c r="LVM12" s="349"/>
      <c r="LVN12" s="349"/>
      <c r="LVO12" s="349"/>
      <c r="LVP12" s="349"/>
      <c r="LVQ12" s="349"/>
      <c r="LVR12" s="349"/>
      <c r="LVS12" s="349"/>
      <c r="LVT12" s="349"/>
      <c r="LVU12" s="349"/>
      <c r="LVV12" s="349"/>
      <c r="LVW12" s="349"/>
      <c r="LVX12" s="349"/>
      <c r="LVY12" s="349"/>
      <c r="LVZ12" s="349"/>
      <c r="LWA12" s="349"/>
      <c r="LWB12" s="349"/>
      <c r="LWC12" s="349"/>
      <c r="LWD12" s="349"/>
      <c r="LWE12" s="349"/>
      <c r="LWF12" s="349"/>
      <c r="LWG12" s="349"/>
      <c r="LWH12" s="349"/>
      <c r="LWI12" s="349"/>
      <c r="LWJ12" s="349"/>
      <c r="LWK12" s="349"/>
      <c r="LWL12" s="349"/>
      <c r="LWM12" s="349"/>
      <c r="LWN12" s="349"/>
      <c r="LWO12" s="349"/>
      <c r="LWP12" s="349"/>
      <c r="LWQ12" s="349"/>
      <c r="LWR12" s="349"/>
      <c r="LWS12" s="349"/>
      <c r="LWT12" s="349"/>
      <c r="LWU12" s="349"/>
      <c r="LWV12" s="349"/>
      <c r="LWW12" s="349"/>
      <c r="LWX12" s="349"/>
      <c r="LWY12" s="349"/>
      <c r="LWZ12" s="349"/>
      <c r="LXA12" s="349"/>
      <c r="LXB12" s="349"/>
      <c r="LXC12" s="349"/>
      <c r="LXD12" s="349"/>
      <c r="LXE12" s="349"/>
      <c r="LXF12" s="349"/>
      <c r="LXG12" s="349"/>
      <c r="LXH12" s="349"/>
      <c r="LXI12" s="349"/>
      <c r="LXJ12" s="349"/>
      <c r="LXK12" s="349"/>
      <c r="LXL12" s="349"/>
      <c r="LXM12" s="349"/>
      <c r="LXN12" s="349"/>
      <c r="LXO12" s="349"/>
      <c r="LXP12" s="349"/>
      <c r="LXQ12" s="349"/>
      <c r="LXR12" s="349"/>
      <c r="LXS12" s="349"/>
      <c r="LXT12" s="349"/>
      <c r="LXU12" s="349"/>
      <c r="LXV12" s="349"/>
      <c r="LXW12" s="349"/>
      <c r="LXX12" s="349"/>
      <c r="LXY12" s="349"/>
      <c r="LXZ12" s="349"/>
      <c r="LYA12" s="349"/>
      <c r="LYB12" s="349"/>
      <c r="LYC12" s="349"/>
      <c r="LYD12" s="349"/>
      <c r="LYE12" s="349"/>
      <c r="LYF12" s="349"/>
      <c r="LYG12" s="349"/>
      <c r="LYH12" s="349"/>
      <c r="LYI12" s="349"/>
      <c r="LYJ12" s="349"/>
      <c r="LYK12" s="349"/>
      <c r="LYL12" s="349"/>
      <c r="LYM12" s="349"/>
      <c r="LYN12" s="349"/>
      <c r="LYO12" s="349"/>
      <c r="LYP12" s="349"/>
      <c r="LYQ12" s="349"/>
      <c r="LYR12" s="349"/>
      <c r="LYS12" s="349"/>
      <c r="LYT12" s="349"/>
      <c r="LYU12" s="349"/>
      <c r="LYV12" s="349"/>
      <c r="LYW12" s="349"/>
      <c r="LYX12" s="349"/>
      <c r="LYY12" s="349"/>
      <c r="LYZ12" s="349"/>
      <c r="LZA12" s="349"/>
      <c r="LZB12" s="349"/>
      <c r="LZC12" s="349"/>
      <c r="LZD12" s="349"/>
      <c r="LZE12" s="349"/>
      <c r="LZF12" s="349"/>
      <c r="LZG12" s="349"/>
      <c r="LZH12" s="349"/>
      <c r="LZI12" s="349"/>
      <c r="LZJ12" s="349"/>
      <c r="LZK12" s="349"/>
      <c r="LZL12" s="349"/>
      <c r="LZM12" s="349"/>
      <c r="LZN12" s="349"/>
      <c r="LZO12" s="349"/>
      <c r="LZP12" s="349"/>
      <c r="LZQ12" s="349"/>
      <c r="LZR12" s="349"/>
      <c r="LZS12" s="349"/>
      <c r="LZT12" s="349"/>
      <c r="LZU12" s="349"/>
      <c r="LZV12" s="349"/>
      <c r="LZW12" s="349"/>
      <c r="LZX12" s="349"/>
      <c r="LZY12" s="349"/>
      <c r="LZZ12" s="349"/>
      <c r="MAA12" s="349"/>
      <c r="MAB12" s="349"/>
      <c r="MAC12" s="349"/>
      <c r="MAD12" s="349"/>
      <c r="MAE12" s="349"/>
      <c r="MAF12" s="349"/>
      <c r="MAG12" s="349"/>
      <c r="MAH12" s="349"/>
      <c r="MAI12" s="349"/>
      <c r="MAJ12" s="349"/>
      <c r="MAK12" s="349"/>
      <c r="MAL12" s="349"/>
      <c r="MAM12" s="349"/>
      <c r="MAN12" s="349"/>
      <c r="MAO12" s="349"/>
      <c r="MAP12" s="349"/>
      <c r="MAQ12" s="349"/>
      <c r="MAR12" s="349"/>
      <c r="MAS12" s="349"/>
      <c r="MAT12" s="349"/>
      <c r="MAU12" s="349"/>
      <c r="MAV12" s="349"/>
      <c r="MAW12" s="349"/>
      <c r="MAX12" s="349"/>
      <c r="MAY12" s="349"/>
      <c r="MAZ12" s="349"/>
      <c r="MBA12" s="349"/>
      <c r="MBB12" s="349"/>
      <c r="MBC12" s="349"/>
      <c r="MBD12" s="349"/>
      <c r="MBE12" s="349"/>
      <c r="MBF12" s="349"/>
      <c r="MBG12" s="349"/>
      <c r="MBH12" s="349"/>
      <c r="MBI12" s="349"/>
      <c r="MBJ12" s="349"/>
      <c r="MBK12" s="349"/>
      <c r="MBL12" s="349"/>
      <c r="MBM12" s="349"/>
      <c r="MBN12" s="349"/>
      <c r="MBO12" s="349"/>
      <c r="MBP12" s="349"/>
      <c r="MBQ12" s="349"/>
      <c r="MBR12" s="349"/>
      <c r="MBS12" s="349"/>
      <c r="MBT12" s="349"/>
      <c r="MBU12" s="349"/>
      <c r="MBV12" s="349"/>
      <c r="MBW12" s="349"/>
      <c r="MBX12" s="349"/>
      <c r="MBY12" s="349"/>
      <c r="MBZ12" s="349"/>
      <c r="MCA12" s="349"/>
      <c r="MCB12" s="349"/>
      <c r="MCC12" s="349"/>
      <c r="MCD12" s="349"/>
      <c r="MCE12" s="349"/>
      <c r="MCF12" s="349"/>
      <c r="MCG12" s="349"/>
      <c r="MCH12" s="349"/>
      <c r="MCI12" s="349"/>
      <c r="MCJ12" s="349"/>
      <c r="MCK12" s="349"/>
      <c r="MCL12" s="349"/>
      <c r="MCM12" s="349"/>
      <c r="MCN12" s="349"/>
      <c r="MCO12" s="349"/>
      <c r="MCP12" s="349"/>
      <c r="MCQ12" s="349"/>
      <c r="MCR12" s="349"/>
      <c r="MCS12" s="349"/>
      <c r="MCT12" s="349"/>
      <c r="MCU12" s="349"/>
      <c r="MCV12" s="349"/>
      <c r="MCW12" s="349"/>
      <c r="MCX12" s="349"/>
      <c r="MCY12" s="349"/>
      <c r="MCZ12" s="349"/>
      <c r="MDA12" s="349"/>
      <c r="MDB12" s="349"/>
      <c r="MDC12" s="349"/>
      <c r="MDD12" s="349"/>
      <c r="MDE12" s="349"/>
      <c r="MDF12" s="349"/>
      <c r="MDG12" s="349"/>
      <c r="MDH12" s="349"/>
      <c r="MDI12" s="349"/>
      <c r="MDJ12" s="349"/>
      <c r="MDK12" s="349"/>
      <c r="MDL12" s="349"/>
      <c r="MDM12" s="349"/>
      <c r="MDN12" s="349"/>
      <c r="MDO12" s="349"/>
      <c r="MDP12" s="349"/>
      <c r="MDQ12" s="349"/>
      <c r="MDR12" s="349"/>
      <c r="MDS12" s="349"/>
      <c r="MDT12" s="349"/>
      <c r="MDU12" s="349"/>
      <c r="MDV12" s="349"/>
      <c r="MDW12" s="349"/>
      <c r="MDX12" s="349"/>
      <c r="MDY12" s="349"/>
      <c r="MDZ12" s="349"/>
      <c r="MEA12" s="349"/>
      <c r="MEB12" s="349"/>
      <c r="MEC12" s="349"/>
      <c r="MED12" s="349"/>
      <c r="MEE12" s="349"/>
      <c r="MEF12" s="349"/>
      <c r="MEG12" s="349"/>
      <c r="MEH12" s="349"/>
      <c r="MEI12" s="349"/>
      <c r="MEJ12" s="349"/>
      <c r="MEK12" s="349"/>
      <c r="MEL12" s="349"/>
      <c r="MEM12" s="349"/>
      <c r="MEN12" s="349"/>
      <c r="MEO12" s="349"/>
      <c r="MEP12" s="349"/>
      <c r="MEQ12" s="349"/>
      <c r="MER12" s="349"/>
      <c r="MES12" s="349"/>
      <c r="MET12" s="349"/>
      <c r="MEU12" s="349"/>
      <c r="MEV12" s="349"/>
      <c r="MEW12" s="349"/>
      <c r="MEX12" s="349"/>
      <c r="MEY12" s="349"/>
      <c r="MEZ12" s="349"/>
      <c r="MFA12" s="349"/>
      <c r="MFB12" s="349"/>
      <c r="MFC12" s="349"/>
      <c r="MFD12" s="349"/>
      <c r="MFE12" s="349"/>
      <c r="MFF12" s="349"/>
      <c r="MFG12" s="349"/>
      <c r="MFH12" s="349"/>
      <c r="MFI12" s="349"/>
      <c r="MFJ12" s="349"/>
      <c r="MFK12" s="349"/>
      <c r="MFL12" s="349"/>
      <c r="MFM12" s="349"/>
      <c r="MFN12" s="349"/>
      <c r="MFO12" s="349"/>
      <c r="MFP12" s="349"/>
      <c r="MFQ12" s="349"/>
      <c r="MFR12" s="349"/>
      <c r="MFS12" s="349"/>
      <c r="MFT12" s="349"/>
      <c r="MFU12" s="349"/>
      <c r="MFV12" s="349"/>
      <c r="MFW12" s="349"/>
      <c r="MFX12" s="349"/>
      <c r="MFY12" s="349"/>
      <c r="MFZ12" s="349"/>
      <c r="MGA12" s="349"/>
      <c r="MGB12" s="349"/>
      <c r="MGC12" s="349"/>
      <c r="MGD12" s="349"/>
      <c r="MGE12" s="349"/>
      <c r="MGF12" s="349"/>
      <c r="MGG12" s="349"/>
      <c r="MGH12" s="349"/>
      <c r="MGI12" s="349"/>
      <c r="MGJ12" s="349"/>
      <c r="MGK12" s="349"/>
      <c r="MGL12" s="349"/>
      <c r="MGM12" s="349"/>
      <c r="MGN12" s="349"/>
      <c r="MGO12" s="349"/>
      <c r="MGP12" s="349"/>
      <c r="MGQ12" s="349"/>
      <c r="MGR12" s="349"/>
      <c r="MGS12" s="349"/>
      <c r="MGT12" s="349"/>
      <c r="MGU12" s="349"/>
      <c r="MGV12" s="349"/>
      <c r="MGW12" s="349"/>
      <c r="MGX12" s="349"/>
      <c r="MGY12" s="349"/>
      <c r="MGZ12" s="349"/>
      <c r="MHA12" s="349"/>
      <c r="MHB12" s="349"/>
      <c r="MHC12" s="349"/>
      <c r="MHD12" s="349"/>
      <c r="MHE12" s="349"/>
      <c r="MHF12" s="349"/>
      <c r="MHG12" s="349"/>
      <c r="MHH12" s="349"/>
      <c r="MHI12" s="349"/>
      <c r="MHJ12" s="349"/>
      <c r="MHK12" s="349"/>
      <c r="MHL12" s="349"/>
      <c r="MHM12" s="349"/>
      <c r="MHN12" s="349"/>
      <c r="MHO12" s="349"/>
      <c r="MHP12" s="349"/>
      <c r="MHQ12" s="349"/>
      <c r="MHR12" s="349"/>
      <c r="MHS12" s="349"/>
      <c r="MHT12" s="349"/>
      <c r="MHU12" s="349"/>
      <c r="MHV12" s="349"/>
      <c r="MHW12" s="349"/>
      <c r="MHX12" s="349"/>
      <c r="MHY12" s="349"/>
      <c r="MHZ12" s="349"/>
      <c r="MIA12" s="349"/>
      <c r="MIB12" s="349"/>
      <c r="MIC12" s="349"/>
      <c r="MID12" s="349"/>
      <c r="MIE12" s="349"/>
      <c r="MIF12" s="349"/>
      <c r="MIG12" s="349"/>
      <c r="MIH12" s="349"/>
      <c r="MII12" s="349"/>
      <c r="MIJ12" s="349"/>
      <c r="MIK12" s="349"/>
      <c r="MIL12" s="349"/>
      <c r="MIM12" s="349"/>
      <c r="MIN12" s="349"/>
      <c r="MIO12" s="349"/>
      <c r="MIP12" s="349"/>
      <c r="MIQ12" s="349"/>
      <c r="MIR12" s="349"/>
      <c r="MIS12" s="349"/>
      <c r="MIT12" s="349"/>
      <c r="MIU12" s="349"/>
      <c r="MIV12" s="349"/>
      <c r="MIW12" s="349"/>
      <c r="MIX12" s="349"/>
      <c r="MIY12" s="349"/>
      <c r="MIZ12" s="349"/>
      <c r="MJA12" s="349"/>
      <c r="MJB12" s="349"/>
      <c r="MJC12" s="349"/>
      <c r="MJD12" s="349"/>
      <c r="MJE12" s="349"/>
      <c r="MJF12" s="349"/>
      <c r="MJG12" s="349"/>
      <c r="MJH12" s="349"/>
      <c r="MJI12" s="349"/>
      <c r="MJJ12" s="349"/>
      <c r="MJK12" s="349"/>
      <c r="MJL12" s="349"/>
      <c r="MJM12" s="349"/>
      <c r="MJN12" s="349"/>
      <c r="MJO12" s="349"/>
      <c r="MJP12" s="349"/>
      <c r="MJQ12" s="349"/>
      <c r="MJR12" s="349"/>
      <c r="MJS12" s="349"/>
      <c r="MJT12" s="349"/>
      <c r="MJU12" s="349"/>
      <c r="MJV12" s="349"/>
      <c r="MJW12" s="349"/>
      <c r="MJX12" s="349"/>
      <c r="MJY12" s="349"/>
      <c r="MJZ12" s="349"/>
      <c r="MKA12" s="349"/>
      <c r="MKB12" s="349"/>
      <c r="MKC12" s="349"/>
      <c r="MKD12" s="349"/>
      <c r="MKE12" s="349"/>
      <c r="MKF12" s="349"/>
      <c r="MKG12" s="349"/>
      <c r="MKH12" s="349"/>
      <c r="MKI12" s="349"/>
      <c r="MKJ12" s="349"/>
      <c r="MKK12" s="349"/>
      <c r="MKL12" s="349"/>
      <c r="MKM12" s="349"/>
      <c r="MKN12" s="349"/>
      <c r="MKO12" s="349"/>
      <c r="MKP12" s="349"/>
      <c r="MKQ12" s="349"/>
      <c r="MKR12" s="349"/>
      <c r="MKS12" s="349"/>
      <c r="MKT12" s="349"/>
      <c r="MKU12" s="349"/>
      <c r="MKV12" s="349"/>
      <c r="MKW12" s="349"/>
      <c r="MKX12" s="349"/>
      <c r="MKY12" s="349"/>
      <c r="MKZ12" s="349"/>
      <c r="MLA12" s="349"/>
      <c r="MLB12" s="349"/>
      <c r="MLC12" s="349"/>
      <c r="MLD12" s="349"/>
      <c r="MLE12" s="349"/>
      <c r="MLF12" s="349"/>
      <c r="MLG12" s="349"/>
      <c r="MLH12" s="349"/>
      <c r="MLI12" s="349"/>
      <c r="MLJ12" s="349"/>
      <c r="MLK12" s="349"/>
      <c r="MLL12" s="349"/>
      <c r="MLM12" s="349"/>
      <c r="MLN12" s="349"/>
      <c r="MLO12" s="349"/>
      <c r="MLP12" s="349"/>
      <c r="MLQ12" s="349"/>
      <c r="MLR12" s="349"/>
      <c r="MLS12" s="349"/>
      <c r="MLT12" s="349"/>
      <c r="MLU12" s="349"/>
      <c r="MLV12" s="349"/>
      <c r="MLW12" s="349"/>
      <c r="MLX12" s="349"/>
      <c r="MLY12" s="349"/>
      <c r="MLZ12" s="349"/>
      <c r="MMA12" s="349"/>
      <c r="MMB12" s="349"/>
      <c r="MMC12" s="349"/>
      <c r="MMD12" s="349"/>
      <c r="MME12" s="349"/>
      <c r="MMF12" s="349"/>
      <c r="MMG12" s="349"/>
      <c r="MMH12" s="349"/>
      <c r="MMI12" s="349"/>
      <c r="MMJ12" s="349"/>
      <c r="MMK12" s="349"/>
      <c r="MML12" s="349"/>
      <c r="MMM12" s="349"/>
      <c r="MMN12" s="349"/>
      <c r="MMO12" s="349"/>
      <c r="MMP12" s="349"/>
      <c r="MMQ12" s="349"/>
      <c r="MMR12" s="349"/>
      <c r="MMS12" s="349"/>
      <c r="MMT12" s="349"/>
      <c r="MMU12" s="349"/>
      <c r="MMV12" s="349"/>
      <c r="MMW12" s="349"/>
      <c r="MMX12" s="349"/>
      <c r="MMY12" s="349"/>
      <c r="MMZ12" s="349"/>
      <c r="MNA12" s="349"/>
      <c r="MNB12" s="349"/>
      <c r="MNC12" s="349"/>
      <c r="MND12" s="349"/>
      <c r="MNE12" s="349"/>
      <c r="MNF12" s="349"/>
      <c r="MNG12" s="349"/>
      <c r="MNH12" s="349"/>
      <c r="MNI12" s="349"/>
      <c r="MNJ12" s="349"/>
      <c r="MNK12" s="349"/>
      <c r="MNL12" s="349"/>
      <c r="MNM12" s="349"/>
      <c r="MNN12" s="349"/>
      <c r="MNO12" s="349"/>
      <c r="MNP12" s="349"/>
      <c r="MNQ12" s="349"/>
      <c r="MNR12" s="349"/>
      <c r="MNS12" s="349"/>
      <c r="MNT12" s="349"/>
      <c r="MNU12" s="349"/>
      <c r="MNV12" s="349"/>
      <c r="MNW12" s="349"/>
      <c r="MNX12" s="349"/>
      <c r="MNY12" s="349"/>
      <c r="MNZ12" s="349"/>
      <c r="MOA12" s="349"/>
      <c r="MOB12" s="349"/>
      <c r="MOC12" s="349"/>
      <c r="MOD12" s="349"/>
      <c r="MOE12" s="349"/>
      <c r="MOF12" s="349"/>
      <c r="MOG12" s="349"/>
      <c r="MOH12" s="349"/>
      <c r="MOI12" s="349"/>
      <c r="MOJ12" s="349"/>
      <c r="MOK12" s="349"/>
      <c r="MOL12" s="349"/>
      <c r="MOM12" s="349"/>
      <c r="MON12" s="349"/>
      <c r="MOO12" s="349"/>
      <c r="MOP12" s="349"/>
      <c r="MOQ12" s="349"/>
      <c r="MOR12" s="349"/>
      <c r="MOS12" s="349"/>
      <c r="MOT12" s="349"/>
      <c r="MOU12" s="349"/>
      <c r="MOV12" s="349"/>
      <c r="MOW12" s="349"/>
      <c r="MOX12" s="349"/>
      <c r="MOY12" s="349"/>
      <c r="MOZ12" s="349"/>
      <c r="MPA12" s="349"/>
      <c r="MPB12" s="349"/>
      <c r="MPC12" s="349"/>
      <c r="MPD12" s="349"/>
      <c r="MPE12" s="349"/>
      <c r="MPF12" s="349"/>
      <c r="MPG12" s="349"/>
      <c r="MPH12" s="349"/>
      <c r="MPI12" s="349"/>
      <c r="MPJ12" s="349"/>
      <c r="MPK12" s="349"/>
      <c r="MPL12" s="349"/>
      <c r="MPM12" s="349"/>
      <c r="MPN12" s="349"/>
      <c r="MPO12" s="349"/>
      <c r="MPP12" s="349"/>
      <c r="MPQ12" s="349"/>
      <c r="MPR12" s="349"/>
      <c r="MPS12" s="349"/>
      <c r="MPT12" s="349"/>
      <c r="MPU12" s="349"/>
      <c r="MPV12" s="349"/>
      <c r="MPW12" s="349"/>
      <c r="MPX12" s="349"/>
      <c r="MPY12" s="349"/>
      <c r="MPZ12" s="349"/>
      <c r="MQA12" s="349"/>
      <c r="MQB12" s="349"/>
      <c r="MQC12" s="349"/>
      <c r="MQD12" s="349"/>
      <c r="MQE12" s="349"/>
      <c r="MQF12" s="349"/>
      <c r="MQG12" s="349"/>
      <c r="MQH12" s="349"/>
      <c r="MQI12" s="349"/>
      <c r="MQJ12" s="349"/>
      <c r="MQK12" s="349"/>
      <c r="MQL12" s="349"/>
      <c r="MQM12" s="349"/>
      <c r="MQN12" s="349"/>
      <c r="MQO12" s="349"/>
      <c r="MQP12" s="349"/>
      <c r="MQQ12" s="349"/>
      <c r="MQR12" s="349"/>
      <c r="MQS12" s="349"/>
      <c r="MQT12" s="349"/>
      <c r="MQU12" s="349"/>
      <c r="MQV12" s="349"/>
      <c r="MQW12" s="349"/>
      <c r="MQX12" s="349"/>
      <c r="MQY12" s="349"/>
      <c r="MQZ12" s="349"/>
      <c r="MRA12" s="349"/>
      <c r="MRB12" s="349"/>
      <c r="MRC12" s="349"/>
      <c r="MRD12" s="349"/>
      <c r="MRE12" s="349"/>
      <c r="MRF12" s="349"/>
      <c r="MRG12" s="349"/>
      <c r="MRH12" s="349"/>
      <c r="MRI12" s="349"/>
      <c r="MRJ12" s="349"/>
      <c r="MRK12" s="349"/>
      <c r="MRL12" s="349"/>
      <c r="MRM12" s="349"/>
      <c r="MRN12" s="349"/>
      <c r="MRO12" s="349"/>
      <c r="MRP12" s="349"/>
      <c r="MRQ12" s="349"/>
      <c r="MRR12" s="349"/>
      <c r="MRS12" s="349"/>
      <c r="MRT12" s="349"/>
      <c r="MRU12" s="349"/>
      <c r="MRV12" s="349"/>
      <c r="MRW12" s="349"/>
      <c r="MRX12" s="349"/>
      <c r="MRY12" s="349"/>
      <c r="MRZ12" s="349"/>
      <c r="MSA12" s="349"/>
      <c r="MSB12" s="349"/>
      <c r="MSC12" s="349"/>
      <c r="MSD12" s="349"/>
      <c r="MSE12" s="349"/>
      <c r="MSF12" s="349"/>
      <c r="MSG12" s="349"/>
      <c r="MSH12" s="349"/>
      <c r="MSI12" s="349"/>
      <c r="MSJ12" s="349"/>
      <c r="MSK12" s="349"/>
      <c r="MSL12" s="349"/>
      <c r="MSM12" s="349"/>
      <c r="MSN12" s="349"/>
      <c r="MSO12" s="349"/>
      <c r="MSP12" s="349"/>
      <c r="MSQ12" s="349"/>
      <c r="MSR12" s="349"/>
      <c r="MSS12" s="349"/>
      <c r="MST12" s="349"/>
      <c r="MSU12" s="349"/>
      <c r="MSV12" s="349"/>
      <c r="MSW12" s="349"/>
      <c r="MSX12" s="349"/>
      <c r="MSY12" s="349"/>
      <c r="MSZ12" s="349"/>
      <c r="MTA12" s="349"/>
      <c r="MTB12" s="349"/>
      <c r="MTC12" s="349"/>
      <c r="MTD12" s="349"/>
      <c r="MTE12" s="349"/>
      <c r="MTF12" s="349"/>
      <c r="MTG12" s="349"/>
      <c r="MTH12" s="349"/>
      <c r="MTI12" s="349"/>
      <c r="MTJ12" s="349"/>
      <c r="MTK12" s="349"/>
      <c r="MTL12" s="349"/>
      <c r="MTM12" s="349"/>
      <c r="MTN12" s="349"/>
      <c r="MTO12" s="349"/>
      <c r="MTP12" s="349"/>
      <c r="MTQ12" s="349"/>
      <c r="MTR12" s="349"/>
      <c r="MTS12" s="349"/>
      <c r="MTT12" s="349"/>
      <c r="MTU12" s="349"/>
      <c r="MTV12" s="349"/>
      <c r="MTW12" s="349"/>
      <c r="MTX12" s="349"/>
      <c r="MTY12" s="349"/>
      <c r="MTZ12" s="349"/>
      <c r="MUA12" s="349"/>
      <c r="MUB12" s="349"/>
      <c r="MUC12" s="349"/>
      <c r="MUD12" s="349"/>
      <c r="MUE12" s="349"/>
      <c r="MUF12" s="349"/>
      <c r="MUG12" s="349"/>
      <c r="MUH12" s="349"/>
      <c r="MUI12" s="349"/>
      <c r="MUJ12" s="349"/>
      <c r="MUK12" s="349"/>
      <c r="MUL12" s="349"/>
      <c r="MUM12" s="349"/>
      <c r="MUN12" s="349"/>
      <c r="MUO12" s="349"/>
      <c r="MUP12" s="349"/>
      <c r="MUQ12" s="349"/>
      <c r="MUR12" s="349"/>
      <c r="MUS12" s="349"/>
      <c r="MUT12" s="349"/>
      <c r="MUU12" s="349"/>
      <c r="MUV12" s="349"/>
      <c r="MUW12" s="349"/>
      <c r="MUX12" s="349"/>
      <c r="MUY12" s="349"/>
      <c r="MUZ12" s="349"/>
      <c r="MVA12" s="349"/>
      <c r="MVB12" s="349"/>
      <c r="MVC12" s="349"/>
      <c r="MVD12" s="349"/>
      <c r="MVE12" s="349"/>
      <c r="MVF12" s="349"/>
      <c r="MVG12" s="349"/>
      <c r="MVH12" s="349"/>
      <c r="MVI12" s="349"/>
      <c r="MVJ12" s="349"/>
      <c r="MVK12" s="349"/>
      <c r="MVL12" s="349"/>
      <c r="MVM12" s="349"/>
      <c r="MVN12" s="349"/>
      <c r="MVO12" s="349"/>
      <c r="MVP12" s="349"/>
      <c r="MVQ12" s="349"/>
      <c r="MVR12" s="349"/>
      <c r="MVS12" s="349"/>
      <c r="MVT12" s="349"/>
      <c r="MVU12" s="349"/>
      <c r="MVV12" s="349"/>
      <c r="MVW12" s="349"/>
      <c r="MVX12" s="349"/>
      <c r="MVY12" s="349"/>
      <c r="MVZ12" s="349"/>
      <c r="MWA12" s="349"/>
      <c r="MWB12" s="349"/>
      <c r="MWC12" s="349"/>
      <c r="MWD12" s="349"/>
      <c r="MWE12" s="349"/>
      <c r="MWF12" s="349"/>
      <c r="MWG12" s="349"/>
      <c r="MWH12" s="349"/>
      <c r="MWI12" s="349"/>
      <c r="MWJ12" s="349"/>
      <c r="MWK12" s="349"/>
      <c r="MWL12" s="349"/>
      <c r="MWM12" s="349"/>
      <c r="MWN12" s="349"/>
      <c r="MWO12" s="349"/>
      <c r="MWP12" s="349"/>
      <c r="MWQ12" s="349"/>
      <c r="MWR12" s="349"/>
      <c r="MWS12" s="349"/>
      <c r="MWT12" s="349"/>
      <c r="MWU12" s="349"/>
      <c r="MWV12" s="349"/>
      <c r="MWW12" s="349"/>
      <c r="MWX12" s="349"/>
      <c r="MWY12" s="349"/>
      <c r="MWZ12" s="349"/>
      <c r="MXA12" s="349"/>
      <c r="MXB12" s="349"/>
      <c r="MXC12" s="349"/>
      <c r="MXD12" s="349"/>
      <c r="MXE12" s="349"/>
      <c r="MXF12" s="349"/>
      <c r="MXG12" s="349"/>
      <c r="MXH12" s="349"/>
      <c r="MXI12" s="349"/>
      <c r="MXJ12" s="349"/>
      <c r="MXK12" s="349"/>
      <c r="MXL12" s="349"/>
      <c r="MXM12" s="349"/>
      <c r="MXN12" s="349"/>
      <c r="MXO12" s="349"/>
      <c r="MXP12" s="349"/>
      <c r="MXQ12" s="349"/>
      <c r="MXR12" s="349"/>
      <c r="MXS12" s="349"/>
      <c r="MXT12" s="349"/>
      <c r="MXU12" s="349"/>
      <c r="MXV12" s="349"/>
      <c r="MXW12" s="349"/>
      <c r="MXX12" s="349"/>
      <c r="MXY12" s="349"/>
      <c r="MXZ12" s="349"/>
      <c r="MYA12" s="349"/>
      <c r="MYB12" s="349"/>
      <c r="MYC12" s="349"/>
      <c r="MYD12" s="349"/>
      <c r="MYE12" s="349"/>
      <c r="MYF12" s="349"/>
      <c r="MYG12" s="349"/>
      <c r="MYH12" s="349"/>
      <c r="MYI12" s="349"/>
      <c r="MYJ12" s="349"/>
      <c r="MYK12" s="349"/>
      <c r="MYL12" s="349"/>
      <c r="MYM12" s="349"/>
      <c r="MYN12" s="349"/>
      <c r="MYO12" s="349"/>
      <c r="MYP12" s="349"/>
      <c r="MYQ12" s="349"/>
      <c r="MYR12" s="349"/>
      <c r="MYS12" s="349"/>
      <c r="MYT12" s="349"/>
      <c r="MYU12" s="349"/>
      <c r="MYV12" s="349"/>
      <c r="MYW12" s="349"/>
      <c r="MYX12" s="349"/>
      <c r="MYY12" s="349"/>
      <c r="MYZ12" s="349"/>
      <c r="MZA12" s="349"/>
      <c r="MZB12" s="349"/>
      <c r="MZC12" s="349"/>
      <c r="MZD12" s="349"/>
      <c r="MZE12" s="349"/>
      <c r="MZF12" s="349"/>
      <c r="MZG12" s="349"/>
      <c r="MZH12" s="349"/>
      <c r="MZI12" s="349"/>
      <c r="MZJ12" s="349"/>
      <c r="MZK12" s="349"/>
      <c r="MZL12" s="349"/>
      <c r="MZM12" s="349"/>
      <c r="MZN12" s="349"/>
      <c r="MZO12" s="349"/>
      <c r="MZP12" s="349"/>
      <c r="MZQ12" s="349"/>
      <c r="MZR12" s="349"/>
      <c r="MZS12" s="349"/>
      <c r="MZT12" s="349"/>
      <c r="MZU12" s="349"/>
      <c r="MZV12" s="349"/>
      <c r="MZW12" s="349"/>
      <c r="MZX12" s="349"/>
      <c r="MZY12" s="349"/>
      <c r="MZZ12" s="349"/>
      <c r="NAA12" s="349"/>
      <c r="NAB12" s="349"/>
      <c r="NAC12" s="349"/>
      <c r="NAD12" s="349"/>
      <c r="NAE12" s="349"/>
      <c r="NAF12" s="349"/>
      <c r="NAG12" s="349"/>
      <c r="NAH12" s="349"/>
      <c r="NAI12" s="349"/>
      <c r="NAJ12" s="349"/>
      <c r="NAK12" s="349"/>
      <c r="NAL12" s="349"/>
      <c r="NAM12" s="349"/>
      <c r="NAN12" s="349"/>
      <c r="NAO12" s="349"/>
      <c r="NAP12" s="349"/>
      <c r="NAQ12" s="349"/>
      <c r="NAR12" s="349"/>
      <c r="NAS12" s="349"/>
      <c r="NAT12" s="349"/>
      <c r="NAU12" s="349"/>
      <c r="NAV12" s="349"/>
      <c r="NAW12" s="349"/>
      <c r="NAX12" s="349"/>
      <c r="NAY12" s="349"/>
      <c r="NAZ12" s="349"/>
      <c r="NBA12" s="349"/>
      <c r="NBB12" s="349"/>
      <c r="NBC12" s="349"/>
      <c r="NBD12" s="349"/>
      <c r="NBE12" s="349"/>
      <c r="NBF12" s="349"/>
      <c r="NBG12" s="349"/>
      <c r="NBH12" s="349"/>
      <c r="NBI12" s="349"/>
      <c r="NBJ12" s="349"/>
      <c r="NBK12" s="349"/>
      <c r="NBL12" s="349"/>
      <c r="NBM12" s="349"/>
      <c r="NBN12" s="349"/>
      <c r="NBO12" s="349"/>
      <c r="NBP12" s="349"/>
      <c r="NBQ12" s="349"/>
      <c r="NBR12" s="349"/>
      <c r="NBS12" s="349"/>
      <c r="NBT12" s="349"/>
      <c r="NBU12" s="349"/>
      <c r="NBV12" s="349"/>
      <c r="NBW12" s="349"/>
      <c r="NBX12" s="349"/>
      <c r="NBY12" s="349"/>
      <c r="NBZ12" s="349"/>
      <c r="NCA12" s="349"/>
      <c r="NCB12" s="349"/>
      <c r="NCC12" s="349"/>
      <c r="NCD12" s="349"/>
      <c r="NCE12" s="349"/>
      <c r="NCF12" s="349"/>
      <c r="NCG12" s="349"/>
      <c r="NCH12" s="349"/>
      <c r="NCI12" s="349"/>
      <c r="NCJ12" s="349"/>
      <c r="NCK12" s="349"/>
      <c r="NCL12" s="349"/>
      <c r="NCM12" s="349"/>
      <c r="NCN12" s="349"/>
      <c r="NCO12" s="349"/>
      <c r="NCP12" s="349"/>
      <c r="NCQ12" s="349"/>
      <c r="NCR12" s="349"/>
      <c r="NCS12" s="349"/>
      <c r="NCT12" s="349"/>
      <c r="NCU12" s="349"/>
      <c r="NCV12" s="349"/>
      <c r="NCW12" s="349"/>
      <c r="NCX12" s="349"/>
      <c r="NCY12" s="349"/>
      <c r="NCZ12" s="349"/>
      <c r="NDA12" s="349"/>
      <c r="NDB12" s="349"/>
      <c r="NDC12" s="349"/>
      <c r="NDD12" s="349"/>
      <c r="NDE12" s="349"/>
      <c r="NDF12" s="349"/>
      <c r="NDG12" s="349"/>
      <c r="NDH12" s="349"/>
      <c r="NDI12" s="349"/>
      <c r="NDJ12" s="349"/>
      <c r="NDK12" s="349"/>
      <c r="NDL12" s="349"/>
      <c r="NDM12" s="349"/>
      <c r="NDN12" s="349"/>
      <c r="NDO12" s="349"/>
      <c r="NDP12" s="349"/>
      <c r="NDQ12" s="349"/>
      <c r="NDR12" s="349"/>
      <c r="NDS12" s="349"/>
      <c r="NDT12" s="349"/>
      <c r="NDU12" s="349"/>
      <c r="NDV12" s="349"/>
      <c r="NDW12" s="349"/>
      <c r="NDX12" s="349"/>
      <c r="NDY12" s="349"/>
      <c r="NDZ12" s="349"/>
      <c r="NEA12" s="349"/>
      <c r="NEB12" s="349"/>
      <c r="NEC12" s="349"/>
      <c r="NED12" s="349"/>
      <c r="NEE12" s="349"/>
      <c r="NEF12" s="349"/>
      <c r="NEG12" s="349"/>
      <c r="NEH12" s="349"/>
      <c r="NEI12" s="349"/>
      <c r="NEJ12" s="349"/>
      <c r="NEK12" s="349"/>
      <c r="NEL12" s="349"/>
      <c r="NEM12" s="349"/>
      <c r="NEN12" s="349"/>
      <c r="NEO12" s="349"/>
      <c r="NEP12" s="349"/>
      <c r="NEQ12" s="349"/>
      <c r="NER12" s="349"/>
      <c r="NES12" s="349"/>
      <c r="NET12" s="349"/>
      <c r="NEU12" s="349"/>
      <c r="NEV12" s="349"/>
      <c r="NEW12" s="349"/>
      <c r="NEX12" s="349"/>
      <c r="NEY12" s="349"/>
      <c r="NEZ12" s="349"/>
      <c r="NFA12" s="349"/>
      <c r="NFB12" s="349"/>
      <c r="NFC12" s="349"/>
      <c r="NFD12" s="349"/>
      <c r="NFE12" s="349"/>
      <c r="NFF12" s="349"/>
      <c r="NFG12" s="349"/>
      <c r="NFH12" s="349"/>
      <c r="NFI12" s="349"/>
      <c r="NFJ12" s="349"/>
      <c r="NFK12" s="349"/>
      <c r="NFL12" s="349"/>
      <c r="NFM12" s="349"/>
      <c r="NFN12" s="349"/>
      <c r="NFO12" s="349"/>
      <c r="NFP12" s="349"/>
      <c r="NFQ12" s="349"/>
      <c r="NFR12" s="349"/>
      <c r="NFS12" s="349"/>
      <c r="NFT12" s="349"/>
      <c r="NFU12" s="349"/>
      <c r="NFV12" s="349"/>
      <c r="NFW12" s="349"/>
      <c r="NFX12" s="349"/>
      <c r="NFY12" s="349"/>
      <c r="NFZ12" s="349"/>
      <c r="NGA12" s="349"/>
      <c r="NGB12" s="349"/>
      <c r="NGC12" s="349"/>
      <c r="NGD12" s="349"/>
      <c r="NGE12" s="349"/>
      <c r="NGF12" s="349"/>
      <c r="NGG12" s="349"/>
      <c r="NGH12" s="349"/>
      <c r="NGI12" s="349"/>
      <c r="NGJ12" s="349"/>
      <c r="NGK12" s="349"/>
      <c r="NGL12" s="349"/>
      <c r="NGM12" s="349"/>
      <c r="NGN12" s="349"/>
      <c r="NGO12" s="349"/>
      <c r="NGP12" s="349"/>
      <c r="NGQ12" s="349"/>
      <c r="NGR12" s="349"/>
      <c r="NGS12" s="349"/>
      <c r="NGT12" s="349"/>
      <c r="NGU12" s="349"/>
      <c r="NGV12" s="349"/>
      <c r="NGW12" s="349"/>
      <c r="NGX12" s="349"/>
      <c r="NGY12" s="349"/>
      <c r="NGZ12" s="349"/>
      <c r="NHA12" s="349"/>
      <c r="NHB12" s="349"/>
      <c r="NHC12" s="349"/>
      <c r="NHD12" s="349"/>
      <c r="NHE12" s="349"/>
      <c r="NHF12" s="349"/>
      <c r="NHG12" s="349"/>
      <c r="NHH12" s="349"/>
      <c r="NHI12" s="349"/>
      <c r="NHJ12" s="349"/>
      <c r="NHK12" s="349"/>
      <c r="NHL12" s="349"/>
      <c r="NHM12" s="349"/>
      <c r="NHN12" s="349"/>
      <c r="NHO12" s="349"/>
      <c r="NHP12" s="349"/>
      <c r="NHQ12" s="349"/>
      <c r="NHR12" s="349"/>
      <c r="NHS12" s="349"/>
      <c r="NHT12" s="349"/>
      <c r="NHU12" s="349"/>
      <c r="NHV12" s="349"/>
      <c r="NHW12" s="349"/>
      <c r="NHX12" s="349"/>
      <c r="NHY12" s="349"/>
      <c r="NHZ12" s="349"/>
      <c r="NIA12" s="349"/>
      <c r="NIB12" s="349"/>
      <c r="NIC12" s="349"/>
      <c r="NID12" s="349"/>
      <c r="NIE12" s="349"/>
      <c r="NIF12" s="349"/>
      <c r="NIG12" s="349"/>
      <c r="NIH12" s="349"/>
      <c r="NII12" s="349"/>
      <c r="NIJ12" s="349"/>
      <c r="NIK12" s="349"/>
      <c r="NIL12" s="349"/>
      <c r="NIM12" s="349"/>
      <c r="NIN12" s="349"/>
      <c r="NIO12" s="349"/>
      <c r="NIP12" s="349"/>
      <c r="NIQ12" s="349"/>
      <c r="NIR12" s="349"/>
      <c r="NIS12" s="349"/>
      <c r="NIT12" s="349"/>
      <c r="NIU12" s="349"/>
      <c r="NIV12" s="349"/>
      <c r="NIW12" s="349"/>
      <c r="NIX12" s="349"/>
      <c r="NIY12" s="349"/>
      <c r="NIZ12" s="349"/>
      <c r="NJA12" s="349"/>
      <c r="NJB12" s="349"/>
      <c r="NJC12" s="349"/>
      <c r="NJD12" s="349"/>
      <c r="NJE12" s="349"/>
      <c r="NJF12" s="349"/>
      <c r="NJG12" s="349"/>
      <c r="NJH12" s="349"/>
      <c r="NJI12" s="349"/>
      <c r="NJJ12" s="349"/>
      <c r="NJK12" s="349"/>
      <c r="NJL12" s="349"/>
      <c r="NJM12" s="349"/>
      <c r="NJN12" s="349"/>
      <c r="NJO12" s="349"/>
      <c r="NJP12" s="349"/>
      <c r="NJQ12" s="349"/>
      <c r="NJR12" s="349"/>
      <c r="NJS12" s="349"/>
      <c r="NJT12" s="349"/>
      <c r="NJU12" s="349"/>
      <c r="NJV12" s="349"/>
      <c r="NJW12" s="349"/>
      <c r="NJX12" s="349"/>
      <c r="NJY12" s="349"/>
      <c r="NJZ12" s="349"/>
      <c r="NKA12" s="349"/>
      <c r="NKB12" s="349"/>
      <c r="NKC12" s="349"/>
      <c r="NKD12" s="349"/>
      <c r="NKE12" s="349"/>
      <c r="NKF12" s="349"/>
      <c r="NKG12" s="349"/>
      <c r="NKH12" s="349"/>
      <c r="NKI12" s="349"/>
      <c r="NKJ12" s="349"/>
      <c r="NKK12" s="349"/>
      <c r="NKL12" s="349"/>
      <c r="NKM12" s="349"/>
      <c r="NKN12" s="349"/>
      <c r="NKO12" s="349"/>
      <c r="NKP12" s="349"/>
      <c r="NKQ12" s="349"/>
      <c r="NKR12" s="349"/>
      <c r="NKS12" s="349"/>
      <c r="NKT12" s="349"/>
      <c r="NKU12" s="349"/>
      <c r="NKV12" s="349"/>
      <c r="NKW12" s="349"/>
      <c r="NKX12" s="349"/>
      <c r="NKY12" s="349"/>
      <c r="NKZ12" s="349"/>
      <c r="NLA12" s="349"/>
      <c r="NLB12" s="349"/>
      <c r="NLC12" s="349"/>
      <c r="NLD12" s="349"/>
      <c r="NLE12" s="349"/>
      <c r="NLF12" s="349"/>
      <c r="NLG12" s="349"/>
      <c r="NLH12" s="349"/>
      <c r="NLI12" s="349"/>
      <c r="NLJ12" s="349"/>
      <c r="NLK12" s="349"/>
      <c r="NLL12" s="349"/>
      <c r="NLM12" s="349"/>
      <c r="NLN12" s="349"/>
      <c r="NLO12" s="349"/>
      <c r="NLP12" s="349"/>
      <c r="NLQ12" s="349"/>
      <c r="NLR12" s="349"/>
      <c r="NLS12" s="349"/>
      <c r="NLT12" s="349"/>
      <c r="NLU12" s="349"/>
      <c r="NLV12" s="349"/>
      <c r="NLW12" s="349"/>
      <c r="NLX12" s="349"/>
      <c r="NLY12" s="349"/>
      <c r="NLZ12" s="349"/>
      <c r="NMA12" s="349"/>
      <c r="NMB12" s="349"/>
      <c r="NMC12" s="349"/>
      <c r="NMD12" s="349"/>
      <c r="NME12" s="349"/>
      <c r="NMF12" s="349"/>
      <c r="NMG12" s="349"/>
      <c r="NMH12" s="349"/>
      <c r="NMI12" s="349"/>
      <c r="NMJ12" s="349"/>
      <c r="NMK12" s="349"/>
      <c r="NML12" s="349"/>
      <c r="NMM12" s="349"/>
      <c r="NMN12" s="349"/>
      <c r="NMO12" s="349"/>
      <c r="NMP12" s="349"/>
      <c r="NMQ12" s="349"/>
      <c r="NMR12" s="349"/>
      <c r="NMS12" s="349"/>
      <c r="NMT12" s="349"/>
      <c r="NMU12" s="349"/>
      <c r="NMV12" s="349"/>
      <c r="NMW12" s="349"/>
      <c r="NMX12" s="349"/>
      <c r="NMY12" s="349"/>
      <c r="NMZ12" s="349"/>
      <c r="NNA12" s="349"/>
      <c r="NNB12" s="349"/>
      <c r="NNC12" s="349"/>
      <c r="NND12" s="349"/>
      <c r="NNE12" s="349"/>
      <c r="NNF12" s="349"/>
      <c r="NNG12" s="349"/>
      <c r="NNH12" s="349"/>
      <c r="NNI12" s="349"/>
      <c r="NNJ12" s="349"/>
      <c r="NNK12" s="349"/>
      <c r="NNL12" s="349"/>
      <c r="NNM12" s="349"/>
      <c r="NNN12" s="349"/>
      <c r="NNO12" s="349"/>
      <c r="NNP12" s="349"/>
      <c r="NNQ12" s="349"/>
      <c r="NNR12" s="349"/>
      <c r="NNS12" s="349"/>
      <c r="NNT12" s="349"/>
      <c r="NNU12" s="349"/>
      <c r="NNV12" s="349"/>
      <c r="NNW12" s="349"/>
      <c r="NNX12" s="349"/>
      <c r="NNY12" s="349"/>
      <c r="NNZ12" s="349"/>
      <c r="NOA12" s="349"/>
      <c r="NOB12" s="349"/>
      <c r="NOC12" s="349"/>
      <c r="NOD12" s="349"/>
      <c r="NOE12" s="349"/>
      <c r="NOF12" s="349"/>
      <c r="NOG12" s="349"/>
      <c r="NOH12" s="349"/>
      <c r="NOI12" s="349"/>
      <c r="NOJ12" s="349"/>
      <c r="NOK12" s="349"/>
      <c r="NOL12" s="349"/>
      <c r="NOM12" s="349"/>
      <c r="NON12" s="349"/>
      <c r="NOO12" s="349"/>
      <c r="NOP12" s="349"/>
      <c r="NOQ12" s="349"/>
      <c r="NOR12" s="349"/>
      <c r="NOS12" s="349"/>
      <c r="NOT12" s="349"/>
      <c r="NOU12" s="349"/>
      <c r="NOV12" s="349"/>
      <c r="NOW12" s="349"/>
      <c r="NOX12" s="349"/>
      <c r="NOY12" s="349"/>
      <c r="NOZ12" s="349"/>
      <c r="NPA12" s="349"/>
      <c r="NPB12" s="349"/>
      <c r="NPC12" s="349"/>
      <c r="NPD12" s="349"/>
      <c r="NPE12" s="349"/>
      <c r="NPF12" s="349"/>
      <c r="NPG12" s="349"/>
      <c r="NPH12" s="349"/>
      <c r="NPI12" s="349"/>
      <c r="NPJ12" s="349"/>
      <c r="NPK12" s="349"/>
      <c r="NPL12" s="349"/>
      <c r="NPM12" s="349"/>
      <c r="NPN12" s="349"/>
      <c r="NPO12" s="349"/>
      <c r="NPP12" s="349"/>
      <c r="NPQ12" s="349"/>
      <c r="NPR12" s="349"/>
      <c r="NPS12" s="349"/>
      <c r="NPT12" s="349"/>
      <c r="NPU12" s="349"/>
      <c r="NPV12" s="349"/>
      <c r="NPW12" s="349"/>
      <c r="NPX12" s="349"/>
      <c r="NPY12" s="349"/>
      <c r="NPZ12" s="349"/>
      <c r="NQA12" s="349"/>
      <c r="NQB12" s="349"/>
      <c r="NQC12" s="349"/>
      <c r="NQD12" s="349"/>
      <c r="NQE12" s="349"/>
      <c r="NQF12" s="349"/>
      <c r="NQG12" s="349"/>
      <c r="NQH12" s="349"/>
      <c r="NQI12" s="349"/>
      <c r="NQJ12" s="349"/>
      <c r="NQK12" s="349"/>
      <c r="NQL12" s="349"/>
      <c r="NQM12" s="349"/>
      <c r="NQN12" s="349"/>
      <c r="NQO12" s="349"/>
      <c r="NQP12" s="349"/>
      <c r="NQQ12" s="349"/>
      <c r="NQR12" s="349"/>
      <c r="NQS12" s="349"/>
      <c r="NQT12" s="349"/>
      <c r="NQU12" s="349"/>
      <c r="NQV12" s="349"/>
      <c r="NQW12" s="349"/>
      <c r="NQX12" s="349"/>
      <c r="NQY12" s="349"/>
      <c r="NQZ12" s="349"/>
      <c r="NRA12" s="349"/>
      <c r="NRB12" s="349"/>
      <c r="NRC12" s="349"/>
      <c r="NRD12" s="349"/>
      <c r="NRE12" s="349"/>
      <c r="NRF12" s="349"/>
      <c r="NRG12" s="349"/>
      <c r="NRH12" s="349"/>
      <c r="NRI12" s="349"/>
      <c r="NRJ12" s="349"/>
      <c r="NRK12" s="349"/>
      <c r="NRL12" s="349"/>
      <c r="NRM12" s="349"/>
      <c r="NRN12" s="349"/>
      <c r="NRO12" s="349"/>
      <c r="NRP12" s="349"/>
      <c r="NRQ12" s="349"/>
      <c r="NRR12" s="349"/>
      <c r="NRS12" s="349"/>
      <c r="NRT12" s="349"/>
      <c r="NRU12" s="349"/>
      <c r="NRV12" s="349"/>
      <c r="NRW12" s="349"/>
      <c r="NRX12" s="349"/>
      <c r="NRY12" s="349"/>
      <c r="NRZ12" s="349"/>
      <c r="NSA12" s="349"/>
      <c r="NSB12" s="349"/>
      <c r="NSC12" s="349"/>
      <c r="NSD12" s="349"/>
      <c r="NSE12" s="349"/>
      <c r="NSF12" s="349"/>
      <c r="NSG12" s="349"/>
      <c r="NSH12" s="349"/>
      <c r="NSI12" s="349"/>
      <c r="NSJ12" s="349"/>
      <c r="NSK12" s="349"/>
      <c r="NSL12" s="349"/>
      <c r="NSM12" s="349"/>
      <c r="NSN12" s="349"/>
      <c r="NSO12" s="349"/>
      <c r="NSP12" s="349"/>
      <c r="NSQ12" s="349"/>
      <c r="NSR12" s="349"/>
      <c r="NSS12" s="349"/>
      <c r="NST12" s="349"/>
      <c r="NSU12" s="349"/>
      <c r="NSV12" s="349"/>
      <c r="NSW12" s="349"/>
      <c r="NSX12" s="349"/>
      <c r="NSY12" s="349"/>
      <c r="NSZ12" s="349"/>
      <c r="NTA12" s="349"/>
      <c r="NTB12" s="349"/>
      <c r="NTC12" s="349"/>
      <c r="NTD12" s="349"/>
      <c r="NTE12" s="349"/>
      <c r="NTF12" s="349"/>
      <c r="NTG12" s="349"/>
      <c r="NTH12" s="349"/>
      <c r="NTI12" s="349"/>
      <c r="NTJ12" s="349"/>
      <c r="NTK12" s="349"/>
      <c r="NTL12" s="349"/>
      <c r="NTM12" s="349"/>
      <c r="NTN12" s="349"/>
      <c r="NTO12" s="349"/>
      <c r="NTP12" s="349"/>
      <c r="NTQ12" s="349"/>
      <c r="NTR12" s="349"/>
      <c r="NTS12" s="349"/>
      <c r="NTT12" s="349"/>
      <c r="NTU12" s="349"/>
      <c r="NTV12" s="349"/>
      <c r="NTW12" s="349"/>
      <c r="NTX12" s="349"/>
      <c r="NTY12" s="349"/>
      <c r="NTZ12" s="349"/>
      <c r="NUA12" s="349"/>
      <c r="NUB12" s="349"/>
      <c r="NUC12" s="349"/>
      <c r="NUD12" s="349"/>
      <c r="NUE12" s="349"/>
      <c r="NUF12" s="349"/>
      <c r="NUG12" s="349"/>
      <c r="NUH12" s="349"/>
      <c r="NUI12" s="349"/>
      <c r="NUJ12" s="349"/>
      <c r="NUK12" s="349"/>
      <c r="NUL12" s="349"/>
      <c r="NUM12" s="349"/>
      <c r="NUN12" s="349"/>
      <c r="NUO12" s="349"/>
      <c r="NUP12" s="349"/>
      <c r="NUQ12" s="349"/>
      <c r="NUR12" s="349"/>
      <c r="NUS12" s="349"/>
      <c r="NUT12" s="349"/>
      <c r="NUU12" s="349"/>
      <c r="NUV12" s="349"/>
      <c r="NUW12" s="349"/>
      <c r="NUX12" s="349"/>
      <c r="NUY12" s="349"/>
      <c r="NUZ12" s="349"/>
      <c r="NVA12" s="349"/>
      <c r="NVB12" s="349"/>
      <c r="NVC12" s="349"/>
      <c r="NVD12" s="349"/>
      <c r="NVE12" s="349"/>
      <c r="NVF12" s="349"/>
      <c r="NVG12" s="349"/>
      <c r="NVH12" s="349"/>
      <c r="NVI12" s="349"/>
      <c r="NVJ12" s="349"/>
      <c r="NVK12" s="349"/>
      <c r="NVL12" s="349"/>
      <c r="NVM12" s="349"/>
      <c r="NVN12" s="349"/>
      <c r="NVO12" s="349"/>
      <c r="NVP12" s="349"/>
      <c r="NVQ12" s="349"/>
      <c r="NVR12" s="349"/>
      <c r="NVS12" s="349"/>
      <c r="NVT12" s="349"/>
      <c r="NVU12" s="349"/>
      <c r="NVV12" s="349"/>
      <c r="NVW12" s="349"/>
      <c r="NVX12" s="349"/>
      <c r="NVY12" s="349"/>
      <c r="NVZ12" s="349"/>
      <c r="NWA12" s="349"/>
      <c r="NWB12" s="349"/>
      <c r="NWC12" s="349"/>
      <c r="NWD12" s="349"/>
      <c r="NWE12" s="349"/>
      <c r="NWF12" s="349"/>
      <c r="NWG12" s="349"/>
      <c r="NWH12" s="349"/>
      <c r="NWI12" s="349"/>
      <c r="NWJ12" s="349"/>
      <c r="NWK12" s="349"/>
      <c r="NWL12" s="349"/>
      <c r="NWM12" s="349"/>
      <c r="NWN12" s="349"/>
      <c r="NWO12" s="349"/>
      <c r="NWP12" s="349"/>
      <c r="NWQ12" s="349"/>
      <c r="NWR12" s="349"/>
      <c r="NWS12" s="349"/>
      <c r="NWT12" s="349"/>
      <c r="NWU12" s="349"/>
      <c r="NWV12" s="349"/>
      <c r="NWW12" s="349"/>
      <c r="NWX12" s="349"/>
      <c r="NWY12" s="349"/>
      <c r="NWZ12" s="349"/>
      <c r="NXA12" s="349"/>
      <c r="NXB12" s="349"/>
      <c r="NXC12" s="349"/>
      <c r="NXD12" s="349"/>
      <c r="NXE12" s="349"/>
      <c r="NXF12" s="349"/>
      <c r="NXG12" s="349"/>
      <c r="NXH12" s="349"/>
      <c r="NXI12" s="349"/>
      <c r="NXJ12" s="349"/>
      <c r="NXK12" s="349"/>
      <c r="NXL12" s="349"/>
      <c r="NXM12" s="349"/>
      <c r="NXN12" s="349"/>
      <c r="NXO12" s="349"/>
      <c r="NXP12" s="349"/>
      <c r="NXQ12" s="349"/>
      <c r="NXR12" s="349"/>
      <c r="NXS12" s="349"/>
      <c r="NXT12" s="349"/>
      <c r="NXU12" s="349"/>
      <c r="NXV12" s="349"/>
      <c r="NXW12" s="349"/>
      <c r="NXX12" s="349"/>
      <c r="NXY12" s="349"/>
      <c r="NXZ12" s="349"/>
      <c r="NYA12" s="349"/>
      <c r="NYB12" s="349"/>
      <c r="NYC12" s="349"/>
      <c r="NYD12" s="349"/>
      <c r="NYE12" s="349"/>
      <c r="NYF12" s="349"/>
      <c r="NYG12" s="349"/>
      <c r="NYH12" s="349"/>
      <c r="NYI12" s="349"/>
      <c r="NYJ12" s="349"/>
      <c r="NYK12" s="349"/>
      <c r="NYL12" s="349"/>
      <c r="NYM12" s="349"/>
      <c r="NYN12" s="349"/>
      <c r="NYO12" s="349"/>
      <c r="NYP12" s="349"/>
      <c r="NYQ12" s="349"/>
      <c r="NYR12" s="349"/>
      <c r="NYS12" s="349"/>
      <c r="NYT12" s="349"/>
      <c r="NYU12" s="349"/>
      <c r="NYV12" s="349"/>
      <c r="NYW12" s="349"/>
      <c r="NYX12" s="349"/>
      <c r="NYY12" s="349"/>
      <c r="NYZ12" s="349"/>
      <c r="NZA12" s="349"/>
      <c r="NZB12" s="349"/>
      <c r="NZC12" s="349"/>
      <c r="NZD12" s="349"/>
      <c r="NZE12" s="349"/>
      <c r="NZF12" s="349"/>
      <c r="NZG12" s="349"/>
      <c r="NZH12" s="349"/>
      <c r="NZI12" s="349"/>
      <c r="NZJ12" s="349"/>
      <c r="NZK12" s="349"/>
      <c r="NZL12" s="349"/>
      <c r="NZM12" s="349"/>
      <c r="NZN12" s="349"/>
      <c r="NZO12" s="349"/>
      <c r="NZP12" s="349"/>
      <c r="NZQ12" s="349"/>
      <c r="NZR12" s="349"/>
      <c r="NZS12" s="349"/>
      <c r="NZT12" s="349"/>
      <c r="NZU12" s="349"/>
      <c r="NZV12" s="349"/>
      <c r="NZW12" s="349"/>
      <c r="NZX12" s="349"/>
      <c r="NZY12" s="349"/>
      <c r="NZZ12" s="349"/>
      <c r="OAA12" s="349"/>
      <c r="OAB12" s="349"/>
      <c r="OAC12" s="349"/>
      <c r="OAD12" s="349"/>
      <c r="OAE12" s="349"/>
      <c r="OAF12" s="349"/>
      <c r="OAG12" s="349"/>
      <c r="OAH12" s="349"/>
      <c r="OAI12" s="349"/>
      <c r="OAJ12" s="349"/>
      <c r="OAK12" s="349"/>
      <c r="OAL12" s="349"/>
      <c r="OAM12" s="349"/>
      <c r="OAN12" s="349"/>
      <c r="OAO12" s="349"/>
      <c r="OAP12" s="349"/>
      <c r="OAQ12" s="349"/>
      <c r="OAR12" s="349"/>
      <c r="OAS12" s="349"/>
      <c r="OAT12" s="349"/>
      <c r="OAU12" s="349"/>
      <c r="OAV12" s="349"/>
      <c r="OAW12" s="349"/>
      <c r="OAX12" s="349"/>
      <c r="OAY12" s="349"/>
      <c r="OAZ12" s="349"/>
      <c r="OBA12" s="349"/>
      <c r="OBB12" s="349"/>
      <c r="OBC12" s="349"/>
      <c r="OBD12" s="349"/>
      <c r="OBE12" s="349"/>
      <c r="OBF12" s="349"/>
      <c r="OBG12" s="349"/>
      <c r="OBH12" s="349"/>
      <c r="OBI12" s="349"/>
      <c r="OBJ12" s="349"/>
      <c r="OBK12" s="349"/>
      <c r="OBL12" s="349"/>
      <c r="OBM12" s="349"/>
      <c r="OBN12" s="349"/>
      <c r="OBO12" s="349"/>
      <c r="OBP12" s="349"/>
      <c r="OBQ12" s="349"/>
      <c r="OBR12" s="349"/>
      <c r="OBS12" s="349"/>
      <c r="OBT12" s="349"/>
      <c r="OBU12" s="349"/>
      <c r="OBV12" s="349"/>
      <c r="OBW12" s="349"/>
      <c r="OBX12" s="349"/>
      <c r="OBY12" s="349"/>
      <c r="OBZ12" s="349"/>
      <c r="OCA12" s="349"/>
      <c r="OCB12" s="349"/>
      <c r="OCC12" s="349"/>
      <c r="OCD12" s="349"/>
      <c r="OCE12" s="349"/>
      <c r="OCF12" s="349"/>
      <c r="OCG12" s="349"/>
      <c r="OCH12" s="349"/>
      <c r="OCI12" s="349"/>
      <c r="OCJ12" s="349"/>
      <c r="OCK12" s="349"/>
      <c r="OCL12" s="349"/>
      <c r="OCM12" s="349"/>
      <c r="OCN12" s="349"/>
      <c r="OCO12" s="349"/>
      <c r="OCP12" s="349"/>
      <c r="OCQ12" s="349"/>
      <c r="OCR12" s="349"/>
      <c r="OCS12" s="349"/>
      <c r="OCT12" s="349"/>
      <c r="OCU12" s="349"/>
      <c r="OCV12" s="349"/>
      <c r="OCW12" s="349"/>
      <c r="OCX12" s="349"/>
      <c r="OCY12" s="349"/>
      <c r="OCZ12" s="349"/>
      <c r="ODA12" s="349"/>
      <c r="ODB12" s="349"/>
      <c r="ODC12" s="349"/>
      <c r="ODD12" s="349"/>
      <c r="ODE12" s="349"/>
      <c r="ODF12" s="349"/>
      <c r="ODG12" s="349"/>
      <c r="ODH12" s="349"/>
      <c r="ODI12" s="349"/>
      <c r="ODJ12" s="349"/>
      <c r="ODK12" s="349"/>
      <c r="ODL12" s="349"/>
      <c r="ODM12" s="349"/>
      <c r="ODN12" s="349"/>
      <c r="ODO12" s="349"/>
      <c r="ODP12" s="349"/>
      <c r="ODQ12" s="349"/>
      <c r="ODR12" s="349"/>
      <c r="ODS12" s="349"/>
      <c r="ODT12" s="349"/>
      <c r="ODU12" s="349"/>
      <c r="ODV12" s="349"/>
      <c r="ODW12" s="349"/>
      <c r="ODX12" s="349"/>
      <c r="ODY12" s="349"/>
      <c r="ODZ12" s="349"/>
      <c r="OEA12" s="349"/>
      <c r="OEB12" s="349"/>
      <c r="OEC12" s="349"/>
      <c r="OED12" s="349"/>
      <c r="OEE12" s="349"/>
      <c r="OEF12" s="349"/>
      <c r="OEG12" s="349"/>
      <c r="OEH12" s="349"/>
      <c r="OEI12" s="349"/>
      <c r="OEJ12" s="349"/>
      <c r="OEK12" s="349"/>
      <c r="OEL12" s="349"/>
      <c r="OEM12" s="349"/>
      <c r="OEN12" s="349"/>
      <c r="OEO12" s="349"/>
      <c r="OEP12" s="349"/>
      <c r="OEQ12" s="349"/>
      <c r="OER12" s="349"/>
      <c r="OES12" s="349"/>
      <c r="OET12" s="349"/>
      <c r="OEU12" s="349"/>
      <c r="OEV12" s="349"/>
      <c r="OEW12" s="349"/>
      <c r="OEX12" s="349"/>
      <c r="OEY12" s="349"/>
      <c r="OEZ12" s="349"/>
      <c r="OFA12" s="349"/>
      <c r="OFB12" s="349"/>
      <c r="OFC12" s="349"/>
      <c r="OFD12" s="349"/>
      <c r="OFE12" s="349"/>
      <c r="OFF12" s="349"/>
      <c r="OFG12" s="349"/>
      <c r="OFH12" s="349"/>
      <c r="OFI12" s="349"/>
      <c r="OFJ12" s="349"/>
      <c r="OFK12" s="349"/>
      <c r="OFL12" s="349"/>
      <c r="OFM12" s="349"/>
      <c r="OFN12" s="349"/>
      <c r="OFO12" s="349"/>
      <c r="OFP12" s="349"/>
      <c r="OFQ12" s="349"/>
      <c r="OFR12" s="349"/>
      <c r="OFS12" s="349"/>
      <c r="OFT12" s="349"/>
      <c r="OFU12" s="349"/>
      <c r="OFV12" s="349"/>
      <c r="OFW12" s="349"/>
      <c r="OFX12" s="349"/>
      <c r="OFY12" s="349"/>
      <c r="OFZ12" s="349"/>
      <c r="OGA12" s="349"/>
      <c r="OGB12" s="349"/>
      <c r="OGC12" s="349"/>
      <c r="OGD12" s="349"/>
      <c r="OGE12" s="349"/>
      <c r="OGF12" s="349"/>
      <c r="OGG12" s="349"/>
      <c r="OGH12" s="349"/>
      <c r="OGI12" s="349"/>
      <c r="OGJ12" s="349"/>
      <c r="OGK12" s="349"/>
      <c r="OGL12" s="349"/>
      <c r="OGM12" s="349"/>
      <c r="OGN12" s="349"/>
      <c r="OGO12" s="349"/>
      <c r="OGP12" s="349"/>
      <c r="OGQ12" s="349"/>
      <c r="OGR12" s="349"/>
      <c r="OGS12" s="349"/>
      <c r="OGT12" s="349"/>
      <c r="OGU12" s="349"/>
      <c r="OGV12" s="349"/>
      <c r="OGW12" s="349"/>
      <c r="OGX12" s="349"/>
      <c r="OGY12" s="349"/>
      <c r="OGZ12" s="349"/>
      <c r="OHA12" s="349"/>
      <c r="OHB12" s="349"/>
      <c r="OHC12" s="349"/>
      <c r="OHD12" s="349"/>
      <c r="OHE12" s="349"/>
      <c r="OHF12" s="349"/>
      <c r="OHG12" s="349"/>
      <c r="OHH12" s="349"/>
      <c r="OHI12" s="349"/>
      <c r="OHJ12" s="349"/>
      <c r="OHK12" s="349"/>
      <c r="OHL12" s="349"/>
      <c r="OHM12" s="349"/>
      <c r="OHN12" s="349"/>
      <c r="OHO12" s="349"/>
      <c r="OHP12" s="349"/>
      <c r="OHQ12" s="349"/>
      <c r="OHR12" s="349"/>
      <c r="OHS12" s="349"/>
      <c r="OHT12" s="349"/>
      <c r="OHU12" s="349"/>
      <c r="OHV12" s="349"/>
      <c r="OHW12" s="349"/>
      <c r="OHX12" s="349"/>
      <c r="OHY12" s="349"/>
      <c r="OHZ12" s="349"/>
      <c r="OIA12" s="349"/>
      <c r="OIB12" s="349"/>
      <c r="OIC12" s="349"/>
      <c r="OID12" s="349"/>
      <c r="OIE12" s="349"/>
      <c r="OIF12" s="349"/>
      <c r="OIG12" s="349"/>
      <c r="OIH12" s="349"/>
      <c r="OII12" s="349"/>
      <c r="OIJ12" s="349"/>
      <c r="OIK12" s="349"/>
      <c r="OIL12" s="349"/>
      <c r="OIM12" s="349"/>
      <c r="OIN12" s="349"/>
      <c r="OIO12" s="349"/>
      <c r="OIP12" s="349"/>
      <c r="OIQ12" s="349"/>
      <c r="OIR12" s="349"/>
      <c r="OIS12" s="349"/>
      <c r="OIT12" s="349"/>
      <c r="OIU12" s="349"/>
      <c r="OIV12" s="349"/>
      <c r="OIW12" s="349"/>
      <c r="OIX12" s="349"/>
      <c r="OIY12" s="349"/>
      <c r="OIZ12" s="349"/>
      <c r="OJA12" s="349"/>
      <c r="OJB12" s="349"/>
      <c r="OJC12" s="349"/>
      <c r="OJD12" s="349"/>
      <c r="OJE12" s="349"/>
      <c r="OJF12" s="349"/>
      <c r="OJG12" s="349"/>
      <c r="OJH12" s="349"/>
      <c r="OJI12" s="349"/>
      <c r="OJJ12" s="349"/>
      <c r="OJK12" s="349"/>
      <c r="OJL12" s="349"/>
      <c r="OJM12" s="349"/>
      <c r="OJN12" s="349"/>
      <c r="OJO12" s="349"/>
      <c r="OJP12" s="349"/>
      <c r="OJQ12" s="349"/>
      <c r="OJR12" s="349"/>
      <c r="OJS12" s="349"/>
      <c r="OJT12" s="349"/>
      <c r="OJU12" s="349"/>
      <c r="OJV12" s="349"/>
      <c r="OJW12" s="349"/>
      <c r="OJX12" s="349"/>
      <c r="OJY12" s="349"/>
      <c r="OJZ12" s="349"/>
      <c r="OKA12" s="349"/>
      <c r="OKB12" s="349"/>
      <c r="OKC12" s="349"/>
      <c r="OKD12" s="349"/>
      <c r="OKE12" s="349"/>
      <c r="OKF12" s="349"/>
      <c r="OKG12" s="349"/>
      <c r="OKH12" s="349"/>
      <c r="OKI12" s="349"/>
      <c r="OKJ12" s="349"/>
      <c r="OKK12" s="349"/>
      <c r="OKL12" s="349"/>
      <c r="OKM12" s="349"/>
      <c r="OKN12" s="349"/>
      <c r="OKO12" s="349"/>
      <c r="OKP12" s="349"/>
      <c r="OKQ12" s="349"/>
      <c r="OKR12" s="349"/>
      <c r="OKS12" s="349"/>
      <c r="OKT12" s="349"/>
      <c r="OKU12" s="349"/>
      <c r="OKV12" s="349"/>
      <c r="OKW12" s="349"/>
      <c r="OKX12" s="349"/>
      <c r="OKY12" s="349"/>
      <c r="OKZ12" s="349"/>
      <c r="OLA12" s="349"/>
      <c r="OLB12" s="349"/>
      <c r="OLC12" s="349"/>
      <c r="OLD12" s="349"/>
      <c r="OLE12" s="349"/>
      <c r="OLF12" s="349"/>
      <c r="OLG12" s="349"/>
      <c r="OLH12" s="349"/>
      <c r="OLI12" s="349"/>
      <c r="OLJ12" s="349"/>
      <c r="OLK12" s="349"/>
      <c r="OLL12" s="349"/>
      <c r="OLM12" s="349"/>
      <c r="OLN12" s="349"/>
      <c r="OLO12" s="349"/>
      <c r="OLP12" s="349"/>
      <c r="OLQ12" s="349"/>
      <c r="OLR12" s="349"/>
      <c r="OLS12" s="349"/>
      <c r="OLT12" s="349"/>
      <c r="OLU12" s="349"/>
      <c r="OLV12" s="349"/>
      <c r="OLW12" s="349"/>
      <c r="OLX12" s="349"/>
      <c r="OLY12" s="349"/>
      <c r="OLZ12" s="349"/>
      <c r="OMA12" s="349"/>
      <c r="OMB12" s="349"/>
      <c r="OMC12" s="349"/>
      <c r="OMD12" s="349"/>
      <c r="OME12" s="349"/>
      <c r="OMF12" s="349"/>
      <c r="OMG12" s="349"/>
      <c r="OMH12" s="349"/>
      <c r="OMI12" s="349"/>
      <c r="OMJ12" s="349"/>
      <c r="OMK12" s="349"/>
      <c r="OML12" s="349"/>
      <c r="OMM12" s="349"/>
      <c r="OMN12" s="349"/>
      <c r="OMO12" s="349"/>
      <c r="OMP12" s="349"/>
      <c r="OMQ12" s="349"/>
      <c r="OMR12" s="349"/>
      <c r="OMS12" s="349"/>
      <c r="OMT12" s="349"/>
      <c r="OMU12" s="349"/>
      <c r="OMV12" s="349"/>
      <c r="OMW12" s="349"/>
      <c r="OMX12" s="349"/>
      <c r="OMY12" s="349"/>
      <c r="OMZ12" s="349"/>
      <c r="ONA12" s="349"/>
      <c r="ONB12" s="349"/>
      <c r="ONC12" s="349"/>
      <c r="OND12" s="349"/>
      <c r="ONE12" s="349"/>
      <c r="ONF12" s="349"/>
      <c r="ONG12" s="349"/>
      <c r="ONH12" s="349"/>
      <c r="ONI12" s="349"/>
      <c r="ONJ12" s="349"/>
      <c r="ONK12" s="349"/>
      <c r="ONL12" s="349"/>
      <c r="ONM12" s="349"/>
      <c r="ONN12" s="349"/>
      <c r="ONO12" s="349"/>
      <c r="ONP12" s="349"/>
      <c r="ONQ12" s="349"/>
      <c r="ONR12" s="349"/>
      <c r="ONS12" s="349"/>
      <c r="ONT12" s="349"/>
      <c r="ONU12" s="349"/>
      <c r="ONV12" s="349"/>
      <c r="ONW12" s="349"/>
      <c r="ONX12" s="349"/>
      <c r="ONY12" s="349"/>
      <c r="ONZ12" s="349"/>
      <c r="OOA12" s="349"/>
      <c r="OOB12" s="349"/>
      <c r="OOC12" s="349"/>
      <c r="OOD12" s="349"/>
      <c r="OOE12" s="349"/>
      <c r="OOF12" s="349"/>
      <c r="OOG12" s="349"/>
      <c r="OOH12" s="349"/>
      <c r="OOI12" s="349"/>
      <c r="OOJ12" s="349"/>
      <c r="OOK12" s="349"/>
      <c r="OOL12" s="349"/>
      <c r="OOM12" s="349"/>
      <c r="OON12" s="349"/>
      <c r="OOO12" s="349"/>
      <c r="OOP12" s="349"/>
      <c r="OOQ12" s="349"/>
      <c r="OOR12" s="349"/>
      <c r="OOS12" s="349"/>
      <c r="OOT12" s="349"/>
      <c r="OOU12" s="349"/>
      <c r="OOV12" s="349"/>
      <c r="OOW12" s="349"/>
      <c r="OOX12" s="349"/>
      <c r="OOY12" s="349"/>
      <c r="OOZ12" s="349"/>
      <c r="OPA12" s="349"/>
      <c r="OPB12" s="349"/>
      <c r="OPC12" s="349"/>
      <c r="OPD12" s="349"/>
      <c r="OPE12" s="349"/>
      <c r="OPF12" s="349"/>
      <c r="OPG12" s="349"/>
      <c r="OPH12" s="349"/>
      <c r="OPI12" s="349"/>
      <c r="OPJ12" s="349"/>
      <c r="OPK12" s="349"/>
      <c r="OPL12" s="349"/>
      <c r="OPM12" s="349"/>
      <c r="OPN12" s="349"/>
      <c r="OPO12" s="349"/>
      <c r="OPP12" s="349"/>
      <c r="OPQ12" s="349"/>
      <c r="OPR12" s="349"/>
      <c r="OPS12" s="349"/>
      <c r="OPT12" s="349"/>
      <c r="OPU12" s="349"/>
      <c r="OPV12" s="349"/>
      <c r="OPW12" s="349"/>
      <c r="OPX12" s="349"/>
      <c r="OPY12" s="349"/>
      <c r="OPZ12" s="349"/>
      <c r="OQA12" s="349"/>
      <c r="OQB12" s="349"/>
      <c r="OQC12" s="349"/>
      <c r="OQD12" s="349"/>
      <c r="OQE12" s="349"/>
      <c r="OQF12" s="349"/>
      <c r="OQG12" s="349"/>
      <c r="OQH12" s="349"/>
      <c r="OQI12" s="349"/>
      <c r="OQJ12" s="349"/>
      <c r="OQK12" s="349"/>
      <c r="OQL12" s="349"/>
      <c r="OQM12" s="349"/>
      <c r="OQN12" s="349"/>
      <c r="OQO12" s="349"/>
      <c r="OQP12" s="349"/>
      <c r="OQQ12" s="349"/>
      <c r="OQR12" s="349"/>
      <c r="OQS12" s="349"/>
      <c r="OQT12" s="349"/>
      <c r="OQU12" s="349"/>
      <c r="OQV12" s="349"/>
      <c r="OQW12" s="349"/>
      <c r="OQX12" s="349"/>
      <c r="OQY12" s="349"/>
      <c r="OQZ12" s="349"/>
      <c r="ORA12" s="349"/>
      <c r="ORB12" s="349"/>
      <c r="ORC12" s="349"/>
      <c r="ORD12" s="349"/>
      <c r="ORE12" s="349"/>
      <c r="ORF12" s="349"/>
      <c r="ORG12" s="349"/>
      <c r="ORH12" s="349"/>
      <c r="ORI12" s="349"/>
      <c r="ORJ12" s="349"/>
      <c r="ORK12" s="349"/>
      <c r="ORL12" s="349"/>
      <c r="ORM12" s="349"/>
      <c r="ORN12" s="349"/>
      <c r="ORO12" s="349"/>
      <c r="ORP12" s="349"/>
      <c r="ORQ12" s="349"/>
      <c r="ORR12" s="349"/>
      <c r="ORS12" s="349"/>
      <c r="ORT12" s="349"/>
      <c r="ORU12" s="349"/>
      <c r="ORV12" s="349"/>
      <c r="ORW12" s="349"/>
      <c r="ORX12" s="349"/>
      <c r="ORY12" s="349"/>
      <c r="ORZ12" s="349"/>
      <c r="OSA12" s="349"/>
      <c r="OSB12" s="349"/>
      <c r="OSC12" s="349"/>
      <c r="OSD12" s="349"/>
      <c r="OSE12" s="349"/>
      <c r="OSF12" s="349"/>
      <c r="OSG12" s="349"/>
      <c r="OSH12" s="349"/>
      <c r="OSI12" s="349"/>
      <c r="OSJ12" s="349"/>
      <c r="OSK12" s="349"/>
      <c r="OSL12" s="349"/>
      <c r="OSM12" s="349"/>
      <c r="OSN12" s="349"/>
      <c r="OSO12" s="349"/>
      <c r="OSP12" s="349"/>
      <c r="OSQ12" s="349"/>
      <c r="OSR12" s="349"/>
      <c r="OSS12" s="349"/>
      <c r="OST12" s="349"/>
      <c r="OSU12" s="349"/>
      <c r="OSV12" s="349"/>
      <c r="OSW12" s="349"/>
      <c r="OSX12" s="349"/>
      <c r="OSY12" s="349"/>
      <c r="OSZ12" s="349"/>
      <c r="OTA12" s="349"/>
      <c r="OTB12" s="349"/>
      <c r="OTC12" s="349"/>
      <c r="OTD12" s="349"/>
      <c r="OTE12" s="349"/>
      <c r="OTF12" s="349"/>
      <c r="OTG12" s="349"/>
      <c r="OTH12" s="349"/>
      <c r="OTI12" s="349"/>
      <c r="OTJ12" s="349"/>
      <c r="OTK12" s="349"/>
      <c r="OTL12" s="349"/>
      <c r="OTM12" s="349"/>
      <c r="OTN12" s="349"/>
      <c r="OTO12" s="349"/>
      <c r="OTP12" s="349"/>
      <c r="OTQ12" s="349"/>
      <c r="OTR12" s="349"/>
      <c r="OTS12" s="349"/>
      <c r="OTT12" s="349"/>
      <c r="OTU12" s="349"/>
      <c r="OTV12" s="349"/>
      <c r="OTW12" s="349"/>
      <c r="OTX12" s="349"/>
      <c r="OTY12" s="349"/>
      <c r="OTZ12" s="349"/>
      <c r="OUA12" s="349"/>
      <c r="OUB12" s="349"/>
      <c r="OUC12" s="349"/>
      <c r="OUD12" s="349"/>
      <c r="OUE12" s="349"/>
      <c r="OUF12" s="349"/>
      <c r="OUG12" s="349"/>
      <c r="OUH12" s="349"/>
      <c r="OUI12" s="349"/>
      <c r="OUJ12" s="349"/>
      <c r="OUK12" s="349"/>
      <c r="OUL12" s="349"/>
      <c r="OUM12" s="349"/>
      <c r="OUN12" s="349"/>
      <c r="OUO12" s="349"/>
      <c r="OUP12" s="349"/>
      <c r="OUQ12" s="349"/>
      <c r="OUR12" s="349"/>
      <c r="OUS12" s="349"/>
      <c r="OUT12" s="349"/>
      <c r="OUU12" s="349"/>
      <c r="OUV12" s="349"/>
      <c r="OUW12" s="349"/>
      <c r="OUX12" s="349"/>
      <c r="OUY12" s="349"/>
      <c r="OUZ12" s="349"/>
      <c r="OVA12" s="349"/>
      <c r="OVB12" s="349"/>
      <c r="OVC12" s="349"/>
      <c r="OVD12" s="349"/>
      <c r="OVE12" s="349"/>
      <c r="OVF12" s="349"/>
      <c r="OVG12" s="349"/>
      <c r="OVH12" s="349"/>
      <c r="OVI12" s="349"/>
      <c r="OVJ12" s="349"/>
      <c r="OVK12" s="349"/>
      <c r="OVL12" s="349"/>
      <c r="OVM12" s="349"/>
      <c r="OVN12" s="349"/>
      <c r="OVO12" s="349"/>
      <c r="OVP12" s="349"/>
      <c r="OVQ12" s="349"/>
      <c r="OVR12" s="349"/>
      <c r="OVS12" s="349"/>
      <c r="OVT12" s="349"/>
      <c r="OVU12" s="349"/>
      <c r="OVV12" s="349"/>
      <c r="OVW12" s="349"/>
      <c r="OVX12" s="349"/>
      <c r="OVY12" s="349"/>
      <c r="OVZ12" s="349"/>
      <c r="OWA12" s="349"/>
      <c r="OWB12" s="349"/>
      <c r="OWC12" s="349"/>
      <c r="OWD12" s="349"/>
      <c r="OWE12" s="349"/>
      <c r="OWF12" s="349"/>
      <c r="OWG12" s="349"/>
      <c r="OWH12" s="349"/>
      <c r="OWI12" s="349"/>
      <c r="OWJ12" s="349"/>
      <c r="OWK12" s="349"/>
      <c r="OWL12" s="349"/>
      <c r="OWM12" s="349"/>
      <c r="OWN12" s="349"/>
      <c r="OWO12" s="349"/>
      <c r="OWP12" s="349"/>
      <c r="OWQ12" s="349"/>
      <c r="OWR12" s="349"/>
      <c r="OWS12" s="349"/>
      <c r="OWT12" s="349"/>
      <c r="OWU12" s="349"/>
      <c r="OWV12" s="349"/>
      <c r="OWW12" s="349"/>
      <c r="OWX12" s="349"/>
      <c r="OWY12" s="349"/>
      <c r="OWZ12" s="349"/>
      <c r="OXA12" s="349"/>
      <c r="OXB12" s="349"/>
      <c r="OXC12" s="349"/>
      <c r="OXD12" s="349"/>
      <c r="OXE12" s="349"/>
      <c r="OXF12" s="349"/>
      <c r="OXG12" s="349"/>
      <c r="OXH12" s="349"/>
      <c r="OXI12" s="349"/>
      <c r="OXJ12" s="349"/>
      <c r="OXK12" s="349"/>
      <c r="OXL12" s="349"/>
      <c r="OXM12" s="349"/>
      <c r="OXN12" s="349"/>
      <c r="OXO12" s="349"/>
      <c r="OXP12" s="349"/>
      <c r="OXQ12" s="349"/>
      <c r="OXR12" s="349"/>
      <c r="OXS12" s="349"/>
      <c r="OXT12" s="349"/>
      <c r="OXU12" s="349"/>
      <c r="OXV12" s="349"/>
      <c r="OXW12" s="349"/>
      <c r="OXX12" s="349"/>
      <c r="OXY12" s="349"/>
      <c r="OXZ12" s="349"/>
      <c r="OYA12" s="349"/>
      <c r="OYB12" s="349"/>
      <c r="OYC12" s="349"/>
      <c r="OYD12" s="349"/>
      <c r="OYE12" s="349"/>
      <c r="OYF12" s="349"/>
      <c r="OYG12" s="349"/>
      <c r="OYH12" s="349"/>
      <c r="OYI12" s="349"/>
      <c r="OYJ12" s="349"/>
      <c r="OYK12" s="349"/>
      <c r="OYL12" s="349"/>
      <c r="OYM12" s="349"/>
      <c r="OYN12" s="349"/>
      <c r="OYO12" s="349"/>
      <c r="OYP12" s="349"/>
      <c r="OYQ12" s="349"/>
      <c r="OYR12" s="349"/>
      <c r="OYS12" s="349"/>
      <c r="OYT12" s="349"/>
      <c r="OYU12" s="349"/>
      <c r="OYV12" s="349"/>
      <c r="OYW12" s="349"/>
      <c r="OYX12" s="349"/>
      <c r="OYY12" s="349"/>
      <c r="OYZ12" s="349"/>
      <c r="OZA12" s="349"/>
      <c r="OZB12" s="349"/>
      <c r="OZC12" s="349"/>
      <c r="OZD12" s="349"/>
      <c r="OZE12" s="349"/>
      <c r="OZF12" s="349"/>
      <c r="OZG12" s="349"/>
      <c r="OZH12" s="349"/>
      <c r="OZI12" s="349"/>
      <c r="OZJ12" s="349"/>
      <c r="OZK12" s="349"/>
      <c r="OZL12" s="349"/>
      <c r="OZM12" s="349"/>
      <c r="OZN12" s="349"/>
      <c r="OZO12" s="349"/>
      <c r="OZP12" s="349"/>
      <c r="OZQ12" s="349"/>
      <c r="OZR12" s="349"/>
      <c r="OZS12" s="349"/>
      <c r="OZT12" s="349"/>
      <c r="OZU12" s="349"/>
      <c r="OZV12" s="349"/>
      <c r="OZW12" s="349"/>
      <c r="OZX12" s="349"/>
      <c r="OZY12" s="349"/>
      <c r="OZZ12" s="349"/>
      <c r="PAA12" s="349"/>
      <c r="PAB12" s="349"/>
      <c r="PAC12" s="349"/>
      <c r="PAD12" s="349"/>
      <c r="PAE12" s="349"/>
      <c r="PAF12" s="349"/>
      <c r="PAG12" s="349"/>
      <c r="PAH12" s="349"/>
      <c r="PAI12" s="349"/>
      <c r="PAJ12" s="349"/>
      <c r="PAK12" s="349"/>
      <c r="PAL12" s="349"/>
      <c r="PAM12" s="349"/>
      <c r="PAN12" s="349"/>
      <c r="PAO12" s="349"/>
      <c r="PAP12" s="349"/>
      <c r="PAQ12" s="349"/>
      <c r="PAR12" s="349"/>
      <c r="PAS12" s="349"/>
      <c r="PAT12" s="349"/>
      <c r="PAU12" s="349"/>
      <c r="PAV12" s="349"/>
      <c r="PAW12" s="349"/>
      <c r="PAX12" s="349"/>
      <c r="PAY12" s="349"/>
      <c r="PAZ12" s="349"/>
      <c r="PBA12" s="349"/>
      <c r="PBB12" s="349"/>
      <c r="PBC12" s="349"/>
      <c r="PBD12" s="349"/>
      <c r="PBE12" s="349"/>
      <c r="PBF12" s="349"/>
      <c r="PBG12" s="349"/>
      <c r="PBH12" s="349"/>
      <c r="PBI12" s="349"/>
      <c r="PBJ12" s="349"/>
      <c r="PBK12" s="349"/>
      <c r="PBL12" s="349"/>
      <c r="PBM12" s="349"/>
      <c r="PBN12" s="349"/>
      <c r="PBO12" s="349"/>
      <c r="PBP12" s="349"/>
      <c r="PBQ12" s="349"/>
      <c r="PBR12" s="349"/>
      <c r="PBS12" s="349"/>
      <c r="PBT12" s="349"/>
      <c r="PBU12" s="349"/>
      <c r="PBV12" s="349"/>
      <c r="PBW12" s="349"/>
      <c r="PBX12" s="349"/>
      <c r="PBY12" s="349"/>
      <c r="PBZ12" s="349"/>
      <c r="PCA12" s="349"/>
      <c r="PCB12" s="349"/>
      <c r="PCC12" s="349"/>
      <c r="PCD12" s="349"/>
      <c r="PCE12" s="349"/>
      <c r="PCF12" s="349"/>
      <c r="PCG12" s="349"/>
      <c r="PCH12" s="349"/>
      <c r="PCI12" s="349"/>
      <c r="PCJ12" s="349"/>
      <c r="PCK12" s="349"/>
      <c r="PCL12" s="349"/>
      <c r="PCM12" s="349"/>
      <c r="PCN12" s="349"/>
      <c r="PCO12" s="349"/>
      <c r="PCP12" s="349"/>
      <c r="PCQ12" s="349"/>
      <c r="PCR12" s="349"/>
      <c r="PCS12" s="349"/>
      <c r="PCT12" s="349"/>
      <c r="PCU12" s="349"/>
      <c r="PCV12" s="349"/>
      <c r="PCW12" s="349"/>
      <c r="PCX12" s="349"/>
      <c r="PCY12" s="349"/>
      <c r="PCZ12" s="349"/>
      <c r="PDA12" s="349"/>
      <c r="PDB12" s="349"/>
      <c r="PDC12" s="349"/>
      <c r="PDD12" s="349"/>
      <c r="PDE12" s="349"/>
      <c r="PDF12" s="349"/>
      <c r="PDG12" s="349"/>
      <c r="PDH12" s="349"/>
      <c r="PDI12" s="349"/>
      <c r="PDJ12" s="349"/>
      <c r="PDK12" s="349"/>
      <c r="PDL12" s="349"/>
      <c r="PDM12" s="349"/>
      <c r="PDN12" s="349"/>
      <c r="PDO12" s="349"/>
      <c r="PDP12" s="349"/>
      <c r="PDQ12" s="349"/>
      <c r="PDR12" s="349"/>
      <c r="PDS12" s="349"/>
      <c r="PDT12" s="349"/>
      <c r="PDU12" s="349"/>
      <c r="PDV12" s="349"/>
      <c r="PDW12" s="349"/>
      <c r="PDX12" s="349"/>
      <c r="PDY12" s="349"/>
      <c r="PDZ12" s="349"/>
      <c r="PEA12" s="349"/>
      <c r="PEB12" s="349"/>
      <c r="PEC12" s="349"/>
      <c r="PED12" s="349"/>
      <c r="PEE12" s="349"/>
      <c r="PEF12" s="349"/>
      <c r="PEG12" s="349"/>
      <c r="PEH12" s="349"/>
      <c r="PEI12" s="349"/>
      <c r="PEJ12" s="349"/>
      <c r="PEK12" s="349"/>
      <c r="PEL12" s="349"/>
      <c r="PEM12" s="349"/>
      <c r="PEN12" s="349"/>
      <c r="PEO12" s="349"/>
      <c r="PEP12" s="349"/>
      <c r="PEQ12" s="349"/>
      <c r="PER12" s="349"/>
      <c r="PES12" s="349"/>
      <c r="PET12" s="349"/>
      <c r="PEU12" s="349"/>
      <c r="PEV12" s="349"/>
      <c r="PEW12" s="349"/>
      <c r="PEX12" s="349"/>
      <c r="PEY12" s="349"/>
      <c r="PEZ12" s="349"/>
      <c r="PFA12" s="349"/>
      <c r="PFB12" s="349"/>
      <c r="PFC12" s="349"/>
      <c r="PFD12" s="349"/>
      <c r="PFE12" s="349"/>
      <c r="PFF12" s="349"/>
      <c r="PFG12" s="349"/>
      <c r="PFH12" s="349"/>
      <c r="PFI12" s="349"/>
      <c r="PFJ12" s="349"/>
      <c r="PFK12" s="349"/>
      <c r="PFL12" s="349"/>
      <c r="PFM12" s="349"/>
      <c r="PFN12" s="349"/>
      <c r="PFO12" s="349"/>
      <c r="PFP12" s="349"/>
      <c r="PFQ12" s="349"/>
      <c r="PFR12" s="349"/>
      <c r="PFS12" s="349"/>
      <c r="PFT12" s="349"/>
      <c r="PFU12" s="349"/>
      <c r="PFV12" s="349"/>
      <c r="PFW12" s="349"/>
      <c r="PFX12" s="349"/>
      <c r="PFY12" s="349"/>
      <c r="PFZ12" s="349"/>
      <c r="PGA12" s="349"/>
      <c r="PGB12" s="349"/>
      <c r="PGC12" s="349"/>
      <c r="PGD12" s="349"/>
      <c r="PGE12" s="349"/>
      <c r="PGF12" s="349"/>
      <c r="PGG12" s="349"/>
      <c r="PGH12" s="349"/>
      <c r="PGI12" s="349"/>
      <c r="PGJ12" s="349"/>
      <c r="PGK12" s="349"/>
      <c r="PGL12" s="349"/>
      <c r="PGM12" s="349"/>
      <c r="PGN12" s="349"/>
      <c r="PGO12" s="349"/>
      <c r="PGP12" s="349"/>
      <c r="PGQ12" s="349"/>
      <c r="PGR12" s="349"/>
      <c r="PGS12" s="349"/>
      <c r="PGT12" s="349"/>
      <c r="PGU12" s="349"/>
      <c r="PGV12" s="349"/>
      <c r="PGW12" s="349"/>
      <c r="PGX12" s="349"/>
      <c r="PGY12" s="349"/>
      <c r="PGZ12" s="349"/>
      <c r="PHA12" s="349"/>
      <c r="PHB12" s="349"/>
      <c r="PHC12" s="349"/>
      <c r="PHD12" s="349"/>
      <c r="PHE12" s="349"/>
      <c r="PHF12" s="349"/>
      <c r="PHG12" s="349"/>
      <c r="PHH12" s="349"/>
      <c r="PHI12" s="349"/>
      <c r="PHJ12" s="349"/>
      <c r="PHK12" s="349"/>
      <c r="PHL12" s="349"/>
      <c r="PHM12" s="349"/>
      <c r="PHN12" s="349"/>
      <c r="PHO12" s="349"/>
      <c r="PHP12" s="349"/>
      <c r="PHQ12" s="349"/>
      <c r="PHR12" s="349"/>
      <c r="PHS12" s="349"/>
      <c r="PHT12" s="349"/>
      <c r="PHU12" s="349"/>
      <c r="PHV12" s="349"/>
      <c r="PHW12" s="349"/>
      <c r="PHX12" s="349"/>
      <c r="PHY12" s="349"/>
      <c r="PHZ12" s="349"/>
      <c r="PIA12" s="349"/>
      <c r="PIB12" s="349"/>
      <c r="PIC12" s="349"/>
      <c r="PID12" s="349"/>
      <c r="PIE12" s="349"/>
      <c r="PIF12" s="349"/>
      <c r="PIG12" s="349"/>
      <c r="PIH12" s="349"/>
      <c r="PII12" s="349"/>
      <c r="PIJ12" s="349"/>
      <c r="PIK12" s="349"/>
      <c r="PIL12" s="349"/>
      <c r="PIM12" s="349"/>
      <c r="PIN12" s="349"/>
      <c r="PIO12" s="349"/>
      <c r="PIP12" s="349"/>
      <c r="PIQ12" s="349"/>
      <c r="PIR12" s="349"/>
      <c r="PIS12" s="349"/>
      <c r="PIT12" s="349"/>
      <c r="PIU12" s="349"/>
      <c r="PIV12" s="349"/>
      <c r="PIW12" s="349"/>
      <c r="PIX12" s="349"/>
      <c r="PIY12" s="349"/>
      <c r="PIZ12" s="349"/>
      <c r="PJA12" s="349"/>
      <c r="PJB12" s="349"/>
      <c r="PJC12" s="349"/>
      <c r="PJD12" s="349"/>
      <c r="PJE12" s="349"/>
      <c r="PJF12" s="349"/>
      <c r="PJG12" s="349"/>
      <c r="PJH12" s="349"/>
      <c r="PJI12" s="349"/>
      <c r="PJJ12" s="349"/>
      <c r="PJK12" s="349"/>
      <c r="PJL12" s="349"/>
      <c r="PJM12" s="349"/>
      <c r="PJN12" s="349"/>
      <c r="PJO12" s="349"/>
      <c r="PJP12" s="349"/>
      <c r="PJQ12" s="349"/>
      <c r="PJR12" s="349"/>
      <c r="PJS12" s="349"/>
      <c r="PJT12" s="349"/>
      <c r="PJU12" s="349"/>
      <c r="PJV12" s="349"/>
      <c r="PJW12" s="349"/>
      <c r="PJX12" s="349"/>
      <c r="PJY12" s="349"/>
      <c r="PJZ12" s="349"/>
      <c r="PKA12" s="349"/>
      <c r="PKB12" s="349"/>
      <c r="PKC12" s="349"/>
      <c r="PKD12" s="349"/>
      <c r="PKE12" s="349"/>
      <c r="PKF12" s="349"/>
      <c r="PKG12" s="349"/>
      <c r="PKH12" s="349"/>
      <c r="PKI12" s="349"/>
      <c r="PKJ12" s="349"/>
      <c r="PKK12" s="349"/>
      <c r="PKL12" s="349"/>
      <c r="PKM12" s="349"/>
      <c r="PKN12" s="349"/>
      <c r="PKO12" s="349"/>
      <c r="PKP12" s="349"/>
      <c r="PKQ12" s="349"/>
      <c r="PKR12" s="349"/>
      <c r="PKS12" s="349"/>
      <c r="PKT12" s="349"/>
      <c r="PKU12" s="349"/>
      <c r="PKV12" s="349"/>
      <c r="PKW12" s="349"/>
      <c r="PKX12" s="349"/>
      <c r="PKY12" s="349"/>
      <c r="PKZ12" s="349"/>
      <c r="PLA12" s="349"/>
      <c r="PLB12" s="349"/>
      <c r="PLC12" s="349"/>
      <c r="PLD12" s="349"/>
      <c r="PLE12" s="349"/>
      <c r="PLF12" s="349"/>
      <c r="PLG12" s="349"/>
      <c r="PLH12" s="349"/>
      <c r="PLI12" s="349"/>
      <c r="PLJ12" s="349"/>
      <c r="PLK12" s="349"/>
      <c r="PLL12" s="349"/>
      <c r="PLM12" s="349"/>
      <c r="PLN12" s="349"/>
      <c r="PLO12" s="349"/>
      <c r="PLP12" s="349"/>
      <c r="PLQ12" s="349"/>
      <c r="PLR12" s="349"/>
      <c r="PLS12" s="349"/>
      <c r="PLT12" s="349"/>
      <c r="PLU12" s="349"/>
      <c r="PLV12" s="349"/>
      <c r="PLW12" s="349"/>
      <c r="PLX12" s="349"/>
      <c r="PLY12" s="349"/>
      <c r="PLZ12" s="349"/>
      <c r="PMA12" s="349"/>
      <c r="PMB12" s="349"/>
      <c r="PMC12" s="349"/>
      <c r="PMD12" s="349"/>
      <c r="PME12" s="349"/>
      <c r="PMF12" s="349"/>
      <c r="PMG12" s="349"/>
      <c r="PMH12" s="349"/>
      <c r="PMI12" s="349"/>
      <c r="PMJ12" s="349"/>
      <c r="PMK12" s="349"/>
      <c r="PML12" s="349"/>
      <c r="PMM12" s="349"/>
      <c r="PMN12" s="349"/>
      <c r="PMO12" s="349"/>
      <c r="PMP12" s="349"/>
      <c r="PMQ12" s="349"/>
      <c r="PMR12" s="349"/>
      <c r="PMS12" s="349"/>
      <c r="PMT12" s="349"/>
      <c r="PMU12" s="349"/>
      <c r="PMV12" s="349"/>
      <c r="PMW12" s="349"/>
      <c r="PMX12" s="349"/>
      <c r="PMY12" s="349"/>
      <c r="PMZ12" s="349"/>
      <c r="PNA12" s="349"/>
      <c r="PNB12" s="349"/>
      <c r="PNC12" s="349"/>
      <c r="PND12" s="349"/>
      <c r="PNE12" s="349"/>
      <c r="PNF12" s="349"/>
      <c r="PNG12" s="349"/>
      <c r="PNH12" s="349"/>
      <c r="PNI12" s="349"/>
      <c r="PNJ12" s="349"/>
      <c r="PNK12" s="349"/>
      <c r="PNL12" s="349"/>
      <c r="PNM12" s="349"/>
      <c r="PNN12" s="349"/>
      <c r="PNO12" s="349"/>
      <c r="PNP12" s="349"/>
      <c r="PNQ12" s="349"/>
      <c r="PNR12" s="349"/>
      <c r="PNS12" s="349"/>
      <c r="PNT12" s="349"/>
      <c r="PNU12" s="349"/>
      <c r="PNV12" s="349"/>
      <c r="PNW12" s="349"/>
      <c r="PNX12" s="349"/>
      <c r="PNY12" s="349"/>
      <c r="PNZ12" s="349"/>
      <c r="POA12" s="349"/>
      <c r="POB12" s="349"/>
      <c r="POC12" s="349"/>
      <c r="POD12" s="349"/>
      <c r="POE12" s="349"/>
      <c r="POF12" s="349"/>
      <c r="POG12" s="349"/>
      <c r="POH12" s="349"/>
      <c r="POI12" s="349"/>
      <c r="POJ12" s="349"/>
      <c r="POK12" s="349"/>
      <c r="POL12" s="349"/>
      <c r="POM12" s="349"/>
      <c r="PON12" s="349"/>
      <c r="POO12" s="349"/>
      <c r="POP12" s="349"/>
      <c r="POQ12" s="349"/>
      <c r="POR12" s="349"/>
      <c r="POS12" s="349"/>
      <c r="POT12" s="349"/>
      <c r="POU12" s="349"/>
      <c r="POV12" s="349"/>
      <c r="POW12" s="349"/>
      <c r="POX12" s="349"/>
      <c r="POY12" s="349"/>
      <c r="POZ12" s="349"/>
      <c r="PPA12" s="349"/>
      <c r="PPB12" s="349"/>
      <c r="PPC12" s="349"/>
      <c r="PPD12" s="349"/>
      <c r="PPE12" s="349"/>
      <c r="PPF12" s="349"/>
      <c r="PPG12" s="349"/>
      <c r="PPH12" s="349"/>
      <c r="PPI12" s="349"/>
      <c r="PPJ12" s="349"/>
      <c r="PPK12" s="349"/>
      <c r="PPL12" s="349"/>
      <c r="PPM12" s="349"/>
      <c r="PPN12" s="349"/>
      <c r="PPO12" s="349"/>
      <c r="PPP12" s="349"/>
      <c r="PPQ12" s="349"/>
      <c r="PPR12" s="349"/>
      <c r="PPS12" s="349"/>
      <c r="PPT12" s="349"/>
      <c r="PPU12" s="349"/>
      <c r="PPV12" s="349"/>
      <c r="PPW12" s="349"/>
      <c r="PPX12" s="349"/>
      <c r="PPY12" s="349"/>
      <c r="PPZ12" s="349"/>
      <c r="PQA12" s="349"/>
      <c r="PQB12" s="349"/>
      <c r="PQC12" s="349"/>
      <c r="PQD12" s="349"/>
      <c r="PQE12" s="349"/>
      <c r="PQF12" s="349"/>
      <c r="PQG12" s="349"/>
      <c r="PQH12" s="349"/>
      <c r="PQI12" s="349"/>
      <c r="PQJ12" s="349"/>
      <c r="PQK12" s="349"/>
      <c r="PQL12" s="349"/>
      <c r="PQM12" s="349"/>
      <c r="PQN12" s="349"/>
      <c r="PQO12" s="349"/>
      <c r="PQP12" s="349"/>
      <c r="PQQ12" s="349"/>
      <c r="PQR12" s="349"/>
      <c r="PQS12" s="349"/>
      <c r="PQT12" s="349"/>
      <c r="PQU12" s="349"/>
      <c r="PQV12" s="349"/>
      <c r="PQW12" s="349"/>
      <c r="PQX12" s="349"/>
      <c r="PQY12" s="349"/>
      <c r="PQZ12" s="349"/>
      <c r="PRA12" s="349"/>
      <c r="PRB12" s="349"/>
      <c r="PRC12" s="349"/>
      <c r="PRD12" s="349"/>
      <c r="PRE12" s="349"/>
      <c r="PRF12" s="349"/>
      <c r="PRG12" s="349"/>
      <c r="PRH12" s="349"/>
      <c r="PRI12" s="349"/>
      <c r="PRJ12" s="349"/>
      <c r="PRK12" s="349"/>
      <c r="PRL12" s="349"/>
      <c r="PRM12" s="349"/>
      <c r="PRN12" s="349"/>
      <c r="PRO12" s="349"/>
      <c r="PRP12" s="349"/>
      <c r="PRQ12" s="349"/>
      <c r="PRR12" s="349"/>
      <c r="PRS12" s="349"/>
      <c r="PRT12" s="349"/>
      <c r="PRU12" s="349"/>
      <c r="PRV12" s="349"/>
      <c r="PRW12" s="349"/>
      <c r="PRX12" s="349"/>
      <c r="PRY12" s="349"/>
      <c r="PRZ12" s="349"/>
      <c r="PSA12" s="349"/>
      <c r="PSB12" s="349"/>
      <c r="PSC12" s="349"/>
      <c r="PSD12" s="349"/>
      <c r="PSE12" s="349"/>
      <c r="PSF12" s="349"/>
      <c r="PSG12" s="349"/>
      <c r="PSH12" s="349"/>
      <c r="PSI12" s="349"/>
      <c r="PSJ12" s="349"/>
      <c r="PSK12" s="349"/>
      <c r="PSL12" s="349"/>
      <c r="PSM12" s="349"/>
      <c r="PSN12" s="349"/>
      <c r="PSO12" s="349"/>
      <c r="PSP12" s="349"/>
      <c r="PSQ12" s="349"/>
      <c r="PSR12" s="349"/>
      <c r="PSS12" s="349"/>
      <c r="PST12" s="349"/>
      <c r="PSU12" s="349"/>
      <c r="PSV12" s="349"/>
      <c r="PSW12" s="349"/>
      <c r="PSX12" s="349"/>
      <c r="PSY12" s="349"/>
      <c r="PSZ12" s="349"/>
      <c r="PTA12" s="349"/>
      <c r="PTB12" s="349"/>
      <c r="PTC12" s="349"/>
      <c r="PTD12" s="349"/>
      <c r="PTE12" s="349"/>
      <c r="PTF12" s="349"/>
      <c r="PTG12" s="349"/>
      <c r="PTH12" s="349"/>
      <c r="PTI12" s="349"/>
      <c r="PTJ12" s="349"/>
      <c r="PTK12" s="349"/>
      <c r="PTL12" s="349"/>
      <c r="PTM12" s="349"/>
      <c r="PTN12" s="349"/>
      <c r="PTO12" s="349"/>
      <c r="PTP12" s="349"/>
      <c r="PTQ12" s="349"/>
      <c r="PTR12" s="349"/>
      <c r="PTS12" s="349"/>
      <c r="PTT12" s="349"/>
      <c r="PTU12" s="349"/>
      <c r="PTV12" s="349"/>
      <c r="PTW12" s="349"/>
      <c r="PTX12" s="349"/>
      <c r="PTY12" s="349"/>
      <c r="PTZ12" s="349"/>
      <c r="PUA12" s="349"/>
      <c r="PUB12" s="349"/>
      <c r="PUC12" s="349"/>
      <c r="PUD12" s="349"/>
      <c r="PUE12" s="349"/>
      <c r="PUF12" s="349"/>
      <c r="PUG12" s="349"/>
      <c r="PUH12" s="349"/>
      <c r="PUI12" s="349"/>
      <c r="PUJ12" s="349"/>
      <c r="PUK12" s="349"/>
      <c r="PUL12" s="349"/>
      <c r="PUM12" s="349"/>
      <c r="PUN12" s="349"/>
      <c r="PUO12" s="349"/>
      <c r="PUP12" s="349"/>
      <c r="PUQ12" s="349"/>
      <c r="PUR12" s="349"/>
      <c r="PUS12" s="349"/>
      <c r="PUT12" s="349"/>
      <c r="PUU12" s="349"/>
      <c r="PUV12" s="349"/>
      <c r="PUW12" s="349"/>
      <c r="PUX12" s="349"/>
      <c r="PUY12" s="349"/>
      <c r="PUZ12" s="349"/>
      <c r="PVA12" s="349"/>
      <c r="PVB12" s="349"/>
      <c r="PVC12" s="349"/>
      <c r="PVD12" s="349"/>
      <c r="PVE12" s="349"/>
      <c r="PVF12" s="349"/>
      <c r="PVG12" s="349"/>
      <c r="PVH12" s="349"/>
      <c r="PVI12" s="349"/>
      <c r="PVJ12" s="349"/>
      <c r="PVK12" s="349"/>
      <c r="PVL12" s="349"/>
      <c r="PVM12" s="349"/>
      <c r="PVN12" s="349"/>
      <c r="PVO12" s="349"/>
      <c r="PVP12" s="349"/>
      <c r="PVQ12" s="349"/>
      <c r="PVR12" s="349"/>
      <c r="PVS12" s="349"/>
      <c r="PVT12" s="349"/>
      <c r="PVU12" s="349"/>
      <c r="PVV12" s="349"/>
      <c r="PVW12" s="349"/>
      <c r="PVX12" s="349"/>
      <c r="PVY12" s="349"/>
      <c r="PVZ12" s="349"/>
      <c r="PWA12" s="349"/>
      <c r="PWB12" s="349"/>
      <c r="PWC12" s="349"/>
      <c r="PWD12" s="349"/>
      <c r="PWE12" s="349"/>
      <c r="PWF12" s="349"/>
      <c r="PWG12" s="349"/>
      <c r="PWH12" s="349"/>
      <c r="PWI12" s="349"/>
      <c r="PWJ12" s="349"/>
      <c r="PWK12" s="349"/>
      <c r="PWL12" s="349"/>
      <c r="PWM12" s="349"/>
      <c r="PWN12" s="349"/>
      <c r="PWO12" s="349"/>
      <c r="PWP12" s="349"/>
      <c r="PWQ12" s="349"/>
      <c r="PWR12" s="349"/>
      <c r="PWS12" s="349"/>
      <c r="PWT12" s="349"/>
      <c r="PWU12" s="349"/>
      <c r="PWV12" s="349"/>
      <c r="PWW12" s="349"/>
      <c r="PWX12" s="349"/>
      <c r="PWY12" s="349"/>
      <c r="PWZ12" s="349"/>
      <c r="PXA12" s="349"/>
      <c r="PXB12" s="349"/>
      <c r="PXC12" s="349"/>
      <c r="PXD12" s="349"/>
      <c r="PXE12" s="349"/>
      <c r="PXF12" s="349"/>
      <c r="PXG12" s="349"/>
      <c r="PXH12" s="349"/>
      <c r="PXI12" s="349"/>
      <c r="PXJ12" s="349"/>
      <c r="PXK12" s="349"/>
      <c r="PXL12" s="349"/>
      <c r="PXM12" s="349"/>
      <c r="PXN12" s="349"/>
      <c r="PXO12" s="349"/>
      <c r="PXP12" s="349"/>
      <c r="PXQ12" s="349"/>
      <c r="PXR12" s="349"/>
      <c r="PXS12" s="349"/>
      <c r="PXT12" s="349"/>
      <c r="PXU12" s="349"/>
      <c r="PXV12" s="349"/>
      <c r="PXW12" s="349"/>
      <c r="PXX12" s="349"/>
      <c r="PXY12" s="349"/>
      <c r="PXZ12" s="349"/>
      <c r="PYA12" s="349"/>
      <c r="PYB12" s="349"/>
      <c r="PYC12" s="349"/>
      <c r="PYD12" s="349"/>
      <c r="PYE12" s="349"/>
      <c r="PYF12" s="349"/>
      <c r="PYG12" s="349"/>
      <c r="PYH12" s="349"/>
      <c r="PYI12" s="349"/>
      <c r="PYJ12" s="349"/>
      <c r="PYK12" s="349"/>
      <c r="PYL12" s="349"/>
      <c r="PYM12" s="349"/>
      <c r="PYN12" s="349"/>
      <c r="PYO12" s="349"/>
      <c r="PYP12" s="349"/>
      <c r="PYQ12" s="349"/>
      <c r="PYR12" s="349"/>
      <c r="PYS12" s="349"/>
      <c r="PYT12" s="349"/>
      <c r="PYU12" s="349"/>
      <c r="PYV12" s="349"/>
      <c r="PYW12" s="349"/>
      <c r="PYX12" s="349"/>
      <c r="PYY12" s="349"/>
      <c r="PYZ12" s="349"/>
      <c r="PZA12" s="349"/>
      <c r="PZB12" s="349"/>
      <c r="PZC12" s="349"/>
      <c r="PZD12" s="349"/>
      <c r="PZE12" s="349"/>
      <c r="PZF12" s="349"/>
      <c r="PZG12" s="349"/>
      <c r="PZH12" s="349"/>
      <c r="PZI12" s="349"/>
      <c r="PZJ12" s="349"/>
      <c r="PZK12" s="349"/>
      <c r="PZL12" s="349"/>
      <c r="PZM12" s="349"/>
      <c r="PZN12" s="349"/>
      <c r="PZO12" s="349"/>
      <c r="PZP12" s="349"/>
      <c r="PZQ12" s="349"/>
      <c r="PZR12" s="349"/>
      <c r="PZS12" s="349"/>
      <c r="PZT12" s="349"/>
      <c r="PZU12" s="349"/>
      <c r="PZV12" s="349"/>
      <c r="PZW12" s="349"/>
      <c r="PZX12" s="349"/>
      <c r="PZY12" s="349"/>
      <c r="PZZ12" s="349"/>
      <c r="QAA12" s="349"/>
      <c r="QAB12" s="349"/>
      <c r="QAC12" s="349"/>
      <c r="QAD12" s="349"/>
      <c r="QAE12" s="349"/>
      <c r="QAF12" s="349"/>
      <c r="QAG12" s="349"/>
      <c r="QAH12" s="349"/>
      <c r="QAI12" s="349"/>
      <c r="QAJ12" s="349"/>
      <c r="QAK12" s="349"/>
      <c r="QAL12" s="349"/>
      <c r="QAM12" s="349"/>
      <c r="QAN12" s="349"/>
      <c r="QAO12" s="349"/>
      <c r="QAP12" s="349"/>
      <c r="QAQ12" s="349"/>
      <c r="QAR12" s="349"/>
      <c r="QAS12" s="349"/>
      <c r="QAT12" s="349"/>
      <c r="QAU12" s="349"/>
      <c r="QAV12" s="349"/>
      <c r="QAW12" s="349"/>
      <c r="QAX12" s="349"/>
      <c r="QAY12" s="349"/>
      <c r="QAZ12" s="349"/>
      <c r="QBA12" s="349"/>
      <c r="QBB12" s="349"/>
      <c r="QBC12" s="349"/>
      <c r="QBD12" s="349"/>
      <c r="QBE12" s="349"/>
      <c r="QBF12" s="349"/>
      <c r="QBG12" s="349"/>
      <c r="QBH12" s="349"/>
      <c r="QBI12" s="349"/>
      <c r="QBJ12" s="349"/>
      <c r="QBK12" s="349"/>
      <c r="QBL12" s="349"/>
      <c r="QBM12" s="349"/>
      <c r="QBN12" s="349"/>
      <c r="QBO12" s="349"/>
      <c r="QBP12" s="349"/>
      <c r="QBQ12" s="349"/>
      <c r="QBR12" s="349"/>
      <c r="QBS12" s="349"/>
      <c r="QBT12" s="349"/>
      <c r="QBU12" s="349"/>
      <c r="QBV12" s="349"/>
      <c r="QBW12" s="349"/>
      <c r="QBX12" s="349"/>
      <c r="QBY12" s="349"/>
      <c r="QBZ12" s="349"/>
      <c r="QCA12" s="349"/>
      <c r="QCB12" s="349"/>
      <c r="QCC12" s="349"/>
      <c r="QCD12" s="349"/>
      <c r="QCE12" s="349"/>
      <c r="QCF12" s="349"/>
      <c r="QCG12" s="349"/>
      <c r="QCH12" s="349"/>
      <c r="QCI12" s="349"/>
      <c r="QCJ12" s="349"/>
      <c r="QCK12" s="349"/>
      <c r="QCL12" s="349"/>
      <c r="QCM12" s="349"/>
      <c r="QCN12" s="349"/>
      <c r="QCO12" s="349"/>
      <c r="QCP12" s="349"/>
      <c r="QCQ12" s="349"/>
      <c r="QCR12" s="349"/>
      <c r="QCS12" s="349"/>
      <c r="QCT12" s="349"/>
      <c r="QCU12" s="349"/>
      <c r="QCV12" s="349"/>
      <c r="QCW12" s="349"/>
      <c r="QCX12" s="349"/>
      <c r="QCY12" s="349"/>
      <c r="QCZ12" s="349"/>
      <c r="QDA12" s="349"/>
      <c r="QDB12" s="349"/>
      <c r="QDC12" s="349"/>
      <c r="QDD12" s="349"/>
      <c r="QDE12" s="349"/>
      <c r="QDF12" s="349"/>
      <c r="QDG12" s="349"/>
      <c r="QDH12" s="349"/>
      <c r="QDI12" s="349"/>
      <c r="QDJ12" s="349"/>
      <c r="QDK12" s="349"/>
      <c r="QDL12" s="349"/>
      <c r="QDM12" s="349"/>
      <c r="QDN12" s="349"/>
      <c r="QDO12" s="349"/>
      <c r="QDP12" s="349"/>
      <c r="QDQ12" s="349"/>
      <c r="QDR12" s="349"/>
      <c r="QDS12" s="349"/>
      <c r="QDT12" s="349"/>
      <c r="QDU12" s="349"/>
      <c r="QDV12" s="349"/>
      <c r="QDW12" s="349"/>
      <c r="QDX12" s="349"/>
      <c r="QDY12" s="349"/>
      <c r="QDZ12" s="349"/>
      <c r="QEA12" s="349"/>
      <c r="QEB12" s="349"/>
      <c r="QEC12" s="349"/>
      <c r="QED12" s="349"/>
      <c r="QEE12" s="349"/>
      <c r="QEF12" s="349"/>
      <c r="QEG12" s="349"/>
      <c r="QEH12" s="349"/>
      <c r="QEI12" s="349"/>
      <c r="QEJ12" s="349"/>
      <c r="QEK12" s="349"/>
      <c r="QEL12" s="349"/>
      <c r="QEM12" s="349"/>
      <c r="QEN12" s="349"/>
      <c r="QEO12" s="349"/>
      <c r="QEP12" s="349"/>
      <c r="QEQ12" s="349"/>
      <c r="QER12" s="349"/>
      <c r="QES12" s="349"/>
      <c r="QET12" s="349"/>
      <c r="QEU12" s="349"/>
      <c r="QEV12" s="349"/>
      <c r="QEW12" s="349"/>
      <c r="QEX12" s="349"/>
      <c r="QEY12" s="349"/>
      <c r="QEZ12" s="349"/>
      <c r="QFA12" s="349"/>
      <c r="QFB12" s="349"/>
      <c r="QFC12" s="349"/>
      <c r="QFD12" s="349"/>
      <c r="QFE12" s="349"/>
      <c r="QFF12" s="349"/>
      <c r="QFG12" s="349"/>
      <c r="QFH12" s="349"/>
      <c r="QFI12" s="349"/>
      <c r="QFJ12" s="349"/>
      <c r="QFK12" s="349"/>
      <c r="QFL12" s="349"/>
      <c r="QFM12" s="349"/>
      <c r="QFN12" s="349"/>
      <c r="QFO12" s="349"/>
      <c r="QFP12" s="349"/>
      <c r="QFQ12" s="349"/>
      <c r="QFR12" s="349"/>
      <c r="QFS12" s="349"/>
      <c r="QFT12" s="349"/>
      <c r="QFU12" s="349"/>
      <c r="QFV12" s="349"/>
      <c r="QFW12" s="349"/>
      <c r="QFX12" s="349"/>
      <c r="QFY12" s="349"/>
      <c r="QFZ12" s="349"/>
      <c r="QGA12" s="349"/>
      <c r="QGB12" s="349"/>
      <c r="QGC12" s="349"/>
      <c r="QGD12" s="349"/>
      <c r="QGE12" s="349"/>
      <c r="QGF12" s="349"/>
      <c r="QGG12" s="349"/>
      <c r="QGH12" s="349"/>
      <c r="QGI12" s="349"/>
      <c r="QGJ12" s="349"/>
      <c r="QGK12" s="349"/>
      <c r="QGL12" s="349"/>
      <c r="QGM12" s="349"/>
      <c r="QGN12" s="349"/>
      <c r="QGO12" s="349"/>
      <c r="QGP12" s="349"/>
      <c r="QGQ12" s="349"/>
      <c r="QGR12" s="349"/>
      <c r="QGS12" s="349"/>
      <c r="QGT12" s="349"/>
      <c r="QGU12" s="349"/>
      <c r="QGV12" s="349"/>
      <c r="QGW12" s="349"/>
      <c r="QGX12" s="349"/>
      <c r="QGY12" s="349"/>
      <c r="QGZ12" s="349"/>
      <c r="QHA12" s="349"/>
      <c r="QHB12" s="349"/>
      <c r="QHC12" s="349"/>
      <c r="QHD12" s="349"/>
      <c r="QHE12" s="349"/>
      <c r="QHF12" s="349"/>
      <c r="QHG12" s="349"/>
      <c r="QHH12" s="349"/>
      <c r="QHI12" s="349"/>
      <c r="QHJ12" s="349"/>
      <c r="QHK12" s="349"/>
      <c r="QHL12" s="349"/>
      <c r="QHM12" s="349"/>
      <c r="QHN12" s="349"/>
      <c r="QHO12" s="349"/>
      <c r="QHP12" s="349"/>
      <c r="QHQ12" s="349"/>
      <c r="QHR12" s="349"/>
      <c r="QHS12" s="349"/>
      <c r="QHT12" s="349"/>
      <c r="QHU12" s="349"/>
      <c r="QHV12" s="349"/>
      <c r="QHW12" s="349"/>
      <c r="QHX12" s="349"/>
      <c r="QHY12" s="349"/>
      <c r="QHZ12" s="349"/>
      <c r="QIA12" s="349"/>
      <c r="QIB12" s="349"/>
      <c r="QIC12" s="349"/>
      <c r="QID12" s="349"/>
      <c r="QIE12" s="349"/>
      <c r="QIF12" s="349"/>
      <c r="QIG12" s="349"/>
      <c r="QIH12" s="349"/>
      <c r="QII12" s="349"/>
      <c r="QIJ12" s="349"/>
      <c r="QIK12" s="349"/>
      <c r="QIL12" s="349"/>
      <c r="QIM12" s="349"/>
      <c r="QIN12" s="349"/>
      <c r="QIO12" s="349"/>
      <c r="QIP12" s="349"/>
      <c r="QIQ12" s="349"/>
      <c r="QIR12" s="349"/>
      <c r="QIS12" s="349"/>
      <c r="QIT12" s="349"/>
      <c r="QIU12" s="349"/>
      <c r="QIV12" s="349"/>
      <c r="QIW12" s="349"/>
      <c r="QIX12" s="349"/>
      <c r="QIY12" s="349"/>
      <c r="QIZ12" s="349"/>
      <c r="QJA12" s="349"/>
      <c r="QJB12" s="349"/>
      <c r="QJC12" s="349"/>
      <c r="QJD12" s="349"/>
      <c r="QJE12" s="349"/>
      <c r="QJF12" s="349"/>
      <c r="QJG12" s="349"/>
      <c r="QJH12" s="349"/>
      <c r="QJI12" s="349"/>
      <c r="QJJ12" s="349"/>
      <c r="QJK12" s="349"/>
      <c r="QJL12" s="349"/>
      <c r="QJM12" s="349"/>
      <c r="QJN12" s="349"/>
      <c r="QJO12" s="349"/>
      <c r="QJP12" s="349"/>
      <c r="QJQ12" s="349"/>
      <c r="QJR12" s="349"/>
      <c r="QJS12" s="349"/>
      <c r="QJT12" s="349"/>
      <c r="QJU12" s="349"/>
      <c r="QJV12" s="349"/>
      <c r="QJW12" s="349"/>
      <c r="QJX12" s="349"/>
      <c r="QJY12" s="349"/>
      <c r="QJZ12" s="349"/>
      <c r="QKA12" s="349"/>
      <c r="QKB12" s="349"/>
      <c r="QKC12" s="349"/>
      <c r="QKD12" s="349"/>
      <c r="QKE12" s="349"/>
      <c r="QKF12" s="349"/>
      <c r="QKG12" s="349"/>
      <c r="QKH12" s="349"/>
      <c r="QKI12" s="349"/>
      <c r="QKJ12" s="349"/>
      <c r="QKK12" s="349"/>
      <c r="QKL12" s="349"/>
      <c r="QKM12" s="349"/>
      <c r="QKN12" s="349"/>
      <c r="QKO12" s="349"/>
      <c r="QKP12" s="349"/>
      <c r="QKQ12" s="349"/>
      <c r="QKR12" s="349"/>
      <c r="QKS12" s="349"/>
      <c r="QKT12" s="349"/>
      <c r="QKU12" s="349"/>
      <c r="QKV12" s="349"/>
      <c r="QKW12" s="349"/>
      <c r="QKX12" s="349"/>
      <c r="QKY12" s="349"/>
      <c r="QKZ12" s="349"/>
      <c r="QLA12" s="349"/>
      <c r="QLB12" s="349"/>
      <c r="QLC12" s="349"/>
      <c r="QLD12" s="349"/>
      <c r="QLE12" s="349"/>
      <c r="QLF12" s="349"/>
      <c r="QLG12" s="349"/>
      <c r="QLH12" s="349"/>
      <c r="QLI12" s="349"/>
      <c r="QLJ12" s="349"/>
      <c r="QLK12" s="349"/>
      <c r="QLL12" s="349"/>
      <c r="QLM12" s="349"/>
      <c r="QLN12" s="349"/>
      <c r="QLO12" s="349"/>
      <c r="QLP12" s="349"/>
      <c r="QLQ12" s="349"/>
      <c r="QLR12" s="349"/>
      <c r="QLS12" s="349"/>
      <c r="QLT12" s="349"/>
      <c r="QLU12" s="349"/>
      <c r="QLV12" s="349"/>
      <c r="QLW12" s="349"/>
      <c r="QLX12" s="349"/>
      <c r="QLY12" s="349"/>
      <c r="QLZ12" s="349"/>
      <c r="QMA12" s="349"/>
      <c r="QMB12" s="349"/>
      <c r="QMC12" s="349"/>
      <c r="QMD12" s="349"/>
      <c r="QME12" s="349"/>
      <c r="QMF12" s="349"/>
      <c r="QMG12" s="349"/>
      <c r="QMH12" s="349"/>
      <c r="QMI12" s="349"/>
      <c r="QMJ12" s="349"/>
      <c r="QMK12" s="349"/>
      <c r="QML12" s="349"/>
      <c r="QMM12" s="349"/>
      <c r="QMN12" s="349"/>
      <c r="QMO12" s="349"/>
      <c r="QMP12" s="349"/>
      <c r="QMQ12" s="349"/>
      <c r="QMR12" s="349"/>
      <c r="QMS12" s="349"/>
      <c r="QMT12" s="349"/>
      <c r="QMU12" s="349"/>
      <c r="QMV12" s="349"/>
      <c r="QMW12" s="349"/>
      <c r="QMX12" s="349"/>
      <c r="QMY12" s="349"/>
      <c r="QMZ12" s="349"/>
      <c r="QNA12" s="349"/>
      <c r="QNB12" s="349"/>
      <c r="QNC12" s="349"/>
      <c r="QND12" s="349"/>
      <c r="QNE12" s="349"/>
      <c r="QNF12" s="349"/>
      <c r="QNG12" s="349"/>
      <c r="QNH12" s="349"/>
      <c r="QNI12" s="349"/>
      <c r="QNJ12" s="349"/>
      <c r="QNK12" s="349"/>
      <c r="QNL12" s="349"/>
      <c r="QNM12" s="349"/>
      <c r="QNN12" s="349"/>
      <c r="QNO12" s="349"/>
      <c r="QNP12" s="349"/>
      <c r="QNQ12" s="349"/>
      <c r="QNR12" s="349"/>
      <c r="QNS12" s="349"/>
      <c r="QNT12" s="349"/>
      <c r="QNU12" s="349"/>
      <c r="QNV12" s="349"/>
      <c r="QNW12" s="349"/>
      <c r="QNX12" s="349"/>
      <c r="QNY12" s="349"/>
      <c r="QNZ12" s="349"/>
      <c r="QOA12" s="349"/>
      <c r="QOB12" s="349"/>
      <c r="QOC12" s="349"/>
      <c r="QOD12" s="349"/>
      <c r="QOE12" s="349"/>
      <c r="QOF12" s="349"/>
      <c r="QOG12" s="349"/>
      <c r="QOH12" s="349"/>
      <c r="QOI12" s="349"/>
      <c r="QOJ12" s="349"/>
      <c r="QOK12" s="349"/>
      <c r="QOL12" s="349"/>
      <c r="QOM12" s="349"/>
      <c r="QON12" s="349"/>
      <c r="QOO12" s="349"/>
      <c r="QOP12" s="349"/>
      <c r="QOQ12" s="349"/>
      <c r="QOR12" s="349"/>
      <c r="QOS12" s="349"/>
      <c r="QOT12" s="349"/>
      <c r="QOU12" s="349"/>
      <c r="QOV12" s="349"/>
      <c r="QOW12" s="349"/>
      <c r="QOX12" s="349"/>
      <c r="QOY12" s="349"/>
      <c r="QOZ12" s="349"/>
      <c r="QPA12" s="349"/>
      <c r="QPB12" s="349"/>
      <c r="QPC12" s="349"/>
      <c r="QPD12" s="349"/>
      <c r="QPE12" s="349"/>
      <c r="QPF12" s="349"/>
      <c r="QPG12" s="349"/>
      <c r="QPH12" s="349"/>
      <c r="QPI12" s="349"/>
      <c r="QPJ12" s="349"/>
      <c r="QPK12" s="349"/>
      <c r="QPL12" s="349"/>
      <c r="QPM12" s="349"/>
      <c r="QPN12" s="349"/>
      <c r="QPO12" s="349"/>
      <c r="QPP12" s="349"/>
      <c r="QPQ12" s="349"/>
      <c r="QPR12" s="349"/>
      <c r="QPS12" s="349"/>
      <c r="QPT12" s="349"/>
      <c r="QPU12" s="349"/>
      <c r="QPV12" s="349"/>
      <c r="QPW12" s="349"/>
      <c r="QPX12" s="349"/>
      <c r="QPY12" s="349"/>
      <c r="QPZ12" s="349"/>
      <c r="QQA12" s="349"/>
      <c r="QQB12" s="349"/>
      <c r="QQC12" s="349"/>
      <c r="QQD12" s="349"/>
      <c r="QQE12" s="349"/>
      <c r="QQF12" s="349"/>
      <c r="QQG12" s="349"/>
      <c r="QQH12" s="349"/>
      <c r="QQI12" s="349"/>
      <c r="QQJ12" s="349"/>
      <c r="QQK12" s="349"/>
      <c r="QQL12" s="349"/>
      <c r="QQM12" s="349"/>
      <c r="QQN12" s="349"/>
      <c r="QQO12" s="349"/>
      <c r="QQP12" s="349"/>
      <c r="QQQ12" s="349"/>
      <c r="QQR12" s="349"/>
      <c r="QQS12" s="349"/>
      <c r="QQT12" s="349"/>
      <c r="QQU12" s="349"/>
      <c r="QQV12" s="349"/>
      <c r="QQW12" s="349"/>
      <c r="QQX12" s="349"/>
      <c r="QQY12" s="349"/>
      <c r="QQZ12" s="349"/>
      <c r="QRA12" s="349"/>
      <c r="QRB12" s="349"/>
      <c r="QRC12" s="349"/>
      <c r="QRD12" s="349"/>
      <c r="QRE12" s="349"/>
      <c r="QRF12" s="349"/>
      <c r="QRG12" s="349"/>
      <c r="QRH12" s="349"/>
      <c r="QRI12" s="349"/>
      <c r="QRJ12" s="349"/>
      <c r="QRK12" s="349"/>
      <c r="QRL12" s="349"/>
      <c r="QRM12" s="349"/>
      <c r="QRN12" s="349"/>
      <c r="QRO12" s="349"/>
      <c r="QRP12" s="349"/>
      <c r="QRQ12" s="349"/>
      <c r="QRR12" s="349"/>
      <c r="QRS12" s="349"/>
      <c r="QRT12" s="349"/>
      <c r="QRU12" s="349"/>
      <c r="QRV12" s="349"/>
      <c r="QRW12" s="349"/>
      <c r="QRX12" s="349"/>
      <c r="QRY12" s="349"/>
      <c r="QRZ12" s="349"/>
      <c r="QSA12" s="349"/>
      <c r="QSB12" s="349"/>
      <c r="QSC12" s="349"/>
      <c r="QSD12" s="349"/>
      <c r="QSE12" s="349"/>
      <c r="QSF12" s="349"/>
      <c r="QSG12" s="349"/>
      <c r="QSH12" s="349"/>
      <c r="QSI12" s="349"/>
      <c r="QSJ12" s="349"/>
      <c r="QSK12" s="349"/>
      <c r="QSL12" s="349"/>
      <c r="QSM12" s="349"/>
      <c r="QSN12" s="349"/>
      <c r="QSO12" s="349"/>
      <c r="QSP12" s="349"/>
      <c r="QSQ12" s="349"/>
      <c r="QSR12" s="349"/>
      <c r="QSS12" s="349"/>
      <c r="QST12" s="349"/>
      <c r="QSU12" s="349"/>
      <c r="QSV12" s="349"/>
      <c r="QSW12" s="349"/>
      <c r="QSX12" s="349"/>
      <c r="QSY12" s="349"/>
      <c r="QSZ12" s="349"/>
      <c r="QTA12" s="349"/>
      <c r="QTB12" s="349"/>
      <c r="QTC12" s="349"/>
      <c r="QTD12" s="349"/>
      <c r="QTE12" s="349"/>
      <c r="QTF12" s="349"/>
      <c r="QTG12" s="349"/>
      <c r="QTH12" s="349"/>
      <c r="QTI12" s="349"/>
      <c r="QTJ12" s="349"/>
      <c r="QTK12" s="349"/>
      <c r="QTL12" s="349"/>
      <c r="QTM12" s="349"/>
      <c r="QTN12" s="349"/>
      <c r="QTO12" s="349"/>
      <c r="QTP12" s="349"/>
      <c r="QTQ12" s="349"/>
      <c r="QTR12" s="349"/>
      <c r="QTS12" s="349"/>
      <c r="QTT12" s="349"/>
      <c r="QTU12" s="349"/>
      <c r="QTV12" s="349"/>
      <c r="QTW12" s="349"/>
      <c r="QTX12" s="349"/>
      <c r="QTY12" s="349"/>
      <c r="QTZ12" s="349"/>
      <c r="QUA12" s="349"/>
      <c r="QUB12" s="349"/>
      <c r="QUC12" s="349"/>
      <c r="QUD12" s="349"/>
      <c r="QUE12" s="349"/>
      <c r="QUF12" s="349"/>
      <c r="QUG12" s="349"/>
      <c r="QUH12" s="349"/>
      <c r="QUI12" s="349"/>
      <c r="QUJ12" s="349"/>
      <c r="QUK12" s="349"/>
      <c r="QUL12" s="349"/>
      <c r="QUM12" s="349"/>
      <c r="QUN12" s="349"/>
      <c r="QUO12" s="349"/>
      <c r="QUP12" s="349"/>
      <c r="QUQ12" s="349"/>
      <c r="QUR12" s="349"/>
      <c r="QUS12" s="349"/>
      <c r="QUT12" s="349"/>
      <c r="QUU12" s="349"/>
      <c r="QUV12" s="349"/>
      <c r="QUW12" s="349"/>
      <c r="QUX12" s="349"/>
      <c r="QUY12" s="349"/>
      <c r="QUZ12" s="349"/>
      <c r="QVA12" s="349"/>
      <c r="QVB12" s="349"/>
      <c r="QVC12" s="349"/>
      <c r="QVD12" s="349"/>
      <c r="QVE12" s="349"/>
      <c r="QVF12" s="349"/>
      <c r="QVG12" s="349"/>
      <c r="QVH12" s="349"/>
      <c r="QVI12" s="349"/>
      <c r="QVJ12" s="349"/>
      <c r="QVK12" s="349"/>
      <c r="QVL12" s="349"/>
      <c r="QVM12" s="349"/>
      <c r="QVN12" s="349"/>
      <c r="QVO12" s="349"/>
      <c r="QVP12" s="349"/>
      <c r="QVQ12" s="349"/>
      <c r="QVR12" s="349"/>
      <c r="QVS12" s="349"/>
      <c r="QVT12" s="349"/>
      <c r="QVU12" s="349"/>
      <c r="QVV12" s="349"/>
      <c r="QVW12" s="349"/>
      <c r="QVX12" s="349"/>
      <c r="QVY12" s="349"/>
      <c r="QVZ12" s="349"/>
      <c r="QWA12" s="349"/>
      <c r="QWB12" s="349"/>
      <c r="QWC12" s="349"/>
      <c r="QWD12" s="349"/>
      <c r="QWE12" s="349"/>
      <c r="QWF12" s="349"/>
      <c r="QWG12" s="349"/>
      <c r="QWH12" s="349"/>
      <c r="QWI12" s="349"/>
      <c r="QWJ12" s="349"/>
      <c r="QWK12" s="349"/>
      <c r="QWL12" s="349"/>
      <c r="QWM12" s="349"/>
      <c r="QWN12" s="349"/>
      <c r="QWO12" s="349"/>
      <c r="QWP12" s="349"/>
      <c r="QWQ12" s="349"/>
      <c r="QWR12" s="349"/>
      <c r="QWS12" s="349"/>
      <c r="QWT12" s="349"/>
      <c r="QWU12" s="349"/>
      <c r="QWV12" s="349"/>
      <c r="QWW12" s="349"/>
      <c r="QWX12" s="349"/>
      <c r="QWY12" s="349"/>
      <c r="QWZ12" s="349"/>
      <c r="QXA12" s="349"/>
      <c r="QXB12" s="349"/>
      <c r="QXC12" s="349"/>
      <c r="QXD12" s="349"/>
      <c r="QXE12" s="349"/>
      <c r="QXF12" s="349"/>
      <c r="QXG12" s="349"/>
      <c r="QXH12" s="349"/>
      <c r="QXI12" s="349"/>
      <c r="QXJ12" s="349"/>
      <c r="QXK12" s="349"/>
      <c r="QXL12" s="349"/>
      <c r="QXM12" s="349"/>
      <c r="QXN12" s="349"/>
      <c r="QXO12" s="349"/>
      <c r="QXP12" s="349"/>
      <c r="QXQ12" s="349"/>
      <c r="QXR12" s="349"/>
      <c r="QXS12" s="349"/>
      <c r="QXT12" s="349"/>
      <c r="QXU12" s="349"/>
      <c r="QXV12" s="349"/>
      <c r="QXW12" s="349"/>
      <c r="QXX12" s="349"/>
      <c r="QXY12" s="349"/>
      <c r="QXZ12" s="349"/>
      <c r="QYA12" s="349"/>
      <c r="QYB12" s="349"/>
      <c r="QYC12" s="349"/>
      <c r="QYD12" s="349"/>
      <c r="QYE12" s="349"/>
      <c r="QYF12" s="349"/>
      <c r="QYG12" s="349"/>
      <c r="QYH12" s="349"/>
      <c r="QYI12" s="349"/>
      <c r="QYJ12" s="349"/>
      <c r="QYK12" s="349"/>
      <c r="QYL12" s="349"/>
      <c r="QYM12" s="349"/>
      <c r="QYN12" s="349"/>
      <c r="QYO12" s="349"/>
      <c r="QYP12" s="349"/>
      <c r="QYQ12" s="349"/>
      <c r="QYR12" s="349"/>
      <c r="QYS12" s="349"/>
      <c r="QYT12" s="349"/>
      <c r="QYU12" s="349"/>
      <c r="QYV12" s="349"/>
      <c r="QYW12" s="349"/>
      <c r="QYX12" s="349"/>
      <c r="QYY12" s="349"/>
      <c r="QYZ12" s="349"/>
      <c r="QZA12" s="349"/>
      <c r="QZB12" s="349"/>
      <c r="QZC12" s="349"/>
      <c r="QZD12" s="349"/>
      <c r="QZE12" s="349"/>
      <c r="QZF12" s="349"/>
      <c r="QZG12" s="349"/>
      <c r="QZH12" s="349"/>
      <c r="QZI12" s="349"/>
      <c r="QZJ12" s="349"/>
      <c r="QZK12" s="349"/>
      <c r="QZL12" s="349"/>
      <c r="QZM12" s="349"/>
      <c r="QZN12" s="349"/>
      <c r="QZO12" s="349"/>
      <c r="QZP12" s="349"/>
      <c r="QZQ12" s="349"/>
      <c r="QZR12" s="349"/>
      <c r="QZS12" s="349"/>
      <c r="QZT12" s="349"/>
      <c r="QZU12" s="349"/>
      <c r="QZV12" s="349"/>
      <c r="QZW12" s="349"/>
      <c r="QZX12" s="349"/>
      <c r="QZY12" s="349"/>
      <c r="QZZ12" s="349"/>
      <c r="RAA12" s="349"/>
      <c r="RAB12" s="349"/>
      <c r="RAC12" s="349"/>
      <c r="RAD12" s="349"/>
      <c r="RAE12" s="349"/>
      <c r="RAF12" s="349"/>
      <c r="RAG12" s="349"/>
      <c r="RAH12" s="349"/>
      <c r="RAI12" s="349"/>
      <c r="RAJ12" s="349"/>
      <c r="RAK12" s="349"/>
      <c r="RAL12" s="349"/>
      <c r="RAM12" s="349"/>
      <c r="RAN12" s="349"/>
      <c r="RAO12" s="349"/>
      <c r="RAP12" s="349"/>
      <c r="RAQ12" s="349"/>
      <c r="RAR12" s="349"/>
      <c r="RAS12" s="349"/>
      <c r="RAT12" s="349"/>
      <c r="RAU12" s="349"/>
      <c r="RAV12" s="349"/>
      <c r="RAW12" s="349"/>
      <c r="RAX12" s="349"/>
      <c r="RAY12" s="349"/>
      <c r="RAZ12" s="349"/>
      <c r="RBA12" s="349"/>
      <c r="RBB12" s="349"/>
      <c r="RBC12" s="349"/>
      <c r="RBD12" s="349"/>
      <c r="RBE12" s="349"/>
      <c r="RBF12" s="349"/>
      <c r="RBG12" s="349"/>
      <c r="RBH12" s="349"/>
      <c r="RBI12" s="349"/>
      <c r="RBJ12" s="349"/>
      <c r="RBK12" s="349"/>
      <c r="RBL12" s="349"/>
      <c r="RBM12" s="349"/>
      <c r="RBN12" s="349"/>
      <c r="RBO12" s="349"/>
      <c r="RBP12" s="349"/>
      <c r="RBQ12" s="349"/>
      <c r="RBR12" s="349"/>
      <c r="RBS12" s="349"/>
      <c r="RBT12" s="349"/>
      <c r="RBU12" s="349"/>
      <c r="RBV12" s="349"/>
      <c r="RBW12" s="349"/>
      <c r="RBX12" s="349"/>
      <c r="RBY12" s="349"/>
      <c r="RBZ12" s="349"/>
      <c r="RCA12" s="349"/>
      <c r="RCB12" s="349"/>
      <c r="RCC12" s="349"/>
      <c r="RCD12" s="349"/>
      <c r="RCE12" s="349"/>
      <c r="RCF12" s="349"/>
      <c r="RCG12" s="349"/>
      <c r="RCH12" s="349"/>
      <c r="RCI12" s="349"/>
      <c r="RCJ12" s="349"/>
      <c r="RCK12" s="349"/>
      <c r="RCL12" s="349"/>
      <c r="RCM12" s="349"/>
      <c r="RCN12" s="349"/>
      <c r="RCO12" s="349"/>
      <c r="RCP12" s="349"/>
      <c r="RCQ12" s="349"/>
      <c r="RCR12" s="349"/>
      <c r="RCS12" s="349"/>
      <c r="RCT12" s="349"/>
      <c r="RCU12" s="349"/>
      <c r="RCV12" s="349"/>
      <c r="RCW12" s="349"/>
      <c r="RCX12" s="349"/>
      <c r="RCY12" s="349"/>
      <c r="RCZ12" s="349"/>
      <c r="RDA12" s="349"/>
      <c r="RDB12" s="349"/>
      <c r="RDC12" s="349"/>
      <c r="RDD12" s="349"/>
      <c r="RDE12" s="349"/>
      <c r="RDF12" s="349"/>
      <c r="RDG12" s="349"/>
      <c r="RDH12" s="349"/>
      <c r="RDI12" s="349"/>
      <c r="RDJ12" s="349"/>
      <c r="RDK12" s="349"/>
      <c r="RDL12" s="349"/>
      <c r="RDM12" s="349"/>
      <c r="RDN12" s="349"/>
      <c r="RDO12" s="349"/>
      <c r="RDP12" s="349"/>
      <c r="RDQ12" s="349"/>
      <c r="RDR12" s="349"/>
      <c r="RDS12" s="349"/>
      <c r="RDT12" s="349"/>
      <c r="RDU12" s="349"/>
      <c r="RDV12" s="349"/>
      <c r="RDW12" s="349"/>
      <c r="RDX12" s="349"/>
      <c r="RDY12" s="349"/>
      <c r="RDZ12" s="349"/>
      <c r="REA12" s="349"/>
      <c r="REB12" s="349"/>
      <c r="REC12" s="349"/>
      <c r="RED12" s="349"/>
      <c r="REE12" s="349"/>
      <c r="REF12" s="349"/>
      <c r="REG12" s="349"/>
      <c r="REH12" s="349"/>
      <c r="REI12" s="349"/>
      <c r="REJ12" s="349"/>
      <c r="REK12" s="349"/>
      <c r="REL12" s="349"/>
      <c r="REM12" s="349"/>
      <c r="REN12" s="349"/>
      <c r="REO12" s="349"/>
      <c r="REP12" s="349"/>
      <c r="REQ12" s="349"/>
      <c r="RER12" s="349"/>
      <c r="RES12" s="349"/>
      <c r="RET12" s="349"/>
      <c r="REU12" s="349"/>
      <c r="REV12" s="349"/>
      <c r="REW12" s="349"/>
      <c r="REX12" s="349"/>
      <c r="REY12" s="349"/>
      <c r="REZ12" s="349"/>
      <c r="RFA12" s="349"/>
      <c r="RFB12" s="349"/>
      <c r="RFC12" s="349"/>
      <c r="RFD12" s="349"/>
      <c r="RFE12" s="349"/>
      <c r="RFF12" s="349"/>
      <c r="RFG12" s="349"/>
      <c r="RFH12" s="349"/>
      <c r="RFI12" s="349"/>
      <c r="RFJ12" s="349"/>
      <c r="RFK12" s="349"/>
      <c r="RFL12" s="349"/>
      <c r="RFM12" s="349"/>
      <c r="RFN12" s="349"/>
      <c r="RFO12" s="349"/>
      <c r="RFP12" s="349"/>
      <c r="RFQ12" s="349"/>
      <c r="RFR12" s="349"/>
      <c r="RFS12" s="349"/>
      <c r="RFT12" s="349"/>
      <c r="RFU12" s="349"/>
      <c r="RFV12" s="349"/>
      <c r="RFW12" s="349"/>
      <c r="RFX12" s="349"/>
      <c r="RFY12" s="349"/>
      <c r="RFZ12" s="349"/>
      <c r="RGA12" s="349"/>
      <c r="RGB12" s="349"/>
      <c r="RGC12" s="349"/>
      <c r="RGD12" s="349"/>
      <c r="RGE12" s="349"/>
      <c r="RGF12" s="349"/>
      <c r="RGG12" s="349"/>
      <c r="RGH12" s="349"/>
      <c r="RGI12" s="349"/>
      <c r="RGJ12" s="349"/>
      <c r="RGK12" s="349"/>
      <c r="RGL12" s="349"/>
      <c r="RGM12" s="349"/>
      <c r="RGN12" s="349"/>
      <c r="RGO12" s="349"/>
      <c r="RGP12" s="349"/>
      <c r="RGQ12" s="349"/>
      <c r="RGR12" s="349"/>
      <c r="RGS12" s="349"/>
      <c r="RGT12" s="349"/>
      <c r="RGU12" s="349"/>
      <c r="RGV12" s="349"/>
      <c r="RGW12" s="349"/>
      <c r="RGX12" s="349"/>
      <c r="RGY12" s="349"/>
      <c r="RGZ12" s="349"/>
      <c r="RHA12" s="349"/>
      <c r="RHB12" s="349"/>
      <c r="RHC12" s="349"/>
      <c r="RHD12" s="349"/>
      <c r="RHE12" s="349"/>
      <c r="RHF12" s="349"/>
      <c r="RHG12" s="349"/>
      <c r="RHH12" s="349"/>
      <c r="RHI12" s="349"/>
      <c r="RHJ12" s="349"/>
      <c r="RHK12" s="349"/>
      <c r="RHL12" s="349"/>
      <c r="RHM12" s="349"/>
      <c r="RHN12" s="349"/>
      <c r="RHO12" s="349"/>
      <c r="RHP12" s="349"/>
      <c r="RHQ12" s="349"/>
      <c r="RHR12" s="349"/>
      <c r="RHS12" s="349"/>
      <c r="RHT12" s="349"/>
      <c r="RHU12" s="349"/>
      <c r="RHV12" s="349"/>
      <c r="RHW12" s="349"/>
      <c r="RHX12" s="349"/>
      <c r="RHY12" s="349"/>
      <c r="RHZ12" s="349"/>
      <c r="RIA12" s="349"/>
      <c r="RIB12" s="349"/>
      <c r="RIC12" s="349"/>
      <c r="RID12" s="349"/>
      <c r="RIE12" s="349"/>
      <c r="RIF12" s="349"/>
      <c r="RIG12" s="349"/>
      <c r="RIH12" s="349"/>
      <c r="RII12" s="349"/>
      <c r="RIJ12" s="349"/>
      <c r="RIK12" s="349"/>
      <c r="RIL12" s="349"/>
      <c r="RIM12" s="349"/>
      <c r="RIN12" s="349"/>
      <c r="RIO12" s="349"/>
      <c r="RIP12" s="349"/>
      <c r="RIQ12" s="349"/>
      <c r="RIR12" s="349"/>
      <c r="RIS12" s="349"/>
      <c r="RIT12" s="349"/>
      <c r="RIU12" s="349"/>
      <c r="RIV12" s="349"/>
      <c r="RIW12" s="349"/>
      <c r="RIX12" s="349"/>
      <c r="RIY12" s="349"/>
      <c r="RIZ12" s="349"/>
      <c r="RJA12" s="349"/>
      <c r="RJB12" s="349"/>
      <c r="RJC12" s="349"/>
      <c r="RJD12" s="349"/>
      <c r="RJE12" s="349"/>
      <c r="RJF12" s="349"/>
      <c r="RJG12" s="349"/>
      <c r="RJH12" s="349"/>
      <c r="RJI12" s="349"/>
      <c r="RJJ12" s="349"/>
      <c r="RJK12" s="349"/>
      <c r="RJL12" s="349"/>
      <c r="RJM12" s="349"/>
      <c r="RJN12" s="349"/>
      <c r="RJO12" s="349"/>
      <c r="RJP12" s="349"/>
      <c r="RJQ12" s="349"/>
      <c r="RJR12" s="349"/>
      <c r="RJS12" s="349"/>
      <c r="RJT12" s="349"/>
      <c r="RJU12" s="349"/>
      <c r="RJV12" s="349"/>
      <c r="RJW12" s="349"/>
      <c r="RJX12" s="349"/>
      <c r="RJY12" s="349"/>
      <c r="RJZ12" s="349"/>
      <c r="RKA12" s="349"/>
      <c r="RKB12" s="349"/>
      <c r="RKC12" s="349"/>
      <c r="RKD12" s="349"/>
      <c r="RKE12" s="349"/>
      <c r="RKF12" s="349"/>
      <c r="RKG12" s="349"/>
      <c r="RKH12" s="349"/>
      <c r="RKI12" s="349"/>
      <c r="RKJ12" s="349"/>
      <c r="RKK12" s="349"/>
      <c r="RKL12" s="349"/>
      <c r="RKM12" s="349"/>
      <c r="RKN12" s="349"/>
      <c r="RKO12" s="349"/>
      <c r="RKP12" s="349"/>
      <c r="RKQ12" s="349"/>
      <c r="RKR12" s="349"/>
      <c r="RKS12" s="349"/>
      <c r="RKT12" s="349"/>
      <c r="RKU12" s="349"/>
      <c r="RKV12" s="349"/>
      <c r="RKW12" s="349"/>
      <c r="RKX12" s="349"/>
      <c r="RKY12" s="349"/>
      <c r="RKZ12" s="349"/>
      <c r="RLA12" s="349"/>
      <c r="RLB12" s="349"/>
      <c r="RLC12" s="349"/>
      <c r="RLD12" s="349"/>
      <c r="RLE12" s="349"/>
      <c r="RLF12" s="349"/>
      <c r="RLG12" s="349"/>
      <c r="RLH12" s="349"/>
      <c r="RLI12" s="349"/>
      <c r="RLJ12" s="349"/>
      <c r="RLK12" s="349"/>
      <c r="RLL12" s="349"/>
      <c r="RLM12" s="349"/>
      <c r="RLN12" s="349"/>
      <c r="RLO12" s="349"/>
      <c r="RLP12" s="349"/>
      <c r="RLQ12" s="349"/>
      <c r="RLR12" s="349"/>
      <c r="RLS12" s="349"/>
      <c r="RLT12" s="349"/>
      <c r="RLU12" s="349"/>
      <c r="RLV12" s="349"/>
      <c r="RLW12" s="349"/>
      <c r="RLX12" s="349"/>
      <c r="RLY12" s="349"/>
      <c r="RLZ12" s="349"/>
      <c r="RMA12" s="349"/>
      <c r="RMB12" s="349"/>
      <c r="RMC12" s="349"/>
      <c r="RMD12" s="349"/>
      <c r="RME12" s="349"/>
      <c r="RMF12" s="349"/>
      <c r="RMG12" s="349"/>
      <c r="RMH12" s="349"/>
      <c r="RMI12" s="349"/>
      <c r="RMJ12" s="349"/>
      <c r="RMK12" s="349"/>
      <c r="RML12" s="349"/>
      <c r="RMM12" s="349"/>
      <c r="RMN12" s="349"/>
      <c r="RMO12" s="349"/>
      <c r="RMP12" s="349"/>
      <c r="RMQ12" s="349"/>
      <c r="RMR12" s="349"/>
      <c r="RMS12" s="349"/>
      <c r="RMT12" s="349"/>
      <c r="RMU12" s="349"/>
      <c r="RMV12" s="349"/>
      <c r="RMW12" s="349"/>
      <c r="RMX12" s="349"/>
      <c r="RMY12" s="349"/>
      <c r="RMZ12" s="349"/>
      <c r="RNA12" s="349"/>
      <c r="RNB12" s="349"/>
      <c r="RNC12" s="349"/>
      <c r="RND12" s="349"/>
      <c r="RNE12" s="349"/>
      <c r="RNF12" s="349"/>
      <c r="RNG12" s="349"/>
      <c r="RNH12" s="349"/>
      <c r="RNI12" s="349"/>
      <c r="RNJ12" s="349"/>
      <c r="RNK12" s="349"/>
      <c r="RNL12" s="349"/>
      <c r="RNM12" s="349"/>
      <c r="RNN12" s="349"/>
      <c r="RNO12" s="349"/>
      <c r="RNP12" s="349"/>
      <c r="RNQ12" s="349"/>
      <c r="RNR12" s="349"/>
      <c r="RNS12" s="349"/>
      <c r="RNT12" s="349"/>
      <c r="RNU12" s="349"/>
      <c r="RNV12" s="349"/>
      <c r="RNW12" s="349"/>
      <c r="RNX12" s="349"/>
      <c r="RNY12" s="349"/>
      <c r="RNZ12" s="349"/>
      <c r="ROA12" s="349"/>
      <c r="ROB12" s="349"/>
      <c r="ROC12" s="349"/>
      <c r="ROD12" s="349"/>
      <c r="ROE12" s="349"/>
      <c r="ROF12" s="349"/>
      <c r="ROG12" s="349"/>
      <c r="ROH12" s="349"/>
      <c r="ROI12" s="349"/>
      <c r="ROJ12" s="349"/>
      <c r="ROK12" s="349"/>
      <c r="ROL12" s="349"/>
      <c r="ROM12" s="349"/>
      <c r="RON12" s="349"/>
      <c r="ROO12" s="349"/>
      <c r="ROP12" s="349"/>
      <c r="ROQ12" s="349"/>
      <c r="ROR12" s="349"/>
      <c r="ROS12" s="349"/>
      <c r="ROT12" s="349"/>
      <c r="ROU12" s="349"/>
      <c r="ROV12" s="349"/>
      <c r="ROW12" s="349"/>
      <c r="ROX12" s="349"/>
      <c r="ROY12" s="349"/>
      <c r="ROZ12" s="349"/>
      <c r="RPA12" s="349"/>
      <c r="RPB12" s="349"/>
      <c r="RPC12" s="349"/>
      <c r="RPD12" s="349"/>
      <c r="RPE12" s="349"/>
      <c r="RPF12" s="349"/>
      <c r="RPG12" s="349"/>
      <c r="RPH12" s="349"/>
      <c r="RPI12" s="349"/>
      <c r="RPJ12" s="349"/>
      <c r="RPK12" s="349"/>
      <c r="RPL12" s="349"/>
      <c r="RPM12" s="349"/>
      <c r="RPN12" s="349"/>
      <c r="RPO12" s="349"/>
      <c r="RPP12" s="349"/>
      <c r="RPQ12" s="349"/>
      <c r="RPR12" s="349"/>
      <c r="RPS12" s="349"/>
      <c r="RPT12" s="349"/>
      <c r="RPU12" s="349"/>
      <c r="RPV12" s="349"/>
      <c r="RPW12" s="349"/>
      <c r="RPX12" s="349"/>
      <c r="RPY12" s="349"/>
      <c r="RPZ12" s="349"/>
      <c r="RQA12" s="349"/>
      <c r="RQB12" s="349"/>
      <c r="RQC12" s="349"/>
      <c r="RQD12" s="349"/>
      <c r="RQE12" s="349"/>
      <c r="RQF12" s="349"/>
      <c r="RQG12" s="349"/>
      <c r="RQH12" s="349"/>
      <c r="RQI12" s="349"/>
      <c r="RQJ12" s="349"/>
      <c r="RQK12" s="349"/>
      <c r="RQL12" s="349"/>
      <c r="RQM12" s="349"/>
      <c r="RQN12" s="349"/>
      <c r="RQO12" s="349"/>
      <c r="RQP12" s="349"/>
      <c r="RQQ12" s="349"/>
      <c r="RQR12" s="349"/>
      <c r="RQS12" s="349"/>
      <c r="RQT12" s="349"/>
      <c r="RQU12" s="349"/>
      <c r="RQV12" s="349"/>
      <c r="RQW12" s="349"/>
      <c r="RQX12" s="349"/>
      <c r="RQY12" s="349"/>
      <c r="RQZ12" s="349"/>
      <c r="RRA12" s="349"/>
      <c r="RRB12" s="349"/>
      <c r="RRC12" s="349"/>
      <c r="RRD12" s="349"/>
      <c r="RRE12" s="349"/>
      <c r="RRF12" s="349"/>
      <c r="RRG12" s="349"/>
      <c r="RRH12" s="349"/>
      <c r="RRI12" s="349"/>
      <c r="RRJ12" s="349"/>
      <c r="RRK12" s="349"/>
      <c r="RRL12" s="349"/>
      <c r="RRM12" s="349"/>
      <c r="RRN12" s="349"/>
      <c r="RRO12" s="349"/>
      <c r="RRP12" s="349"/>
      <c r="RRQ12" s="349"/>
      <c r="RRR12" s="349"/>
      <c r="RRS12" s="349"/>
      <c r="RRT12" s="349"/>
      <c r="RRU12" s="349"/>
      <c r="RRV12" s="349"/>
      <c r="RRW12" s="349"/>
      <c r="RRX12" s="349"/>
      <c r="RRY12" s="349"/>
      <c r="RRZ12" s="349"/>
      <c r="RSA12" s="349"/>
      <c r="RSB12" s="349"/>
      <c r="RSC12" s="349"/>
      <c r="RSD12" s="349"/>
      <c r="RSE12" s="349"/>
      <c r="RSF12" s="349"/>
      <c r="RSG12" s="349"/>
      <c r="RSH12" s="349"/>
      <c r="RSI12" s="349"/>
      <c r="RSJ12" s="349"/>
      <c r="RSK12" s="349"/>
      <c r="RSL12" s="349"/>
      <c r="RSM12" s="349"/>
      <c r="RSN12" s="349"/>
      <c r="RSO12" s="349"/>
      <c r="RSP12" s="349"/>
      <c r="RSQ12" s="349"/>
      <c r="RSR12" s="349"/>
      <c r="RSS12" s="349"/>
      <c r="RST12" s="349"/>
      <c r="RSU12" s="349"/>
      <c r="RSV12" s="349"/>
      <c r="RSW12" s="349"/>
      <c r="RSX12" s="349"/>
      <c r="RSY12" s="349"/>
      <c r="RSZ12" s="349"/>
      <c r="RTA12" s="349"/>
      <c r="RTB12" s="349"/>
      <c r="RTC12" s="349"/>
      <c r="RTD12" s="349"/>
      <c r="RTE12" s="349"/>
      <c r="RTF12" s="349"/>
      <c r="RTG12" s="349"/>
      <c r="RTH12" s="349"/>
      <c r="RTI12" s="349"/>
      <c r="RTJ12" s="349"/>
      <c r="RTK12" s="349"/>
      <c r="RTL12" s="349"/>
      <c r="RTM12" s="349"/>
      <c r="RTN12" s="349"/>
      <c r="RTO12" s="349"/>
      <c r="RTP12" s="349"/>
      <c r="RTQ12" s="349"/>
      <c r="RTR12" s="349"/>
      <c r="RTS12" s="349"/>
      <c r="RTT12" s="349"/>
      <c r="RTU12" s="349"/>
      <c r="RTV12" s="349"/>
      <c r="RTW12" s="349"/>
      <c r="RTX12" s="349"/>
      <c r="RTY12" s="349"/>
      <c r="RTZ12" s="349"/>
      <c r="RUA12" s="349"/>
      <c r="RUB12" s="349"/>
      <c r="RUC12" s="349"/>
      <c r="RUD12" s="349"/>
      <c r="RUE12" s="349"/>
      <c r="RUF12" s="349"/>
      <c r="RUG12" s="349"/>
      <c r="RUH12" s="349"/>
      <c r="RUI12" s="349"/>
      <c r="RUJ12" s="349"/>
      <c r="RUK12" s="349"/>
      <c r="RUL12" s="349"/>
      <c r="RUM12" s="349"/>
      <c r="RUN12" s="349"/>
      <c r="RUO12" s="349"/>
      <c r="RUP12" s="349"/>
      <c r="RUQ12" s="349"/>
      <c r="RUR12" s="349"/>
      <c r="RUS12" s="349"/>
      <c r="RUT12" s="349"/>
      <c r="RUU12" s="349"/>
      <c r="RUV12" s="349"/>
      <c r="RUW12" s="349"/>
      <c r="RUX12" s="349"/>
      <c r="RUY12" s="349"/>
      <c r="RUZ12" s="349"/>
      <c r="RVA12" s="349"/>
      <c r="RVB12" s="349"/>
      <c r="RVC12" s="349"/>
      <c r="RVD12" s="349"/>
      <c r="RVE12" s="349"/>
      <c r="RVF12" s="349"/>
      <c r="RVG12" s="349"/>
      <c r="RVH12" s="349"/>
      <c r="RVI12" s="349"/>
      <c r="RVJ12" s="349"/>
      <c r="RVK12" s="349"/>
      <c r="RVL12" s="349"/>
      <c r="RVM12" s="349"/>
      <c r="RVN12" s="349"/>
      <c r="RVO12" s="349"/>
      <c r="RVP12" s="349"/>
      <c r="RVQ12" s="349"/>
      <c r="RVR12" s="349"/>
      <c r="RVS12" s="349"/>
      <c r="RVT12" s="349"/>
      <c r="RVU12" s="349"/>
      <c r="RVV12" s="349"/>
      <c r="RVW12" s="349"/>
      <c r="RVX12" s="349"/>
      <c r="RVY12" s="349"/>
      <c r="RVZ12" s="349"/>
      <c r="RWA12" s="349"/>
      <c r="RWB12" s="349"/>
      <c r="RWC12" s="349"/>
      <c r="RWD12" s="349"/>
      <c r="RWE12" s="349"/>
      <c r="RWF12" s="349"/>
      <c r="RWG12" s="349"/>
      <c r="RWH12" s="349"/>
      <c r="RWI12" s="349"/>
      <c r="RWJ12" s="349"/>
      <c r="RWK12" s="349"/>
      <c r="RWL12" s="349"/>
      <c r="RWM12" s="349"/>
      <c r="RWN12" s="349"/>
      <c r="RWO12" s="349"/>
      <c r="RWP12" s="349"/>
      <c r="RWQ12" s="349"/>
      <c r="RWR12" s="349"/>
      <c r="RWS12" s="349"/>
      <c r="RWT12" s="349"/>
      <c r="RWU12" s="349"/>
      <c r="RWV12" s="349"/>
      <c r="RWW12" s="349"/>
      <c r="RWX12" s="349"/>
      <c r="RWY12" s="349"/>
      <c r="RWZ12" s="349"/>
      <c r="RXA12" s="349"/>
      <c r="RXB12" s="349"/>
      <c r="RXC12" s="349"/>
      <c r="RXD12" s="349"/>
      <c r="RXE12" s="349"/>
      <c r="RXF12" s="349"/>
      <c r="RXG12" s="349"/>
      <c r="RXH12" s="349"/>
      <c r="RXI12" s="349"/>
      <c r="RXJ12" s="349"/>
      <c r="RXK12" s="349"/>
      <c r="RXL12" s="349"/>
      <c r="RXM12" s="349"/>
      <c r="RXN12" s="349"/>
      <c r="RXO12" s="349"/>
      <c r="RXP12" s="349"/>
      <c r="RXQ12" s="349"/>
      <c r="RXR12" s="349"/>
      <c r="RXS12" s="349"/>
      <c r="RXT12" s="349"/>
      <c r="RXU12" s="349"/>
      <c r="RXV12" s="349"/>
      <c r="RXW12" s="349"/>
      <c r="RXX12" s="349"/>
      <c r="RXY12" s="349"/>
      <c r="RXZ12" s="349"/>
      <c r="RYA12" s="349"/>
      <c r="RYB12" s="349"/>
      <c r="RYC12" s="349"/>
      <c r="RYD12" s="349"/>
      <c r="RYE12" s="349"/>
      <c r="RYF12" s="349"/>
      <c r="RYG12" s="349"/>
      <c r="RYH12" s="349"/>
      <c r="RYI12" s="349"/>
      <c r="RYJ12" s="349"/>
      <c r="RYK12" s="349"/>
      <c r="RYL12" s="349"/>
      <c r="RYM12" s="349"/>
      <c r="RYN12" s="349"/>
      <c r="RYO12" s="349"/>
      <c r="RYP12" s="349"/>
      <c r="RYQ12" s="349"/>
      <c r="RYR12" s="349"/>
      <c r="RYS12" s="349"/>
      <c r="RYT12" s="349"/>
      <c r="RYU12" s="349"/>
      <c r="RYV12" s="349"/>
      <c r="RYW12" s="349"/>
      <c r="RYX12" s="349"/>
      <c r="RYY12" s="349"/>
      <c r="RYZ12" s="349"/>
      <c r="RZA12" s="349"/>
      <c r="RZB12" s="349"/>
      <c r="RZC12" s="349"/>
      <c r="RZD12" s="349"/>
      <c r="RZE12" s="349"/>
      <c r="RZF12" s="349"/>
      <c r="RZG12" s="349"/>
      <c r="RZH12" s="349"/>
      <c r="RZI12" s="349"/>
      <c r="RZJ12" s="349"/>
      <c r="RZK12" s="349"/>
      <c r="RZL12" s="349"/>
      <c r="RZM12" s="349"/>
      <c r="RZN12" s="349"/>
      <c r="RZO12" s="349"/>
      <c r="RZP12" s="349"/>
      <c r="RZQ12" s="349"/>
      <c r="RZR12" s="349"/>
      <c r="RZS12" s="349"/>
      <c r="RZT12" s="349"/>
      <c r="RZU12" s="349"/>
      <c r="RZV12" s="349"/>
      <c r="RZW12" s="349"/>
      <c r="RZX12" s="349"/>
      <c r="RZY12" s="349"/>
      <c r="RZZ12" s="349"/>
      <c r="SAA12" s="349"/>
      <c r="SAB12" s="349"/>
      <c r="SAC12" s="349"/>
      <c r="SAD12" s="349"/>
      <c r="SAE12" s="349"/>
      <c r="SAF12" s="349"/>
      <c r="SAG12" s="349"/>
      <c r="SAH12" s="349"/>
      <c r="SAI12" s="349"/>
      <c r="SAJ12" s="349"/>
      <c r="SAK12" s="349"/>
      <c r="SAL12" s="349"/>
      <c r="SAM12" s="349"/>
      <c r="SAN12" s="349"/>
      <c r="SAO12" s="349"/>
      <c r="SAP12" s="349"/>
      <c r="SAQ12" s="349"/>
      <c r="SAR12" s="349"/>
      <c r="SAS12" s="349"/>
      <c r="SAT12" s="349"/>
      <c r="SAU12" s="349"/>
      <c r="SAV12" s="349"/>
      <c r="SAW12" s="349"/>
      <c r="SAX12" s="349"/>
      <c r="SAY12" s="349"/>
      <c r="SAZ12" s="349"/>
      <c r="SBA12" s="349"/>
      <c r="SBB12" s="349"/>
      <c r="SBC12" s="349"/>
      <c r="SBD12" s="349"/>
      <c r="SBE12" s="349"/>
      <c r="SBF12" s="349"/>
      <c r="SBG12" s="349"/>
      <c r="SBH12" s="349"/>
      <c r="SBI12" s="349"/>
      <c r="SBJ12" s="349"/>
      <c r="SBK12" s="349"/>
      <c r="SBL12" s="349"/>
      <c r="SBM12" s="349"/>
      <c r="SBN12" s="349"/>
      <c r="SBO12" s="349"/>
      <c r="SBP12" s="349"/>
      <c r="SBQ12" s="349"/>
      <c r="SBR12" s="349"/>
      <c r="SBS12" s="349"/>
      <c r="SBT12" s="349"/>
      <c r="SBU12" s="349"/>
      <c r="SBV12" s="349"/>
      <c r="SBW12" s="349"/>
      <c r="SBX12" s="349"/>
      <c r="SBY12" s="349"/>
      <c r="SBZ12" s="349"/>
      <c r="SCA12" s="349"/>
      <c r="SCB12" s="349"/>
      <c r="SCC12" s="349"/>
      <c r="SCD12" s="349"/>
      <c r="SCE12" s="349"/>
      <c r="SCF12" s="349"/>
      <c r="SCG12" s="349"/>
      <c r="SCH12" s="349"/>
      <c r="SCI12" s="349"/>
      <c r="SCJ12" s="349"/>
      <c r="SCK12" s="349"/>
      <c r="SCL12" s="349"/>
      <c r="SCM12" s="349"/>
      <c r="SCN12" s="349"/>
      <c r="SCO12" s="349"/>
      <c r="SCP12" s="349"/>
      <c r="SCQ12" s="349"/>
      <c r="SCR12" s="349"/>
      <c r="SCS12" s="349"/>
      <c r="SCT12" s="349"/>
      <c r="SCU12" s="349"/>
      <c r="SCV12" s="349"/>
      <c r="SCW12" s="349"/>
      <c r="SCX12" s="349"/>
      <c r="SCY12" s="349"/>
      <c r="SCZ12" s="349"/>
      <c r="SDA12" s="349"/>
      <c r="SDB12" s="349"/>
      <c r="SDC12" s="349"/>
      <c r="SDD12" s="349"/>
      <c r="SDE12" s="349"/>
      <c r="SDF12" s="349"/>
      <c r="SDG12" s="349"/>
      <c r="SDH12" s="349"/>
      <c r="SDI12" s="349"/>
      <c r="SDJ12" s="349"/>
      <c r="SDK12" s="349"/>
      <c r="SDL12" s="349"/>
      <c r="SDM12" s="349"/>
      <c r="SDN12" s="349"/>
      <c r="SDO12" s="349"/>
      <c r="SDP12" s="349"/>
      <c r="SDQ12" s="349"/>
      <c r="SDR12" s="349"/>
      <c r="SDS12" s="349"/>
      <c r="SDT12" s="349"/>
      <c r="SDU12" s="349"/>
      <c r="SDV12" s="349"/>
      <c r="SDW12" s="349"/>
      <c r="SDX12" s="349"/>
      <c r="SDY12" s="349"/>
      <c r="SDZ12" s="349"/>
      <c r="SEA12" s="349"/>
      <c r="SEB12" s="349"/>
      <c r="SEC12" s="349"/>
      <c r="SED12" s="349"/>
      <c r="SEE12" s="349"/>
      <c r="SEF12" s="349"/>
      <c r="SEG12" s="349"/>
      <c r="SEH12" s="349"/>
      <c r="SEI12" s="349"/>
      <c r="SEJ12" s="349"/>
      <c r="SEK12" s="349"/>
      <c r="SEL12" s="349"/>
      <c r="SEM12" s="349"/>
      <c r="SEN12" s="349"/>
      <c r="SEO12" s="349"/>
      <c r="SEP12" s="349"/>
      <c r="SEQ12" s="349"/>
      <c r="SER12" s="349"/>
      <c r="SES12" s="349"/>
      <c r="SET12" s="349"/>
      <c r="SEU12" s="349"/>
      <c r="SEV12" s="349"/>
      <c r="SEW12" s="349"/>
      <c r="SEX12" s="349"/>
      <c r="SEY12" s="349"/>
      <c r="SEZ12" s="349"/>
      <c r="SFA12" s="349"/>
      <c r="SFB12" s="349"/>
      <c r="SFC12" s="349"/>
      <c r="SFD12" s="349"/>
      <c r="SFE12" s="349"/>
      <c r="SFF12" s="349"/>
      <c r="SFG12" s="349"/>
      <c r="SFH12" s="349"/>
      <c r="SFI12" s="349"/>
      <c r="SFJ12" s="349"/>
      <c r="SFK12" s="349"/>
      <c r="SFL12" s="349"/>
      <c r="SFM12" s="349"/>
      <c r="SFN12" s="349"/>
      <c r="SFO12" s="349"/>
      <c r="SFP12" s="349"/>
      <c r="SFQ12" s="349"/>
      <c r="SFR12" s="349"/>
      <c r="SFS12" s="349"/>
      <c r="SFT12" s="349"/>
      <c r="SFU12" s="349"/>
      <c r="SFV12" s="349"/>
      <c r="SFW12" s="349"/>
      <c r="SFX12" s="349"/>
      <c r="SFY12" s="349"/>
      <c r="SFZ12" s="349"/>
      <c r="SGA12" s="349"/>
      <c r="SGB12" s="349"/>
      <c r="SGC12" s="349"/>
      <c r="SGD12" s="349"/>
      <c r="SGE12" s="349"/>
      <c r="SGF12" s="349"/>
      <c r="SGG12" s="349"/>
      <c r="SGH12" s="349"/>
      <c r="SGI12" s="349"/>
      <c r="SGJ12" s="349"/>
      <c r="SGK12" s="349"/>
      <c r="SGL12" s="349"/>
      <c r="SGM12" s="349"/>
      <c r="SGN12" s="349"/>
      <c r="SGO12" s="349"/>
      <c r="SGP12" s="349"/>
      <c r="SGQ12" s="349"/>
      <c r="SGR12" s="349"/>
      <c r="SGS12" s="349"/>
      <c r="SGT12" s="349"/>
      <c r="SGU12" s="349"/>
      <c r="SGV12" s="349"/>
      <c r="SGW12" s="349"/>
      <c r="SGX12" s="349"/>
      <c r="SGY12" s="349"/>
      <c r="SGZ12" s="349"/>
      <c r="SHA12" s="349"/>
      <c r="SHB12" s="349"/>
      <c r="SHC12" s="349"/>
      <c r="SHD12" s="349"/>
      <c r="SHE12" s="349"/>
      <c r="SHF12" s="349"/>
      <c r="SHG12" s="349"/>
      <c r="SHH12" s="349"/>
      <c r="SHI12" s="349"/>
      <c r="SHJ12" s="349"/>
      <c r="SHK12" s="349"/>
      <c r="SHL12" s="349"/>
      <c r="SHM12" s="349"/>
      <c r="SHN12" s="349"/>
      <c r="SHO12" s="349"/>
      <c r="SHP12" s="349"/>
      <c r="SHQ12" s="349"/>
      <c r="SHR12" s="349"/>
      <c r="SHS12" s="349"/>
      <c r="SHT12" s="349"/>
      <c r="SHU12" s="349"/>
      <c r="SHV12" s="349"/>
      <c r="SHW12" s="349"/>
      <c r="SHX12" s="349"/>
      <c r="SHY12" s="349"/>
      <c r="SHZ12" s="349"/>
      <c r="SIA12" s="349"/>
      <c r="SIB12" s="349"/>
      <c r="SIC12" s="349"/>
      <c r="SID12" s="349"/>
      <c r="SIE12" s="349"/>
      <c r="SIF12" s="349"/>
      <c r="SIG12" s="349"/>
      <c r="SIH12" s="349"/>
      <c r="SII12" s="349"/>
      <c r="SIJ12" s="349"/>
      <c r="SIK12" s="349"/>
      <c r="SIL12" s="349"/>
      <c r="SIM12" s="349"/>
      <c r="SIN12" s="349"/>
      <c r="SIO12" s="349"/>
      <c r="SIP12" s="349"/>
      <c r="SIQ12" s="349"/>
      <c r="SIR12" s="349"/>
      <c r="SIS12" s="349"/>
      <c r="SIT12" s="349"/>
      <c r="SIU12" s="349"/>
      <c r="SIV12" s="349"/>
      <c r="SIW12" s="349"/>
      <c r="SIX12" s="349"/>
      <c r="SIY12" s="349"/>
      <c r="SIZ12" s="349"/>
      <c r="SJA12" s="349"/>
      <c r="SJB12" s="349"/>
      <c r="SJC12" s="349"/>
      <c r="SJD12" s="349"/>
      <c r="SJE12" s="349"/>
      <c r="SJF12" s="349"/>
      <c r="SJG12" s="349"/>
      <c r="SJH12" s="349"/>
      <c r="SJI12" s="349"/>
      <c r="SJJ12" s="349"/>
      <c r="SJK12" s="349"/>
      <c r="SJL12" s="349"/>
      <c r="SJM12" s="349"/>
      <c r="SJN12" s="349"/>
      <c r="SJO12" s="349"/>
      <c r="SJP12" s="349"/>
      <c r="SJQ12" s="349"/>
      <c r="SJR12" s="349"/>
      <c r="SJS12" s="349"/>
      <c r="SJT12" s="349"/>
      <c r="SJU12" s="349"/>
      <c r="SJV12" s="349"/>
      <c r="SJW12" s="349"/>
      <c r="SJX12" s="349"/>
      <c r="SJY12" s="349"/>
      <c r="SJZ12" s="349"/>
      <c r="SKA12" s="349"/>
      <c r="SKB12" s="349"/>
      <c r="SKC12" s="349"/>
      <c r="SKD12" s="349"/>
      <c r="SKE12" s="349"/>
      <c r="SKF12" s="349"/>
      <c r="SKG12" s="349"/>
      <c r="SKH12" s="349"/>
      <c r="SKI12" s="349"/>
      <c r="SKJ12" s="349"/>
      <c r="SKK12" s="349"/>
      <c r="SKL12" s="349"/>
      <c r="SKM12" s="349"/>
      <c r="SKN12" s="349"/>
      <c r="SKO12" s="349"/>
      <c r="SKP12" s="349"/>
      <c r="SKQ12" s="349"/>
      <c r="SKR12" s="349"/>
      <c r="SKS12" s="349"/>
      <c r="SKT12" s="349"/>
      <c r="SKU12" s="349"/>
      <c r="SKV12" s="349"/>
      <c r="SKW12" s="349"/>
      <c r="SKX12" s="349"/>
      <c r="SKY12" s="349"/>
      <c r="SKZ12" s="349"/>
      <c r="SLA12" s="349"/>
      <c r="SLB12" s="349"/>
      <c r="SLC12" s="349"/>
      <c r="SLD12" s="349"/>
      <c r="SLE12" s="349"/>
      <c r="SLF12" s="349"/>
      <c r="SLG12" s="349"/>
      <c r="SLH12" s="349"/>
      <c r="SLI12" s="349"/>
      <c r="SLJ12" s="349"/>
      <c r="SLK12" s="349"/>
      <c r="SLL12" s="349"/>
      <c r="SLM12" s="349"/>
      <c r="SLN12" s="349"/>
      <c r="SLO12" s="349"/>
      <c r="SLP12" s="349"/>
      <c r="SLQ12" s="349"/>
      <c r="SLR12" s="349"/>
      <c r="SLS12" s="349"/>
      <c r="SLT12" s="349"/>
      <c r="SLU12" s="349"/>
      <c r="SLV12" s="349"/>
      <c r="SLW12" s="349"/>
      <c r="SLX12" s="349"/>
      <c r="SLY12" s="349"/>
      <c r="SLZ12" s="349"/>
      <c r="SMA12" s="349"/>
      <c r="SMB12" s="349"/>
      <c r="SMC12" s="349"/>
      <c r="SMD12" s="349"/>
      <c r="SME12" s="349"/>
      <c r="SMF12" s="349"/>
      <c r="SMG12" s="349"/>
      <c r="SMH12" s="349"/>
      <c r="SMI12" s="349"/>
      <c r="SMJ12" s="349"/>
      <c r="SMK12" s="349"/>
      <c r="SML12" s="349"/>
      <c r="SMM12" s="349"/>
      <c r="SMN12" s="349"/>
      <c r="SMO12" s="349"/>
      <c r="SMP12" s="349"/>
      <c r="SMQ12" s="349"/>
      <c r="SMR12" s="349"/>
      <c r="SMS12" s="349"/>
      <c r="SMT12" s="349"/>
      <c r="SMU12" s="349"/>
      <c r="SMV12" s="349"/>
      <c r="SMW12" s="349"/>
      <c r="SMX12" s="349"/>
      <c r="SMY12" s="349"/>
      <c r="SMZ12" s="349"/>
      <c r="SNA12" s="349"/>
      <c r="SNB12" s="349"/>
      <c r="SNC12" s="349"/>
      <c r="SND12" s="349"/>
      <c r="SNE12" s="349"/>
      <c r="SNF12" s="349"/>
      <c r="SNG12" s="349"/>
      <c r="SNH12" s="349"/>
      <c r="SNI12" s="349"/>
      <c r="SNJ12" s="349"/>
      <c r="SNK12" s="349"/>
      <c r="SNL12" s="349"/>
      <c r="SNM12" s="349"/>
      <c r="SNN12" s="349"/>
      <c r="SNO12" s="349"/>
      <c r="SNP12" s="349"/>
      <c r="SNQ12" s="349"/>
      <c r="SNR12" s="349"/>
      <c r="SNS12" s="349"/>
      <c r="SNT12" s="349"/>
      <c r="SNU12" s="349"/>
      <c r="SNV12" s="349"/>
      <c r="SNW12" s="349"/>
      <c r="SNX12" s="349"/>
      <c r="SNY12" s="349"/>
      <c r="SNZ12" s="349"/>
      <c r="SOA12" s="349"/>
      <c r="SOB12" s="349"/>
      <c r="SOC12" s="349"/>
      <c r="SOD12" s="349"/>
      <c r="SOE12" s="349"/>
      <c r="SOF12" s="349"/>
      <c r="SOG12" s="349"/>
      <c r="SOH12" s="349"/>
      <c r="SOI12" s="349"/>
      <c r="SOJ12" s="349"/>
      <c r="SOK12" s="349"/>
      <c r="SOL12" s="349"/>
      <c r="SOM12" s="349"/>
      <c r="SON12" s="349"/>
      <c r="SOO12" s="349"/>
      <c r="SOP12" s="349"/>
      <c r="SOQ12" s="349"/>
      <c r="SOR12" s="349"/>
      <c r="SOS12" s="349"/>
      <c r="SOT12" s="349"/>
      <c r="SOU12" s="349"/>
      <c r="SOV12" s="349"/>
      <c r="SOW12" s="349"/>
      <c r="SOX12" s="349"/>
      <c r="SOY12" s="349"/>
      <c r="SOZ12" s="349"/>
      <c r="SPA12" s="349"/>
      <c r="SPB12" s="349"/>
      <c r="SPC12" s="349"/>
      <c r="SPD12" s="349"/>
      <c r="SPE12" s="349"/>
      <c r="SPF12" s="349"/>
      <c r="SPG12" s="349"/>
      <c r="SPH12" s="349"/>
      <c r="SPI12" s="349"/>
      <c r="SPJ12" s="349"/>
      <c r="SPK12" s="349"/>
      <c r="SPL12" s="349"/>
      <c r="SPM12" s="349"/>
      <c r="SPN12" s="349"/>
      <c r="SPO12" s="349"/>
      <c r="SPP12" s="349"/>
      <c r="SPQ12" s="349"/>
      <c r="SPR12" s="349"/>
      <c r="SPS12" s="349"/>
      <c r="SPT12" s="349"/>
      <c r="SPU12" s="349"/>
      <c r="SPV12" s="349"/>
      <c r="SPW12" s="349"/>
      <c r="SPX12" s="349"/>
      <c r="SPY12" s="349"/>
      <c r="SPZ12" s="349"/>
      <c r="SQA12" s="349"/>
      <c r="SQB12" s="349"/>
      <c r="SQC12" s="349"/>
      <c r="SQD12" s="349"/>
      <c r="SQE12" s="349"/>
      <c r="SQF12" s="349"/>
      <c r="SQG12" s="349"/>
      <c r="SQH12" s="349"/>
      <c r="SQI12" s="349"/>
      <c r="SQJ12" s="349"/>
      <c r="SQK12" s="349"/>
      <c r="SQL12" s="349"/>
      <c r="SQM12" s="349"/>
      <c r="SQN12" s="349"/>
      <c r="SQO12" s="349"/>
      <c r="SQP12" s="349"/>
      <c r="SQQ12" s="349"/>
      <c r="SQR12" s="349"/>
      <c r="SQS12" s="349"/>
      <c r="SQT12" s="349"/>
      <c r="SQU12" s="349"/>
      <c r="SQV12" s="349"/>
      <c r="SQW12" s="349"/>
      <c r="SQX12" s="349"/>
      <c r="SQY12" s="349"/>
      <c r="SQZ12" s="349"/>
      <c r="SRA12" s="349"/>
      <c r="SRB12" s="349"/>
      <c r="SRC12" s="349"/>
      <c r="SRD12" s="349"/>
      <c r="SRE12" s="349"/>
      <c r="SRF12" s="349"/>
      <c r="SRG12" s="349"/>
      <c r="SRH12" s="349"/>
      <c r="SRI12" s="349"/>
      <c r="SRJ12" s="349"/>
      <c r="SRK12" s="349"/>
      <c r="SRL12" s="349"/>
      <c r="SRM12" s="349"/>
      <c r="SRN12" s="349"/>
      <c r="SRO12" s="349"/>
      <c r="SRP12" s="349"/>
      <c r="SRQ12" s="349"/>
      <c r="SRR12" s="349"/>
      <c r="SRS12" s="349"/>
      <c r="SRT12" s="349"/>
      <c r="SRU12" s="349"/>
      <c r="SRV12" s="349"/>
      <c r="SRW12" s="349"/>
      <c r="SRX12" s="349"/>
      <c r="SRY12" s="349"/>
      <c r="SRZ12" s="349"/>
      <c r="SSA12" s="349"/>
      <c r="SSB12" s="349"/>
      <c r="SSC12" s="349"/>
      <c r="SSD12" s="349"/>
      <c r="SSE12" s="349"/>
      <c r="SSF12" s="349"/>
      <c r="SSG12" s="349"/>
      <c r="SSH12" s="349"/>
      <c r="SSI12" s="349"/>
      <c r="SSJ12" s="349"/>
      <c r="SSK12" s="349"/>
      <c r="SSL12" s="349"/>
      <c r="SSM12" s="349"/>
      <c r="SSN12" s="349"/>
      <c r="SSO12" s="349"/>
      <c r="SSP12" s="349"/>
      <c r="SSQ12" s="349"/>
      <c r="SSR12" s="349"/>
      <c r="SSS12" s="349"/>
      <c r="SST12" s="349"/>
      <c r="SSU12" s="349"/>
      <c r="SSV12" s="349"/>
      <c r="SSW12" s="349"/>
      <c r="SSX12" s="349"/>
      <c r="SSY12" s="349"/>
      <c r="SSZ12" s="349"/>
      <c r="STA12" s="349"/>
      <c r="STB12" s="349"/>
      <c r="STC12" s="349"/>
      <c r="STD12" s="349"/>
      <c r="STE12" s="349"/>
      <c r="STF12" s="349"/>
      <c r="STG12" s="349"/>
      <c r="STH12" s="349"/>
      <c r="STI12" s="349"/>
      <c r="STJ12" s="349"/>
      <c r="STK12" s="349"/>
      <c r="STL12" s="349"/>
      <c r="STM12" s="349"/>
      <c r="STN12" s="349"/>
      <c r="STO12" s="349"/>
      <c r="STP12" s="349"/>
      <c r="STQ12" s="349"/>
      <c r="STR12" s="349"/>
      <c r="STS12" s="349"/>
      <c r="STT12" s="349"/>
      <c r="STU12" s="349"/>
      <c r="STV12" s="349"/>
      <c r="STW12" s="349"/>
      <c r="STX12" s="349"/>
      <c r="STY12" s="349"/>
      <c r="STZ12" s="349"/>
      <c r="SUA12" s="349"/>
      <c r="SUB12" s="349"/>
      <c r="SUC12" s="349"/>
      <c r="SUD12" s="349"/>
      <c r="SUE12" s="349"/>
      <c r="SUF12" s="349"/>
      <c r="SUG12" s="349"/>
      <c r="SUH12" s="349"/>
      <c r="SUI12" s="349"/>
      <c r="SUJ12" s="349"/>
      <c r="SUK12" s="349"/>
      <c r="SUL12" s="349"/>
      <c r="SUM12" s="349"/>
      <c r="SUN12" s="349"/>
      <c r="SUO12" s="349"/>
      <c r="SUP12" s="349"/>
      <c r="SUQ12" s="349"/>
      <c r="SUR12" s="349"/>
      <c r="SUS12" s="349"/>
      <c r="SUT12" s="349"/>
      <c r="SUU12" s="349"/>
      <c r="SUV12" s="349"/>
      <c r="SUW12" s="349"/>
      <c r="SUX12" s="349"/>
      <c r="SUY12" s="349"/>
      <c r="SUZ12" s="349"/>
      <c r="SVA12" s="349"/>
      <c r="SVB12" s="349"/>
      <c r="SVC12" s="349"/>
      <c r="SVD12" s="349"/>
      <c r="SVE12" s="349"/>
      <c r="SVF12" s="349"/>
      <c r="SVG12" s="349"/>
      <c r="SVH12" s="349"/>
      <c r="SVI12" s="349"/>
      <c r="SVJ12" s="349"/>
      <c r="SVK12" s="349"/>
      <c r="SVL12" s="349"/>
      <c r="SVM12" s="349"/>
      <c r="SVN12" s="349"/>
      <c r="SVO12" s="349"/>
      <c r="SVP12" s="349"/>
      <c r="SVQ12" s="349"/>
      <c r="SVR12" s="349"/>
      <c r="SVS12" s="349"/>
      <c r="SVT12" s="349"/>
      <c r="SVU12" s="349"/>
      <c r="SVV12" s="349"/>
      <c r="SVW12" s="349"/>
      <c r="SVX12" s="349"/>
      <c r="SVY12" s="349"/>
      <c r="SVZ12" s="349"/>
      <c r="SWA12" s="349"/>
      <c r="SWB12" s="349"/>
      <c r="SWC12" s="349"/>
      <c r="SWD12" s="349"/>
      <c r="SWE12" s="349"/>
      <c r="SWF12" s="349"/>
      <c r="SWG12" s="349"/>
      <c r="SWH12" s="349"/>
      <c r="SWI12" s="349"/>
      <c r="SWJ12" s="349"/>
      <c r="SWK12" s="349"/>
      <c r="SWL12" s="349"/>
      <c r="SWM12" s="349"/>
      <c r="SWN12" s="349"/>
      <c r="SWO12" s="349"/>
      <c r="SWP12" s="349"/>
      <c r="SWQ12" s="349"/>
      <c r="SWR12" s="349"/>
      <c r="SWS12" s="349"/>
      <c r="SWT12" s="349"/>
      <c r="SWU12" s="349"/>
      <c r="SWV12" s="349"/>
      <c r="SWW12" s="349"/>
      <c r="SWX12" s="349"/>
      <c r="SWY12" s="349"/>
      <c r="SWZ12" s="349"/>
      <c r="SXA12" s="349"/>
      <c r="SXB12" s="349"/>
      <c r="SXC12" s="349"/>
      <c r="SXD12" s="349"/>
      <c r="SXE12" s="349"/>
      <c r="SXF12" s="349"/>
      <c r="SXG12" s="349"/>
      <c r="SXH12" s="349"/>
      <c r="SXI12" s="349"/>
      <c r="SXJ12" s="349"/>
      <c r="SXK12" s="349"/>
      <c r="SXL12" s="349"/>
      <c r="SXM12" s="349"/>
      <c r="SXN12" s="349"/>
      <c r="SXO12" s="349"/>
      <c r="SXP12" s="349"/>
      <c r="SXQ12" s="349"/>
      <c r="SXR12" s="349"/>
      <c r="SXS12" s="349"/>
      <c r="SXT12" s="349"/>
      <c r="SXU12" s="349"/>
      <c r="SXV12" s="349"/>
      <c r="SXW12" s="349"/>
      <c r="SXX12" s="349"/>
      <c r="SXY12" s="349"/>
      <c r="SXZ12" s="349"/>
      <c r="SYA12" s="349"/>
      <c r="SYB12" s="349"/>
      <c r="SYC12" s="349"/>
      <c r="SYD12" s="349"/>
      <c r="SYE12" s="349"/>
      <c r="SYF12" s="349"/>
      <c r="SYG12" s="349"/>
      <c r="SYH12" s="349"/>
      <c r="SYI12" s="349"/>
      <c r="SYJ12" s="349"/>
      <c r="SYK12" s="349"/>
      <c r="SYL12" s="349"/>
      <c r="SYM12" s="349"/>
      <c r="SYN12" s="349"/>
      <c r="SYO12" s="349"/>
      <c r="SYP12" s="349"/>
      <c r="SYQ12" s="349"/>
      <c r="SYR12" s="349"/>
      <c r="SYS12" s="349"/>
      <c r="SYT12" s="349"/>
      <c r="SYU12" s="349"/>
      <c r="SYV12" s="349"/>
      <c r="SYW12" s="349"/>
      <c r="SYX12" s="349"/>
      <c r="SYY12" s="349"/>
      <c r="SYZ12" s="349"/>
      <c r="SZA12" s="349"/>
      <c r="SZB12" s="349"/>
      <c r="SZC12" s="349"/>
      <c r="SZD12" s="349"/>
      <c r="SZE12" s="349"/>
      <c r="SZF12" s="349"/>
      <c r="SZG12" s="349"/>
      <c r="SZH12" s="349"/>
      <c r="SZI12" s="349"/>
      <c r="SZJ12" s="349"/>
      <c r="SZK12" s="349"/>
      <c r="SZL12" s="349"/>
      <c r="SZM12" s="349"/>
      <c r="SZN12" s="349"/>
      <c r="SZO12" s="349"/>
      <c r="SZP12" s="349"/>
      <c r="SZQ12" s="349"/>
      <c r="SZR12" s="349"/>
      <c r="SZS12" s="349"/>
      <c r="SZT12" s="349"/>
      <c r="SZU12" s="349"/>
      <c r="SZV12" s="349"/>
      <c r="SZW12" s="349"/>
      <c r="SZX12" s="349"/>
      <c r="SZY12" s="349"/>
      <c r="SZZ12" s="349"/>
      <c r="TAA12" s="349"/>
      <c r="TAB12" s="349"/>
      <c r="TAC12" s="349"/>
      <c r="TAD12" s="349"/>
      <c r="TAE12" s="349"/>
      <c r="TAF12" s="349"/>
      <c r="TAG12" s="349"/>
      <c r="TAH12" s="349"/>
      <c r="TAI12" s="349"/>
      <c r="TAJ12" s="349"/>
      <c r="TAK12" s="349"/>
      <c r="TAL12" s="349"/>
      <c r="TAM12" s="349"/>
      <c r="TAN12" s="349"/>
      <c r="TAO12" s="349"/>
      <c r="TAP12" s="349"/>
      <c r="TAQ12" s="349"/>
      <c r="TAR12" s="349"/>
      <c r="TAS12" s="349"/>
      <c r="TAT12" s="349"/>
      <c r="TAU12" s="349"/>
      <c r="TAV12" s="349"/>
      <c r="TAW12" s="349"/>
      <c r="TAX12" s="349"/>
      <c r="TAY12" s="349"/>
      <c r="TAZ12" s="349"/>
      <c r="TBA12" s="349"/>
      <c r="TBB12" s="349"/>
      <c r="TBC12" s="349"/>
      <c r="TBD12" s="349"/>
      <c r="TBE12" s="349"/>
      <c r="TBF12" s="349"/>
      <c r="TBG12" s="349"/>
      <c r="TBH12" s="349"/>
      <c r="TBI12" s="349"/>
      <c r="TBJ12" s="349"/>
      <c r="TBK12" s="349"/>
      <c r="TBL12" s="349"/>
      <c r="TBM12" s="349"/>
      <c r="TBN12" s="349"/>
      <c r="TBO12" s="349"/>
      <c r="TBP12" s="349"/>
      <c r="TBQ12" s="349"/>
      <c r="TBR12" s="349"/>
      <c r="TBS12" s="349"/>
      <c r="TBT12" s="349"/>
      <c r="TBU12" s="349"/>
      <c r="TBV12" s="349"/>
      <c r="TBW12" s="349"/>
      <c r="TBX12" s="349"/>
      <c r="TBY12" s="349"/>
      <c r="TBZ12" s="349"/>
      <c r="TCA12" s="349"/>
      <c r="TCB12" s="349"/>
      <c r="TCC12" s="349"/>
      <c r="TCD12" s="349"/>
      <c r="TCE12" s="349"/>
      <c r="TCF12" s="349"/>
      <c r="TCG12" s="349"/>
      <c r="TCH12" s="349"/>
      <c r="TCI12" s="349"/>
      <c r="TCJ12" s="349"/>
      <c r="TCK12" s="349"/>
      <c r="TCL12" s="349"/>
      <c r="TCM12" s="349"/>
      <c r="TCN12" s="349"/>
      <c r="TCO12" s="349"/>
      <c r="TCP12" s="349"/>
      <c r="TCQ12" s="349"/>
      <c r="TCR12" s="349"/>
      <c r="TCS12" s="349"/>
      <c r="TCT12" s="349"/>
      <c r="TCU12" s="349"/>
      <c r="TCV12" s="349"/>
      <c r="TCW12" s="349"/>
      <c r="TCX12" s="349"/>
      <c r="TCY12" s="349"/>
      <c r="TCZ12" s="349"/>
      <c r="TDA12" s="349"/>
      <c r="TDB12" s="349"/>
      <c r="TDC12" s="349"/>
      <c r="TDD12" s="349"/>
      <c r="TDE12" s="349"/>
      <c r="TDF12" s="349"/>
      <c r="TDG12" s="349"/>
      <c r="TDH12" s="349"/>
      <c r="TDI12" s="349"/>
      <c r="TDJ12" s="349"/>
      <c r="TDK12" s="349"/>
      <c r="TDL12" s="349"/>
      <c r="TDM12" s="349"/>
      <c r="TDN12" s="349"/>
      <c r="TDO12" s="349"/>
      <c r="TDP12" s="349"/>
      <c r="TDQ12" s="349"/>
      <c r="TDR12" s="349"/>
      <c r="TDS12" s="349"/>
      <c r="TDT12" s="349"/>
      <c r="TDU12" s="349"/>
      <c r="TDV12" s="349"/>
      <c r="TDW12" s="349"/>
      <c r="TDX12" s="349"/>
      <c r="TDY12" s="349"/>
      <c r="TDZ12" s="349"/>
      <c r="TEA12" s="349"/>
      <c r="TEB12" s="349"/>
      <c r="TEC12" s="349"/>
      <c r="TED12" s="349"/>
      <c r="TEE12" s="349"/>
      <c r="TEF12" s="349"/>
      <c r="TEG12" s="349"/>
      <c r="TEH12" s="349"/>
      <c r="TEI12" s="349"/>
      <c r="TEJ12" s="349"/>
      <c r="TEK12" s="349"/>
      <c r="TEL12" s="349"/>
      <c r="TEM12" s="349"/>
      <c r="TEN12" s="349"/>
      <c r="TEO12" s="349"/>
      <c r="TEP12" s="349"/>
      <c r="TEQ12" s="349"/>
      <c r="TER12" s="349"/>
      <c r="TES12" s="349"/>
      <c r="TET12" s="349"/>
      <c r="TEU12" s="349"/>
      <c r="TEV12" s="349"/>
      <c r="TEW12" s="349"/>
      <c r="TEX12" s="349"/>
      <c r="TEY12" s="349"/>
      <c r="TEZ12" s="349"/>
      <c r="TFA12" s="349"/>
      <c r="TFB12" s="349"/>
      <c r="TFC12" s="349"/>
      <c r="TFD12" s="349"/>
      <c r="TFE12" s="349"/>
      <c r="TFF12" s="349"/>
      <c r="TFG12" s="349"/>
      <c r="TFH12" s="349"/>
      <c r="TFI12" s="349"/>
      <c r="TFJ12" s="349"/>
      <c r="TFK12" s="349"/>
      <c r="TFL12" s="349"/>
      <c r="TFM12" s="349"/>
      <c r="TFN12" s="349"/>
      <c r="TFO12" s="349"/>
      <c r="TFP12" s="349"/>
      <c r="TFQ12" s="349"/>
      <c r="TFR12" s="349"/>
      <c r="TFS12" s="349"/>
      <c r="TFT12" s="349"/>
      <c r="TFU12" s="349"/>
      <c r="TFV12" s="349"/>
      <c r="TFW12" s="349"/>
      <c r="TFX12" s="349"/>
      <c r="TFY12" s="349"/>
      <c r="TFZ12" s="349"/>
      <c r="TGA12" s="349"/>
      <c r="TGB12" s="349"/>
      <c r="TGC12" s="349"/>
      <c r="TGD12" s="349"/>
      <c r="TGE12" s="349"/>
      <c r="TGF12" s="349"/>
      <c r="TGG12" s="349"/>
      <c r="TGH12" s="349"/>
      <c r="TGI12" s="349"/>
      <c r="TGJ12" s="349"/>
      <c r="TGK12" s="349"/>
      <c r="TGL12" s="349"/>
      <c r="TGM12" s="349"/>
      <c r="TGN12" s="349"/>
      <c r="TGO12" s="349"/>
      <c r="TGP12" s="349"/>
      <c r="TGQ12" s="349"/>
      <c r="TGR12" s="349"/>
      <c r="TGS12" s="349"/>
      <c r="TGT12" s="349"/>
      <c r="TGU12" s="349"/>
      <c r="TGV12" s="349"/>
      <c r="TGW12" s="349"/>
      <c r="TGX12" s="349"/>
      <c r="TGY12" s="349"/>
      <c r="TGZ12" s="349"/>
      <c r="THA12" s="349"/>
      <c r="THB12" s="349"/>
      <c r="THC12" s="349"/>
      <c r="THD12" s="349"/>
      <c r="THE12" s="349"/>
      <c r="THF12" s="349"/>
      <c r="THG12" s="349"/>
      <c r="THH12" s="349"/>
      <c r="THI12" s="349"/>
      <c r="THJ12" s="349"/>
      <c r="THK12" s="349"/>
      <c r="THL12" s="349"/>
      <c r="THM12" s="349"/>
      <c r="THN12" s="349"/>
      <c r="THO12" s="349"/>
      <c r="THP12" s="349"/>
      <c r="THQ12" s="349"/>
      <c r="THR12" s="349"/>
      <c r="THS12" s="349"/>
      <c r="THT12" s="349"/>
      <c r="THU12" s="349"/>
      <c r="THV12" s="349"/>
      <c r="THW12" s="349"/>
      <c r="THX12" s="349"/>
      <c r="THY12" s="349"/>
      <c r="THZ12" s="349"/>
      <c r="TIA12" s="349"/>
      <c r="TIB12" s="349"/>
      <c r="TIC12" s="349"/>
      <c r="TID12" s="349"/>
      <c r="TIE12" s="349"/>
      <c r="TIF12" s="349"/>
      <c r="TIG12" s="349"/>
      <c r="TIH12" s="349"/>
      <c r="TII12" s="349"/>
      <c r="TIJ12" s="349"/>
      <c r="TIK12" s="349"/>
      <c r="TIL12" s="349"/>
      <c r="TIM12" s="349"/>
      <c r="TIN12" s="349"/>
      <c r="TIO12" s="349"/>
      <c r="TIP12" s="349"/>
      <c r="TIQ12" s="349"/>
      <c r="TIR12" s="349"/>
      <c r="TIS12" s="349"/>
      <c r="TIT12" s="349"/>
      <c r="TIU12" s="349"/>
      <c r="TIV12" s="349"/>
      <c r="TIW12" s="349"/>
      <c r="TIX12" s="349"/>
      <c r="TIY12" s="349"/>
      <c r="TIZ12" s="349"/>
      <c r="TJA12" s="349"/>
      <c r="TJB12" s="349"/>
      <c r="TJC12" s="349"/>
      <c r="TJD12" s="349"/>
      <c r="TJE12" s="349"/>
      <c r="TJF12" s="349"/>
      <c r="TJG12" s="349"/>
      <c r="TJH12" s="349"/>
      <c r="TJI12" s="349"/>
      <c r="TJJ12" s="349"/>
      <c r="TJK12" s="349"/>
      <c r="TJL12" s="349"/>
      <c r="TJM12" s="349"/>
      <c r="TJN12" s="349"/>
      <c r="TJO12" s="349"/>
      <c r="TJP12" s="349"/>
      <c r="TJQ12" s="349"/>
      <c r="TJR12" s="349"/>
      <c r="TJS12" s="349"/>
      <c r="TJT12" s="349"/>
      <c r="TJU12" s="349"/>
      <c r="TJV12" s="349"/>
      <c r="TJW12" s="349"/>
      <c r="TJX12" s="349"/>
      <c r="TJY12" s="349"/>
      <c r="TJZ12" s="349"/>
      <c r="TKA12" s="349"/>
      <c r="TKB12" s="349"/>
      <c r="TKC12" s="349"/>
      <c r="TKD12" s="349"/>
      <c r="TKE12" s="349"/>
      <c r="TKF12" s="349"/>
      <c r="TKG12" s="349"/>
      <c r="TKH12" s="349"/>
      <c r="TKI12" s="349"/>
      <c r="TKJ12" s="349"/>
      <c r="TKK12" s="349"/>
      <c r="TKL12" s="349"/>
      <c r="TKM12" s="349"/>
      <c r="TKN12" s="349"/>
      <c r="TKO12" s="349"/>
      <c r="TKP12" s="349"/>
      <c r="TKQ12" s="349"/>
      <c r="TKR12" s="349"/>
      <c r="TKS12" s="349"/>
      <c r="TKT12" s="349"/>
      <c r="TKU12" s="349"/>
      <c r="TKV12" s="349"/>
      <c r="TKW12" s="349"/>
      <c r="TKX12" s="349"/>
      <c r="TKY12" s="349"/>
      <c r="TKZ12" s="349"/>
      <c r="TLA12" s="349"/>
      <c r="TLB12" s="349"/>
      <c r="TLC12" s="349"/>
      <c r="TLD12" s="349"/>
      <c r="TLE12" s="349"/>
      <c r="TLF12" s="349"/>
      <c r="TLG12" s="349"/>
      <c r="TLH12" s="349"/>
      <c r="TLI12" s="349"/>
      <c r="TLJ12" s="349"/>
      <c r="TLK12" s="349"/>
      <c r="TLL12" s="349"/>
      <c r="TLM12" s="349"/>
      <c r="TLN12" s="349"/>
      <c r="TLO12" s="349"/>
      <c r="TLP12" s="349"/>
      <c r="TLQ12" s="349"/>
      <c r="TLR12" s="349"/>
      <c r="TLS12" s="349"/>
      <c r="TLT12" s="349"/>
      <c r="TLU12" s="349"/>
      <c r="TLV12" s="349"/>
      <c r="TLW12" s="349"/>
      <c r="TLX12" s="349"/>
      <c r="TLY12" s="349"/>
      <c r="TLZ12" s="349"/>
      <c r="TMA12" s="349"/>
      <c r="TMB12" s="349"/>
      <c r="TMC12" s="349"/>
      <c r="TMD12" s="349"/>
      <c r="TME12" s="349"/>
      <c r="TMF12" s="349"/>
      <c r="TMG12" s="349"/>
      <c r="TMH12" s="349"/>
      <c r="TMI12" s="349"/>
      <c r="TMJ12" s="349"/>
      <c r="TMK12" s="349"/>
      <c r="TML12" s="349"/>
      <c r="TMM12" s="349"/>
      <c r="TMN12" s="349"/>
      <c r="TMO12" s="349"/>
      <c r="TMP12" s="349"/>
      <c r="TMQ12" s="349"/>
      <c r="TMR12" s="349"/>
      <c r="TMS12" s="349"/>
      <c r="TMT12" s="349"/>
      <c r="TMU12" s="349"/>
      <c r="TMV12" s="349"/>
      <c r="TMW12" s="349"/>
      <c r="TMX12" s="349"/>
      <c r="TMY12" s="349"/>
      <c r="TMZ12" s="349"/>
      <c r="TNA12" s="349"/>
      <c r="TNB12" s="349"/>
      <c r="TNC12" s="349"/>
      <c r="TND12" s="349"/>
      <c r="TNE12" s="349"/>
      <c r="TNF12" s="349"/>
      <c r="TNG12" s="349"/>
      <c r="TNH12" s="349"/>
      <c r="TNI12" s="349"/>
      <c r="TNJ12" s="349"/>
      <c r="TNK12" s="349"/>
      <c r="TNL12" s="349"/>
      <c r="TNM12" s="349"/>
      <c r="TNN12" s="349"/>
      <c r="TNO12" s="349"/>
      <c r="TNP12" s="349"/>
      <c r="TNQ12" s="349"/>
      <c r="TNR12" s="349"/>
      <c r="TNS12" s="349"/>
      <c r="TNT12" s="349"/>
      <c r="TNU12" s="349"/>
      <c r="TNV12" s="349"/>
      <c r="TNW12" s="349"/>
      <c r="TNX12" s="349"/>
      <c r="TNY12" s="349"/>
      <c r="TNZ12" s="349"/>
      <c r="TOA12" s="349"/>
      <c r="TOB12" s="349"/>
      <c r="TOC12" s="349"/>
      <c r="TOD12" s="349"/>
      <c r="TOE12" s="349"/>
      <c r="TOF12" s="349"/>
      <c r="TOG12" s="349"/>
      <c r="TOH12" s="349"/>
      <c r="TOI12" s="349"/>
      <c r="TOJ12" s="349"/>
      <c r="TOK12" s="349"/>
      <c r="TOL12" s="349"/>
      <c r="TOM12" s="349"/>
      <c r="TON12" s="349"/>
      <c r="TOO12" s="349"/>
      <c r="TOP12" s="349"/>
      <c r="TOQ12" s="349"/>
      <c r="TOR12" s="349"/>
      <c r="TOS12" s="349"/>
      <c r="TOT12" s="349"/>
      <c r="TOU12" s="349"/>
      <c r="TOV12" s="349"/>
      <c r="TOW12" s="349"/>
      <c r="TOX12" s="349"/>
      <c r="TOY12" s="349"/>
      <c r="TOZ12" s="349"/>
      <c r="TPA12" s="349"/>
      <c r="TPB12" s="349"/>
      <c r="TPC12" s="349"/>
      <c r="TPD12" s="349"/>
      <c r="TPE12" s="349"/>
      <c r="TPF12" s="349"/>
      <c r="TPG12" s="349"/>
      <c r="TPH12" s="349"/>
      <c r="TPI12" s="349"/>
      <c r="TPJ12" s="349"/>
      <c r="TPK12" s="349"/>
      <c r="TPL12" s="349"/>
      <c r="TPM12" s="349"/>
      <c r="TPN12" s="349"/>
      <c r="TPO12" s="349"/>
      <c r="TPP12" s="349"/>
      <c r="TPQ12" s="349"/>
      <c r="TPR12" s="349"/>
      <c r="TPS12" s="349"/>
      <c r="TPT12" s="349"/>
      <c r="TPU12" s="349"/>
      <c r="TPV12" s="349"/>
      <c r="TPW12" s="349"/>
      <c r="TPX12" s="349"/>
      <c r="TPY12" s="349"/>
      <c r="TPZ12" s="349"/>
      <c r="TQA12" s="349"/>
      <c r="TQB12" s="349"/>
      <c r="TQC12" s="349"/>
      <c r="TQD12" s="349"/>
      <c r="TQE12" s="349"/>
      <c r="TQF12" s="349"/>
      <c r="TQG12" s="349"/>
      <c r="TQH12" s="349"/>
      <c r="TQI12" s="349"/>
      <c r="TQJ12" s="349"/>
      <c r="TQK12" s="349"/>
      <c r="TQL12" s="349"/>
      <c r="TQM12" s="349"/>
      <c r="TQN12" s="349"/>
      <c r="TQO12" s="349"/>
      <c r="TQP12" s="349"/>
      <c r="TQQ12" s="349"/>
      <c r="TQR12" s="349"/>
      <c r="TQS12" s="349"/>
      <c r="TQT12" s="349"/>
      <c r="TQU12" s="349"/>
      <c r="TQV12" s="349"/>
      <c r="TQW12" s="349"/>
      <c r="TQX12" s="349"/>
      <c r="TQY12" s="349"/>
      <c r="TQZ12" s="349"/>
      <c r="TRA12" s="349"/>
      <c r="TRB12" s="349"/>
      <c r="TRC12" s="349"/>
      <c r="TRD12" s="349"/>
      <c r="TRE12" s="349"/>
      <c r="TRF12" s="349"/>
      <c r="TRG12" s="349"/>
      <c r="TRH12" s="349"/>
      <c r="TRI12" s="349"/>
      <c r="TRJ12" s="349"/>
      <c r="TRK12" s="349"/>
      <c r="TRL12" s="349"/>
      <c r="TRM12" s="349"/>
      <c r="TRN12" s="349"/>
      <c r="TRO12" s="349"/>
      <c r="TRP12" s="349"/>
      <c r="TRQ12" s="349"/>
      <c r="TRR12" s="349"/>
      <c r="TRS12" s="349"/>
      <c r="TRT12" s="349"/>
      <c r="TRU12" s="349"/>
      <c r="TRV12" s="349"/>
      <c r="TRW12" s="349"/>
      <c r="TRX12" s="349"/>
      <c r="TRY12" s="349"/>
      <c r="TRZ12" s="349"/>
      <c r="TSA12" s="349"/>
      <c r="TSB12" s="349"/>
      <c r="TSC12" s="349"/>
      <c r="TSD12" s="349"/>
      <c r="TSE12" s="349"/>
      <c r="TSF12" s="349"/>
      <c r="TSG12" s="349"/>
      <c r="TSH12" s="349"/>
      <c r="TSI12" s="349"/>
      <c r="TSJ12" s="349"/>
      <c r="TSK12" s="349"/>
      <c r="TSL12" s="349"/>
      <c r="TSM12" s="349"/>
      <c r="TSN12" s="349"/>
      <c r="TSO12" s="349"/>
      <c r="TSP12" s="349"/>
      <c r="TSQ12" s="349"/>
      <c r="TSR12" s="349"/>
      <c r="TSS12" s="349"/>
      <c r="TST12" s="349"/>
      <c r="TSU12" s="349"/>
      <c r="TSV12" s="349"/>
      <c r="TSW12" s="349"/>
      <c r="TSX12" s="349"/>
      <c r="TSY12" s="349"/>
      <c r="TSZ12" s="349"/>
      <c r="TTA12" s="349"/>
      <c r="TTB12" s="349"/>
      <c r="TTC12" s="349"/>
      <c r="TTD12" s="349"/>
      <c r="TTE12" s="349"/>
      <c r="TTF12" s="349"/>
      <c r="TTG12" s="349"/>
      <c r="TTH12" s="349"/>
      <c r="TTI12" s="349"/>
      <c r="TTJ12" s="349"/>
      <c r="TTK12" s="349"/>
      <c r="TTL12" s="349"/>
      <c r="TTM12" s="349"/>
      <c r="TTN12" s="349"/>
      <c r="TTO12" s="349"/>
      <c r="TTP12" s="349"/>
      <c r="TTQ12" s="349"/>
      <c r="TTR12" s="349"/>
      <c r="TTS12" s="349"/>
      <c r="TTT12" s="349"/>
      <c r="TTU12" s="349"/>
      <c r="TTV12" s="349"/>
      <c r="TTW12" s="349"/>
      <c r="TTX12" s="349"/>
      <c r="TTY12" s="349"/>
      <c r="TTZ12" s="349"/>
      <c r="TUA12" s="349"/>
      <c r="TUB12" s="349"/>
      <c r="TUC12" s="349"/>
      <c r="TUD12" s="349"/>
      <c r="TUE12" s="349"/>
      <c r="TUF12" s="349"/>
      <c r="TUG12" s="349"/>
      <c r="TUH12" s="349"/>
      <c r="TUI12" s="349"/>
      <c r="TUJ12" s="349"/>
      <c r="TUK12" s="349"/>
      <c r="TUL12" s="349"/>
      <c r="TUM12" s="349"/>
      <c r="TUN12" s="349"/>
      <c r="TUO12" s="349"/>
      <c r="TUP12" s="349"/>
      <c r="TUQ12" s="349"/>
      <c r="TUR12" s="349"/>
      <c r="TUS12" s="349"/>
      <c r="TUT12" s="349"/>
      <c r="TUU12" s="349"/>
      <c r="TUV12" s="349"/>
      <c r="TUW12" s="349"/>
      <c r="TUX12" s="349"/>
      <c r="TUY12" s="349"/>
      <c r="TUZ12" s="349"/>
      <c r="TVA12" s="349"/>
      <c r="TVB12" s="349"/>
      <c r="TVC12" s="349"/>
      <c r="TVD12" s="349"/>
      <c r="TVE12" s="349"/>
      <c r="TVF12" s="349"/>
      <c r="TVG12" s="349"/>
      <c r="TVH12" s="349"/>
      <c r="TVI12" s="349"/>
      <c r="TVJ12" s="349"/>
      <c r="TVK12" s="349"/>
      <c r="TVL12" s="349"/>
      <c r="TVM12" s="349"/>
      <c r="TVN12" s="349"/>
      <c r="TVO12" s="349"/>
      <c r="TVP12" s="349"/>
      <c r="TVQ12" s="349"/>
      <c r="TVR12" s="349"/>
      <c r="TVS12" s="349"/>
      <c r="TVT12" s="349"/>
      <c r="TVU12" s="349"/>
      <c r="TVV12" s="349"/>
      <c r="TVW12" s="349"/>
      <c r="TVX12" s="349"/>
      <c r="TVY12" s="349"/>
      <c r="TVZ12" s="349"/>
      <c r="TWA12" s="349"/>
      <c r="TWB12" s="349"/>
      <c r="TWC12" s="349"/>
      <c r="TWD12" s="349"/>
      <c r="TWE12" s="349"/>
      <c r="TWF12" s="349"/>
      <c r="TWG12" s="349"/>
      <c r="TWH12" s="349"/>
      <c r="TWI12" s="349"/>
      <c r="TWJ12" s="349"/>
      <c r="TWK12" s="349"/>
      <c r="TWL12" s="349"/>
      <c r="TWM12" s="349"/>
      <c r="TWN12" s="349"/>
      <c r="TWO12" s="349"/>
      <c r="TWP12" s="349"/>
      <c r="TWQ12" s="349"/>
      <c r="TWR12" s="349"/>
      <c r="TWS12" s="349"/>
      <c r="TWT12" s="349"/>
      <c r="TWU12" s="349"/>
      <c r="TWV12" s="349"/>
      <c r="TWW12" s="349"/>
      <c r="TWX12" s="349"/>
      <c r="TWY12" s="349"/>
      <c r="TWZ12" s="349"/>
      <c r="TXA12" s="349"/>
      <c r="TXB12" s="349"/>
      <c r="TXC12" s="349"/>
      <c r="TXD12" s="349"/>
      <c r="TXE12" s="349"/>
      <c r="TXF12" s="349"/>
      <c r="TXG12" s="349"/>
      <c r="TXH12" s="349"/>
      <c r="TXI12" s="349"/>
      <c r="TXJ12" s="349"/>
      <c r="TXK12" s="349"/>
      <c r="TXL12" s="349"/>
      <c r="TXM12" s="349"/>
      <c r="TXN12" s="349"/>
      <c r="TXO12" s="349"/>
      <c r="TXP12" s="349"/>
      <c r="TXQ12" s="349"/>
      <c r="TXR12" s="349"/>
      <c r="TXS12" s="349"/>
      <c r="TXT12" s="349"/>
      <c r="TXU12" s="349"/>
      <c r="TXV12" s="349"/>
      <c r="TXW12" s="349"/>
      <c r="TXX12" s="349"/>
      <c r="TXY12" s="349"/>
      <c r="TXZ12" s="349"/>
      <c r="TYA12" s="349"/>
      <c r="TYB12" s="349"/>
      <c r="TYC12" s="349"/>
      <c r="TYD12" s="349"/>
      <c r="TYE12" s="349"/>
      <c r="TYF12" s="349"/>
      <c r="TYG12" s="349"/>
      <c r="TYH12" s="349"/>
      <c r="TYI12" s="349"/>
      <c r="TYJ12" s="349"/>
      <c r="TYK12" s="349"/>
      <c r="TYL12" s="349"/>
      <c r="TYM12" s="349"/>
      <c r="TYN12" s="349"/>
      <c r="TYO12" s="349"/>
      <c r="TYP12" s="349"/>
      <c r="TYQ12" s="349"/>
      <c r="TYR12" s="349"/>
      <c r="TYS12" s="349"/>
      <c r="TYT12" s="349"/>
      <c r="TYU12" s="349"/>
      <c r="TYV12" s="349"/>
      <c r="TYW12" s="349"/>
      <c r="TYX12" s="349"/>
      <c r="TYY12" s="349"/>
      <c r="TYZ12" s="349"/>
      <c r="TZA12" s="349"/>
      <c r="TZB12" s="349"/>
      <c r="TZC12" s="349"/>
      <c r="TZD12" s="349"/>
      <c r="TZE12" s="349"/>
      <c r="TZF12" s="349"/>
      <c r="TZG12" s="349"/>
      <c r="TZH12" s="349"/>
      <c r="TZI12" s="349"/>
      <c r="TZJ12" s="349"/>
      <c r="TZK12" s="349"/>
      <c r="TZL12" s="349"/>
      <c r="TZM12" s="349"/>
      <c r="TZN12" s="349"/>
      <c r="TZO12" s="349"/>
      <c r="TZP12" s="349"/>
      <c r="TZQ12" s="349"/>
      <c r="TZR12" s="349"/>
      <c r="TZS12" s="349"/>
      <c r="TZT12" s="349"/>
      <c r="TZU12" s="349"/>
      <c r="TZV12" s="349"/>
      <c r="TZW12" s="349"/>
      <c r="TZX12" s="349"/>
      <c r="TZY12" s="349"/>
      <c r="TZZ12" s="349"/>
      <c r="UAA12" s="349"/>
      <c r="UAB12" s="349"/>
      <c r="UAC12" s="349"/>
      <c r="UAD12" s="349"/>
      <c r="UAE12" s="349"/>
      <c r="UAF12" s="349"/>
      <c r="UAG12" s="349"/>
      <c r="UAH12" s="349"/>
      <c r="UAI12" s="349"/>
      <c r="UAJ12" s="349"/>
      <c r="UAK12" s="349"/>
      <c r="UAL12" s="349"/>
      <c r="UAM12" s="349"/>
      <c r="UAN12" s="349"/>
      <c r="UAO12" s="349"/>
      <c r="UAP12" s="349"/>
      <c r="UAQ12" s="349"/>
      <c r="UAR12" s="349"/>
      <c r="UAS12" s="349"/>
      <c r="UAT12" s="349"/>
      <c r="UAU12" s="349"/>
      <c r="UAV12" s="349"/>
      <c r="UAW12" s="349"/>
      <c r="UAX12" s="349"/>
      <c r="UAY12" s="349"/>
      <c r="UAZ12" s="349"/>
      <c r="UBA12" s="349"/>
      <c r="UBB12" s="349"/>
      <c r="UBC12" s="349"/>
      <c r="UBD12" s="349"/>
      <c r="UBE12" s="349"/>
      <c r="UBF12" s="349"/>
      <c r="UBG12" s="349"/>
      <c r="UBH12" s="349"/>
      <c r="UBI12" s="349"/>
      <c r="UBJ12" s="349"/>
      <c r="UBK12" s="349"/>
      <c r="UBL12" s="349"/>
      <c r="UBM12" s="349"/>
      <c r="UBN12" s="349"/>
      <c r="UBO12" s="349"/>
      <c r="UBP12" s="349"/>
      <c r="UBQ12" s="349"/>
      <c r="UBR12" s="349"/>
      <c r="UBS12" s="349"/>
      <c r="UBT12" s="349"/>
      <c r="UBU12" s="349"/>
      <c r="UBV12" s="349"/>
      <c r="UBW12" s="349"/>
      <c r="UBX12" s="349"/>
      <c r="UBY12" s="349"/>
      <c r="UBZ12" s="349"/>
      <c r="UCA12" s="349"/>
      <c r="UCB12" s="349"/>
      <c r="UCC12" s="349"/>
      <c r="UCD12" s="349"/>
      <c r="UCE12" s="349"/>
      <c r="UCF12" s="349"/>
      <c r="UCG12" s="349"/>
      <c r="UCH12" s="349"/>
      <c r="UCI12" s="349"/>
      <c r="UCJ12" s="349"/>
      <c r="UCK12" s="349"/>
      <c r="UCL12" s="349"/>
      <c r="UCM12" s="349"/>
      <c r="UCN12" s="349"/>
      <c r="UCO12" s="349"/>
      <c r="UCP12" s="349"/>
      <c r="UCQ12" s="349"/>
      <c r="UCR12" s="349"/>
      <c r="UCS12" s="349"/>
      <c r="UCT12" s="349"/>
      <c r="UCU12" s="349"/>
      <c r="UCV12" s="349"/>
      <c r="UCW12" s="349"/>
      <c r="UCX12" s="349"/>
      <c r="UCY12" s="349"/>
      <c r="UCZ12" s="349"/>
      <c r="UDA12" s="349"/>
      <c r="UDB12" s="349"/>
      <c r="UDC12" s="349"/>
      <c r="UDD12" s="349"/>
      <c r="UDE12" s="349"/>
      <c r="UDF12" s="349"/>
      <c r="UDG12" s="349"/>
      <c r="UDH12" s="349"/>
      <c r="UDI12" s="349"/>
      <c r="UDJ12" s="349"/>
      <c r="UDK12" s="349"/>
      <c r="UDL12" s="349"/>
      <c r="UDM12" s="349"/>
      <c r="UDN12" s="349"/>
      <c r="UDO12" s="349"/>
      <c r="UDP12" s="349"/>
      <c r="UDQ12" s="349"/>
      <c r="UDR12" s="349"/>
      <c r="UDS12" s="349"/>
      <c r="UDT12" s="349"/>
      <c r="UDU12" s="349"/>
      <c r="UDV12" s="349"/>
      <c r="UDW12" s="349"/>
      <c r="UDX12" s="349"/>
      <c r="UDY12" s="349"/>
      <c r="UDZ12" s="349"/>
      <c r="UEA12" s="349"/>
      <c r="UEB12" s="349"/>
      <c r="UEC12" s="349"/>
      <c r="UED12" s="349"/>
      <c r="UEE12" s="349"/>
      <c r="UEF12" s="349"/>
      <c r="UEG12" s="349"/>
      <c r="UEH12" s="349"/>
      <c r="UEI12" s="349"/>
      <c r="UEJ12" s="349"/>
      <c r="UEK12" s="349"/>
      <c r="UEL12" s="349"/>
      <c r="UEM12" s="349"/>
      <c r="UEN12" s="349"/>
      <c r="UEO12" s="349"/>
      <c r="UEP12" s="349"/>
      <c r="UEQ12" s="349"/>
      <c r="UER12" s="349"/>
      <c r="UES12" s="349"/>
      <c r="UET12" s="349"/>
      <c r="UEU12" s="349"/>
      <c r="UEV12" s="349"/>
      <c r="UEW12" s="349"/>
      <c r="UEX12" s="349"/>
      <c r="UEY12" s="349"/>
      <c r="UEZ12" s="349"/>
      <c r="UFA12" s="349"/>
      <c r="UFB12" s="349"/>
      <c r="UFC12" s="349"/>
      <c r="UFD12" s="349"/>
      <c r="UFE12" s="349"/>
      <c r="UFF12" s="349"/>
      <c r="UFG12" s="349"/>
      <c r="UFH12" s="349"/>
      <c r="UFI12" s="349"/>
      <c r="UFJ12" s="349"/>
      <c r="UFK12" s="349"/>
      <c r="UFL12" s="349"/>
      <c r="UFM12" s="349"/>
      <c r="UFN12" s="349"/>
      <c r="UFO12" s="349"/>
      <c r="UFP12" s="349"/>
      <c r="UFQ12" s="349"/>
      <c r="UFR12" s="349"/>
      <c r="UFS12" s="349"/>
      <c r="UFT12" s="349"/>
      <c r="UFU12" s="349"/>
      <c r="UFV12" s="349"/>
      <c r="UFW12" s="349"/>
      <c r="UFX12" s="349"/>
      <c r="UFY12" s="349"/>
      <c r="UFZ12" s="349"/>
      <c r="UGA12" s="349"/>
      <c r="UGB12" s="349"/>
      <c r="UGC12" s="349"/>
      <c r="UGD12" s="349"/>
      <c r="UGE12" s="349"/>
      <c r="UGF12" s="349"/>
      <c r="UGG12" s="349"/>
      <c r="UGH12" s="349"/>
      <c r="UGI12" s="349"/>
      <c r="UGJ12" s="349"/>
      <c r="UGK12" s="349"/>
      <c r="UGL12" s="349"/>
      <c r="UGM12" s="349"/>
      <c r="UGN12" s="349"/>
      <c r="UGO12" s="349"/>
      <c r="UGP12" s="349"/>
      <c r="UGQ12" s="349"/>
      <c r="UGR12" s="349"/>
      <c r="UGS12" s="349"/>
      <c r="UGT12" s="349"/>
      <c r="UGU12" s="349"/>
      <c r="UGV12" s="349"/>
      <c r="UGW12" s="349"/>
      <c r="UGX12" s="349"/>
      <c r="UGY12" s="349"/>
      <c r="UGZ12" s="349"/>
      <c r="UHA12" s="349"/>
      <c r="UHB12" s="349"/>
      <c r="UHC12" s="349"/>
      <c r="UHD12" s="349"/>
      <c r="UHE12" s="349"/>
      <c r="UHF12" s="349"/>
      <c r="UHG12" s="349"/>
      <c r="UHH12" s="349"/>
      <c r="UHI12" s="349"/>
      <c r="UHJ12" s="349"/>
      <c r="UHK12" s="349"/>
      <c r="UHL12" s="349"/>
      <c r="UHM12" s="349"/>
      <c r="UHN12" s="349"/>
      <c r="UHO12" s="349"/>
      <c r="UHP12" s="349"/>
      <c r="UHQ12" s="349"/>
      <c r="UHR12" s="349"/>
      <c r="UHS12" s="349"/>
      <c r="UHT12" s="349"/>
      <c r="UHU12" s="349"/>
      <c r="UHV12" s="349"/>
      <c r="UHW12" s="349"/>
      <c r="UHX12" s="349"/>
      <c r="UHY12" s="349"/>
      <c r="UHZ12" s="349"/>
      <c r="UIA12" s="349"/>
      <c r="UIB12" s="349"/>
      <c r="UIC12" s="349"/>
      <c r="UID12" s="349"/>
      <c r="UIE12" s="349"/>
      <c r="UIF12" s="349"/>
      <c r="UIG12" s="349"/>
      <c r="UIH12" s="349"/>
      <c r="UII12" s="349"/>
      <c r="UIJ12" s="349"/>
      <c r="UIK12" s="349"/>
      <c r="UIL12" s="349"/>
      <c r="UIM12" s="349"/>
      <c r="UIN12" s="349"/>
      <c r="UIO12" s="349"/>
      <c r="UIP12" s="349"/>
      <c r="UIQ12" s="349"/>
      <c r="UIR12" s="349"/>
      <c r="UIS12" s="349"/>
      <c r="UIT12" s="349"/>
      <c r="UIU12" s="349"/>
      <c r="UIV12" s="349"/>
      <c r="UIW12" s="349"/>
      <c r="UIX12" s="349"/>
      <c r="UIY12" s="349"/>
      <c r="UIZ12" s="349"/>
      <c r="UJA12" s="349"/>
      <c r="UJB12" s="349"/>
      <c r="UJC12" s="349"/>
      <c r="UJD12" s="349"/>
      <c r="UJE12" s="349"/>
      <c r="UJF12" s="349"/>
      <c r="UJG12" s="349"/>
      <c r="UJH12" s="349"/>
      <c r="UJI12" s="349"/>
      <c r="UJJ12" s="349"/>
      <c r="UJK12" s="349"/>
      <c r="UJL12" s="349"/>
      <c r="UJM12" s="349"/>
      <c r="UJN12" s="349"/>
      <c r="UJO12" s="349"/>
      <c r="UJP12" s="349"/>
      <c r="UJQ12" s="349"/>
      <c r="UJR12" s="349"/>
      <c r="UJS12" s="349"/>
      <c r="UJT12" s="349"/>
      <c r="UJU12" s="349"/>
      <c r="UJV12" s="349"/>
      <c r="UJW12" s="349"/>
      <c r="UJX12" s="349"/>
      <c r="UJY12" s="349"/>
      <c r="UJZ12" s="349"/>
      <c r="UKA12" s="349"/>
      <c r="UKB12" s="349"/>
      <c r="UKC12" s="349"/>
      <c r="UKD12" s="349"/>
      <c r="UKE12" s="349"/>
      <c r="UKF12" s="349"/>
      <c r="UKG12" s="349"/>
      <c r="UKH12" s="349"/>
      <c r="UKI12" s="349"/>
      <c r="UKJ12" s="349"/>
      <c r="UKK12" s="349"/>
      <c r="UKL12" s="349"/>
      <c r="UKM12" s="349"/>
      <c r="UKN12" s="349"/>
      <c r="UKO12" s="349"/>
      <c r="UKP12" s="349"/>
      <c r="UKQ12" s="349"/>
      <c r="UKR12" s="349"/>
      <c r="UKS12" s="349"/>
      <c r="UKT12" s="349"/>
      <c r="UKU12" s="349"/>
      <c r="UKV12" s="349"/>
      <c r="UKW12" s="349"/>
      <c r="UKX12" s="349"/>
      <c r="UKY12" s="349"/>
      <c r="UKZ12" s="349"/>
      <c r="ULA12" s="349"/>
      <c r="ULB12" s="349"/>
      <c r="ULC12" s="349"/>
      <c r="ULD12" s="349"/>
      <c r="ULE12" s="349"/>
      <c r="ULF12" s="349"/>
      <c r="ULG12" s="349"/>
      <c r="ULH12" s="349"/>
      <c r="ULI12" s="349"/>
      <c r="ULJ12" s="349"/>
      <c r="ULK12" s="349"/>
      <c r="ULL12" s="349"/>
      <c r="ULM12" s="349"/>
      <c r="ULN12" s="349"/>
      <c r="ULO12" s="349"/>
      <c r="ULP12" s="349"/>
      <c r="ULQ12" s="349"/>
      <c r="ULR12" s="349"/>
      <c r="ULS12" s="349"/>
      <c r="ULT12" s="349"/>
      <c r="ULU12" s="349"/>
      <c r="ULV12" s="349"/>
      <c r="ULW12" s="349"/>
      <c r="ULX12" s="349"/>
      <c r="ULY12" s="349"/>
      <c r="ULZ12" s="349"/>
      <c r="UMA12" s="349"/>
      <c r="UMB12" s="349"/>
      <c r="UMC12" s="349"/>
      <c r="UMD12" s="349"/>
      <c r="UME12" s="349"/>
      <c r="UMF12" s="349"/>
      <c r="UMG12" s="349"/>
      <c r="UMH12" s="349"/>
      <c r="UMI12" s="349"/>
      <c r="UMJ12" s="349"/>
      <c r="UMK12" s="349"/>
      <c r="UML12" s="349"/>
      <c r="UMM12" s="349"/>
      <c r="UMN12" s="349"/>
      <c r="UMO12" s="349"/>
      <c r="UMP12" s="349"/>
      <c r="UMQ12" s="349"/>
      <c r="UMR12" s="349"/>
      <c r="UMS12" s="349"/>
      <c r="UMT12" s="349"/>
      <c r="UMU12" s="349"/>
      <c r="UMV12" s="349"/>
      <c r="UMW12" s="349"/>
      <c r="UMX12" s="349"/>
      <c r="UMY12" s="349"/>
      <c r="UMZ12" s="349"/>
      <c r="UNA12" s="349"/>
      <c r="UNB12" s="349"/>
      <c r="UNC12" s="349"/>
      <c r="UND12" s="349"/>
      <c r="UNE12" s="349"/>
      <c r="UNF12" s="349"/>
      <c r="UNG12" s="349"/>
      <c r="UNH12" s="349"/>
      <c r="UNI12" s="349"/>
      <c r="UNJ12" s="349"/>
      <c r="UNK12" s="349"/>
      <c r="UNL12" s="349"/>
      <c r="UNM12" s="349"/>
      <c r="UNN12" s="349"/>
      <c r="UNO12" s="349"/>
      <c r="UNP12" s="349"/>
      <c r="UNQ12" s="349"/>
      <c r="UNR12" s="349"/>
      <c r="UNS12" s="349"/>
      <c r="UNT12" s="349"/>
      <c r="UNU12" s="349"/>
      <c r="UNV12" s="349"/>
      <c r="UNW12" s="349"/>
      <c r="UNX12" s="349"/>
      <c r="UNY12" s="349"/>
      <c r="UNZ12" s="349"/>
      <c r="UOA12" s="349"/>
      <c r="UOB12" s="349"/>
      <c r="UOC12" s="349"/>
      <c r="UOD12" s="349"/>
      <c r="UOE12" s="349"/>
      <c r="UOF12" s="349"/>
      <c r="UOG12" s="349"/>
      <c r="UOH12" s="349"/>
      <c r="UOI12" s="349"/>
      <c r="UOJ12" s="349"/>
      <c r="UOK12" s="349"/>
      <c r="UOL12" s="349"/>
      <c r="UOM12" s="349"/>
      <c r="UON12" s="349"/>
      <c r="UOO12" s="349"/>
      <c r="UOP12" s="349"/>
      <c r="UOQ12" s="349"/>
      <c r="UOR12" s="349"/>
      <c r="UOS12" s="349"/>
      <c r="UOT12" s="349"/>
      <c r="UOU12" s="349"/>
      <c r="UOV12" s="349"/>
      <c r="UOW12" s="349"/>
      <c r="UOX12" s="349"/>
      <c r="UOY12" s="349"/>
      <c r="UOZ12" s="349"/>
      <c r="UPA12" s="349"/>
      <c r="UPB12" s="349"/>
      <c r="UPC12" s="349"/>
      <c r="UPD12" s="349"/>
      <c r="UPE12" s="349"/>
      <c r="UPF12" s="349"/>
      <c r="UPG12" s="349"/>
      <c r="UPH12" s="349"/>
      <c r="UPI12" s="349"/>
      <c r="UPJ12" s="349"/>
      <c r="UPK12" s="349"/>
      <c r="UPL12" s="349"/>
      <c r="UPM12" s="349"/>
      <c r="UPN12" s="349"/>
      <c r="UPO12" s="349"/>
      <c r="UPP12" s="349"/>
      <c r="UPQ12" s="349"/>
      <c r="UPR12" s="349"/>
      <c r="UPS12" s="349"/>
      <c r="UPT12" s="349"/>
      <c r="UPU12" s="349"/>
      <c r="UPV12" s="349"/>
      <c r="UPW12" s="349"/>
      <c r="UPX12" s="349"/>
      <c r="UPY12" s="349"/>
      <c r="UPZ12" s="349"/>
      <c r="UQA12" s="349"/>
      <c r="UQB12" s="349"/>
      <c r="UQC12" s="349"/>
      <c r="UQD12" s="349"/>
      <c r="UQE12" s="349"/>
      <c r="UQF12" s="349"/>
      <c r="UQG12" s="349"/>
      <c r="UQH12" s="349"/>
      <c r="UQI12" s="349"/>
      <c r="UQJ12" s="349"/>
      <c r="UQK12" s="349"/>
      <c r="UQL12" s="349"/>
      <c r="UQM12" s="349"/>
      <c r="UQN12" s="349"/>
      <c r="UQO12" s="349"/>
      <c r="UQP12" s="349"/>
      <c r="UQQ12" s="349"/>
      <c r="UQR12" s="349"/>
      <c r="UQS12" s="349"/>
      <c r="UQT12" s="349"/>
      <c r="UQU12" s="349"/>
      <c r="UQV12" s="349"/>
      <c r="UQW12" s="349"/>
      <c r="UQX12" s="349"/>
      <c r="UQY12" s="349"/>
      <c r="UQZ12" s="349"/>
      <c r="URA12" s="349"/>
      <c r="URB12" s="349"/>
      <c r="URC12" s="349"/>
      <c r="URD12" s="349"/>
      <c r="URE12" s="349"/>
      <c r="URF12" s="349"/>
      <c r="URG12" s="349"/>
      <c r="URH12" s="349"/>
      <c r="URI12" s="349"/>
      <c r="URJ12" s="349"/>
      <c r="URK12" s="349"/>
      <c r="URL12" s="349"/>
      <c r="URM12" s="349"/>
      <c r="URN12" s="349"/>
      <c r="URO12" s="349"/>
      <c r="URP12" s="349"/>
      <c r="URQ12" s="349"/>
      <c r="URR12" s="349"/>
      <c r="URS12" s="349"/>
      <c r="URT12" s="349"/>
      <c r="URU12" s="349"/>
      <c r="URV12" s="349"/>
      <c r="URW12" s="349"/>
      <c r="URX12" s="349"/>
      <c r="URY12" s="349"/>
      <c r="URZ12" s="349"/>
      <c r="USA12" s="349"/>
      <c r="USB12" s="349"/>
      <c r="USC12" s="349"/>
      <c r="USD12" s="349"/>
      <c r="USE12" s="349"/>
      <c r="USF12" s="349"/>
      <c r="USG12" s="349"/>
      <c r="USH12" s="349"/>
      <c r="USI12" s="349"/>
      <c r="USJ12" s="349"/>
      <c r="USK12" s="349"/>
      <c r="USL12" s="349"/>
      <c r="USM12" s="349"/>
      <c r="USN12" s="349"/>
      <c r="USO12" s="349"/>
      <c r="USP12" s="349"/>
      <c r="USQ12" s="349"/>
      <c r="USR12" s="349"/>
      <c r="USS12" s="349"/>
      <c r="UST12" s="349"/>
      <c r="USU12" s="349"/>
      <c r="USV12" s="349"/>
      <c r="USW12" s="349"/>
      <c r="USX12" s="349"/>
      <c r="USY12" s="349"/>
      <c r="USZ12" s="349"/>
      <c r="UTA12" s="349"/>
      <c r="UTB12" s="349"/>
      <c r="UTC12" s="349"/>
      <c r="UTD12" s="349"/>
      <c r="UTE12" s="349"/>
      <c r="UTF12" s="349"/>
      <c r="UTG12" s="349"/>
      <c r="UTH12" s="349"/>
      <c r="UTI12" s="349"/>
      <c r="UTJ12" s="349"/>
      <c r="UTK12" s="349"/>
      <c r="UTL12" s="349"/>
      <c r="UTM12" s="349"/>
      <c r="UTN12" s="349"/>
      <c r="UTO12" s="349"/>
      <c r="UTP12" s="349"/>
      <c r="UTQ12" s="349"/>
      <c r="UTR12" s="349"/>
      <c r="UTS12" s="349"/>
      <c r="UTT12" s="349"/>
      <c r="UTU12" s="349"/>
      <c r="UTV12" s="349"/>
      <c r="UTW12" s="349"/>
      <c r="UTX12" s="349"/>
      <c r="UTY12" s="349"/>
      <c r="UTZ12" s="349"/>
      <c r="UUA12" s="349"/>
      <c r="UUB12" s="349"/>
      <c r="UUC12" s="349"/>
      <c r="UUD12" s="349"/>
      <c r="UUE12" s="349"/>
      <c r="UUF12" s="349"/>
      <c r="UUG12" s="349"/>
      <c r="UUH12" s="349"/>
      <c r="UUI12" s="349"/>
      <c r="UUJ12" s="349"/>
      <c r="UUK12" s="349"/>
      <c r="UUL12" s="349"/>
      <c r="UUM12" s="349"/>
      <c r="UUN12" s="349"/>
      <c r="UUO12" s="349"/>
      <c r="UUP12" s="349"/>
      <c r="UUQ12" s="349"/>
      <c r="UUR12" s="349"/>
      <c r="UUS12" s="349"/>
      <c r="UUT12" s="349"/>
      <c r="UUU12" s="349"/>
      <c r="UUV12" s="349"/>
      <c r="UUW12" s="349"/>
      <c r="UUX12" s="349"/>
      <c r="UUY12" s="349"/>
      <c r="UUZ12" s="349"/>
      <c r="UVA12" s="349"/>
      <c r="UVB12" s="349"/>
      <c r="UVC12" s="349"/>
      <c r="UVD12" s="349"/>
      <c r="UVE12" s="349"/>
      <c r="UVF12" s="349"/>
      <c r="UVG12" s="349"/>
      <c r="UVH12" s="349"/>
      <c r="UVI12" s="349"/>
      <c r="UVJ12" s="349"/>
      <c r="UVK12" s="349"/>
      <c r="UVL12" s="349"/>
      <c r="UVM12" s="349"/>
      <c r="UVN12" s="349"/>
      <c r="UVO12" s="349"/>
      <c r="UVP12" s="349"/>
      <c r="UVQ12" s="349"/>
      <c r="UVR12" s="349"/>
      <c r="UVS12" s="349"/>
      <c r="UVT12" s="349"/>
      <c r="UVU12" s="349"/>
      <c r="UVV12" s="349"/>
      <c r="UVW12" s="349"/>
      <c r="UVX12" s="349"/>
      <c r="UVY12" s="349"/>
      <c r="UVZ12" s="349"/>
      <c r="UWA12" s="349"/>
      <c r="UWB12" s="349"/>
      <c r="UWC12" s="349"/>
      <c r="UWD12" s="349"/>
      <c r="UWE12" s="349"/>
      <c r="UWF12" s="349"/>
      <c r="UWG12" s="349"/>
      <c r="UWH12" s="349"/>
      <c r="UWI12" s="349"/>
      <c r="UWJ12" s="349"/>
      <c r="UWK12" s="349"/>
      <c r="UWL12" s="349"/>
      <c r="UWM12" s="349"/>
      <c r="UWN12" s="349"/>
      <c r="UWO12" s="349"/>
      <c r="UWP12" s="349"/>
      <c r="UWQ12" s="349"/>
      <c r="UWR12" s="349"/>
      <c r="UWS12" s="349"/>
      <c r="UWT12" s="349"/>
      <c r="UWU12" s="349"/>
      <c r="UWV12" s="349"/>
      <c r="UWW12" s="349"/>
      <c r="UWX12" s="349"/>
      <c r="UWY12" s="349"/>
      <c r="UWZ12" s="349"/>
      <c r="UXA12" s="349"/>
      <c r="UXB12" s="349"/>
      <c r="UXC12" s="349"/>
      <c r="UXD12" s="349"/>
      <c r="UXE12" s="349"/>
      <c r="UXF12" s="349"/>
      <c r="UXG12" s="349"/>
      <c r="UXH12" s="349"/>
      <c r="UXI12" s="349"/>
      <c r="UXJ12" s="349"/>
      <c r="UXK12" s="349"/>
      <c r="UXL12" s="349"/>
      <c r="UXM12" s="349"/>
      <c r="UXN12" s="349"/>
      <c r="UXO12" s="349"/>
      <c r="UXP12" s="349"/>
      <c r="UXQ12" s="349"/>
      <c r="UXR12" s="349"/>
      <c r="UXS12" s="349"/>
      <c r="UXT12" s="349"/>
      <c r="UXU12" s="349"/>
      <c r="UXV12" s="349"/>
      <c r="UXW12" s="349"/>
      <c r="UXX12" s="349"/>
      <c r="UXY12" s="349"/>
      <c r="UXZ12" s="349"/>
      <c r="UYA12" s="349"/>
      <c r="UYB12" s="349"/>
      <c r="UYC12" s="349"/>
      <c r="UYD12" s="349"/>
      <c r="UYE12" s="349"/>
      <c r="UYF12" s="349"/>
      <c r="UYG12" s="349"/>
      <c r="UYH12" s="349"/>
      <c r="UYI12" s="349"/>
      <c r="UYJ12" s="349"/>
      <c r="UYK12" s="349"/>
      <c r="UYL12" s="349"/>
      <c r="UYM12" s="349"/>
      <c r="UYN12" s="349"/>
      <c r="UYO12" s="349"/>
      <c r="UYP12" s="349"/>
      <c r="UYQ12" s="349"/>
      <c r="UYR12" s="349"/>
      <c r="UYS12" s="349"/>
      <c r="UYT12" s="349"/>
      <c r="UYU12" s="349"/>
      <c r="UYV12" s="349"/>
      <c r="UYW12" s="349"/>
      <c r="UYX12" s="349"/>
      <c r="UYY12" s="349"/>
      <c r="UYZ12" s="349"/>
      <c r="UZA12" s="349"/>
      <c r="UZB12" s="349"/>
      <c r="UZC12" s="349"/>
      <c r="UZD12" s="349"/>
      <c r="UZE12" s="349"/>
      <c r="UZF12" s="349"/>
      <c r="UZG12" s="349"/>
      <c r="UZH12" s="349"/>
      <c r="UZI12" s="349"/>
      <c r="UZJ12" s="349"/>
      <c r="UZK12" s="349"/>
      <c r="UZL12" s="349"/>
      <c r="UZM12" s="349"/>
      <c r="UZN12" s="349"/>
      <c r="UZO12" s="349"/>
      <c r="UZP12" s="349"/>
      <c r="UZQ12" s="349"/>
      <c r="UZR12" s="349"/>
      <c r="UZS12" s="349"/>
      <c r="UZT12" s="349"/>
      <c r="UZU12" s="349"/>
      <c r="UZV12" s="349"/>
      <c r="UZW12" s="349"/>
      <c r="UZX12" s="349"/>
      <c r="UZY12" s="349"/>
      <c r="UZZ12" s="349"/>
      <c r="VAA12" s="349"/>
      <c r="VAB12" s="349"/>
      <c r="VAC12" s="349"/>
      <c r="VAD12" s="349"/>
      <c r="VAE12" s="349"/>
      <c r="VAF12" s="349"/>
      <c r="VAG12" s="349"/>
      <c r="VAH12" s="349"/>
      <c r="VAI12" s="349"/>
      <c r="VAJ12" s="349"/>
      <c r="VAK12" s="349"/>
      <c r="VAL12" s="349"/>
      <c r="VAM12" s="349"/>
      <c r="VAN12" s="349"/>
      <c r="VAO12" s="349"/>
      <c r="VAP12" s="349"/>
      <c r="VAQ12" s="349"/>
      <c r="VAR12" s="349"/>
      <c r="VAS12" s="349"/>
      <c r="VAT12" s="349"/>
      <c r="VAU12" s="349"/>
      <c r="VAV12" s="349"/>
      <c r="VAW12" s="349"/>
      <c r="VAX12" s="349"/>
      <c r="VAY12" s="349"/>
      <c r="VAZ12" s="349"/>
      <c r="VBA12" s="349"/>
      <c r="VBB12" s="349"/>
      <c r="VBC12" s="349"/>
      <c r="VBD12" s="349"/>
      <c r="VBE12" s="349"/>
      <c r="VBF12" s="349"/>
      <c r="VBG12" s="349"/>
      <c r="VBH12" s="349"/>
      <c r="VBI12" s="349"/>
      <c r="VBJ12" s="349"/>
      <c r="VBK12" s="349"/>
      <c r="VBL12" s="349"/>
      <c r="VBM12" s="349"/>
      <c r="VBN12" s="349"/>
      <c r="VBO12" s="349"/>
      <c r="VBP12" s="349"/>
      <c r="VBQ12" s="349"/>
      <c r="VBR12" s="349"/>
      <c r="VBS12" s="349"/>
      <c r="VBT12" s="349"/>
      <c r="VBU12" s="349"/>
      <c r="VBV12" s="349"/>
      <c r="VBW12" s="349"/>
      <c r="VBX12" s="349"/>
      <c r="VBY12" s="349"/>
      <c r="VBZ12" s="349"/>
      <c r="VCA12" s="349"/>
      <c r="VCB12" s="349"/>
      <c r="VCC12" s="349"/>
      <c r="VCD12" s="349"/>
      <c r="VCE12" s="349"/>
      <c r="VCF12" s="349"/>
      <c r="VCG12" s="349"/>
      <c r="VCH12" s="349"/>
      <c r="VCI12" s="349"/>
      <c r="VCJ12" s="349"/>
      <c r="VCK12" s="349"/>
      <c r="VCL12" s="349"/>
      <c r="VCM12" s="349"/>
      <c r="VCN12" s="349"/>
      <c r="VCO12" s="349"/>
      <c r="VCP12" s="349"/>
      <c r="VCQ12" s="349"/>
      <c r="VCR12" s="349"/>
      <c r="VCS12" s="349"/>
      <c r="VCT12" s="349"/>
      <c r="VCU12" s="349"/>
      <c r="VCV12" s="349"/>
      <c r="VCW12" s="349"/>
      <c r="VCX12" s="349"/>
      <c r="VCY12" s="349"/>
      <c r="VCZ12" s="349"/>
      <c r="VDA12" s="349"/>
      <c r="VDB12" s="349"/>
      <c r="VDC12" s="349"/>
      <c r="VDD12" s="349"/>
      <c r="VDE12" s="349"/>
      <c r="VDF12" s="349"/>
      <c r="VDG12" s="349"/>
      <c r="VDH12" s="349"/>
      <c r="VDI12" s="349"/>
      <c r="VDJ12" s="349"/>
      <c r="VDK12" s="349"/>
      <c r="VDL12" s="349"/>
      <c r="VDM12" s="349"/>
      <c r="VDN12" s="349"/>
      <c r="VDO12" s="349"/>
      <c r="VDP12" s="349"/>
      <c r="VDQ12" s="349"/>
      <c r="VDR12" s="349"/>
      <c r="VDS12" s="349"/>
      <c r="VDT12" s="349"/>
      <c r="VDU12" s="349"/>
      <c r="VDV12" s="349"/>
      <c r="VDW12" s="349"/>
      <c r="VDX12" s="349"/>
      <c r="VDY12" s="349"/>
      <c r="VDZ12" s="349"/>
      <c r="VEA12" s="349"/>
      <c r="VEB12" s="349"/>
      <c r="VEC12" s="349"/>
      <c r="VED12" s="349"/>
      <c r="VEE12" s="349"/>
      <c r="VEF12" s="349"/>
      <c r="VEG12" s="349"/>
      <c r="VEH12" s="349"/>
      <c r="VEI12" s="349"/>
      <c r="VEJ12" s="349"/>
      <c r="VEK12" s="349"/>
      <c r="VEL12" s="349"/>
      <c r="VEM12" s="349"/>
      <c r="VEN12" s="349"/>
      <c r="VEO12" s="349"/>
      <c r="VEP12" s="349"/>
      <c r="VEQ12" s="349"/>
      <c r="VER12" s="349"/>
      <c r="VES12" s="349"/>
      <c r="VET12" s="349"/>
      <c r="VEU12" s="349"/>
      <c r="VEV12" s="349"/>
      <c r="VEW12" s="349"/>
      <c r="VEX12" s="349"/>
      <c r="VEY12" s="349"/>
      <c r="VEZ12" s="349"/>
      <c r="VFA12" s="349"/>
      <c r="VFB12" s="349"/>
      <c r="VFC12" s="349"/>
      <c r="VFD12" s="349"/>
      <c r="VFE12" s="349"/>
      <c r="VFF12" s="349"/>
      <c r="VFG12" s="349"/>
      <c r="VFH12" s="349"/>
      <c r="VFI12" s="349"/>
      <c r="VFJ12" s="349"/>
      <c r="VFK12" s="349"/>
      <c r="VFL12" s="349"/>
      <c r="VFM12" s="349"/>
      <c r="VFN12" s="349"/>
      <c r="VFO12" s="349"/>
      <c r="VFP12" s="349"/>
      <c r="VFQ12" s="349"/>
      <c r="VFR12" s="349"/>
      <c r="VFS12" s="349"/>
      <c r="VFT12" s="349"/>
      <c r="VFU12" s="349"/>
      <c r="VFV12" s="349"/>
      <c r="VFW12" s="349"/>
      <c r="VFX12" s="349"/>
      <c r="VFY12" s="349"/>
      <c r="VFZ12" s="349"/>
      <c r="VGA12" s="349"/>
      <c r="VGB12" s="349"/>
      <c r="VGC12" s="349"/>
      <c r="VGD12" s="349"/>
      <c r="VGE12" s="349"/>
      <c r="VGF12" s="349"/>
      <c r="VGG12" s="349"/>
      <c r="VGH12" s="349"/>
      <c r="VGI12" s="349"/>
      <c r="VGJ12" s="349"/>
      <c r="VGK12" s="349"/>
      <c r="VGL12" s="349"/>
      <c r="VGM12" s="349"/>
      <c r="VGN12" s="349"/>
      <c r="VGO12" s="349"/>
      <c r="VGP12" s="349"/>
      <c r="VGQ12" s="349"/>
      <c r="VGR12" s="349"/>
      <c r="VGS12" s="349"/>
      <c r="VGT12" s="349"/>
      <c r="VGU12" s="349"/>
      <c r="VGV12" s="349"/>
      <c r="VGW12" s="349"/>
      <c r="VGX12" s="349"/>
      <c r="VGY12" s="349"/>
      <c r="VGZ12" s="349"/>
      <c r="VHA12" s="349"/>
      <c r="VHB12" s="349"/>
      <c r="VHC12" s="349"/>
      <c r="VHD12" s="349"/>
      <c r="VHE12" s="349"/>
      <c r="VHF12" s="349"/>
      <c r="VHG12" s="349"/>
      <c r="VHH12" s="349"/>
      <c r="VHI12" s="349"/>
      <c r="VHJ12" s="349"/>
      <c r="VHK12" s="349"/>
      <c r="VHL12" s="349"/>
      <c r="VHM12" s="349"/>
      <c r="VHN12" s="349"/>
      <c r="VHO12" s="349"/>
      <c r="VHP12" s="349"/>
      <c r="VHQ12" s="349"/>
      <c r="VHR12" s="349"/>
      <c r="VHS12" s="349"/>
      <c r="VHT12" s="349"/>
      <c r="VHU12" s="349"/>
      <c r="VHV12" s="349"/>
      <c r="VHW12" s="349"/>
      <c r="VHX12" s="349"/>
      <c r="VHY12" s="349"/>
      <c r="VHZ12" s="349"/>
      <c r="VIA12" s="349"/>
      <c r="VIB12" s="349"/>
      <c r="VIC12" s="349"/>
      <c r="VID12" s="349"/>
      <c r="VIE12" s="349"/>
      <c r="VIF12" s="349"/>
      <c r="VIG12" s="349"/>
      <c r="VIH12" s="349"/>
      <c r="VII12" s="349"/>
      <c r="VIJ12" s="349"/>
      <c r="VIK12" s="349"/>
      <c r="VIL12" s="349"/>
      <c r="VIM12" s="349"/>
      <c r="VIN12" s="349"/>
      <c r="VIO12" s="349"/>
      <c r="VIP12" s="349"/>
      <c r="VIQ12" s="349"/>
      <c r="VIR12" s="349"/>
      <c r="VIS12" s="349"/>
      <c r="VIT12" s="349"/>
      <c r="VIU12" s="349"/>
      <c r="VIV12" s="349"/>
      <c r="VIW12" s="349"/>
      <c r="VIX12" s="349"/>
      <c r="VIY12" s="349"/>
      <c r="VIZ12" s="349"/>
      <c r="VJA12" s="349"/>
      <c r="VJB12" s="349"/>
      <c r="VJC12" s="349"/>
      <c r="VJD12" s="349"/>
      <c r="VJE12" s="349"/>
      <c r="VJF12" s="349"/>
      <c r="VJG12" s="349"/>
      <c r="VJH12" s="349"/>
      <c r="VJI12" s="349"/>
      <c r="VJJ12" s="349"/>
      <c r="VJK12" s="349"/>
      <c r="VJL12" s="349"/>
      <c r="VJM12" s="349"/>
      <c r="VJN12" s="349"/>
      <c r="VJO12" s="349"/>
      <c r="VJP12" s="349"/>
      <c r="VJQ12" s="349"/>
      <c r="VJR12" s="349"/>
      <c r="VJS12" s="349"/>
      <c r="VJT12" s="349"/>
      <c r="VJU12" s="349"/>
      <c r="VJV12" s="349"/>
      <c r="VJW12" s="349"/>
      <c r="VJX12" s="349"/>
      <c r="VJY12" s="349"/>
      <c r="VJZ12" s="349"/>
      <c r="VKA12" s="349"/>
      <c r="VKB12" s="349"/>
      <c r="VKC12" s="349"/>
      <c r="VKD12" s="349"/>
      <c r="VKE12" s="349"/>
      <c r="VKF12" s="349"/>
      <c r="VKG12" s="349"/>
      <c r="VKH12" s="349"/>
      <c r="VKI12" s="349"/>
      <c r="VKJ12" s="349"/>
      <c r="VKK12" s="349"/>
      <c r="VKL12" s="349"/>
      <c r="VKM12" s="349"/>
      <c r="VKN12" s="349"/>
      <c r="VKO12" s="349"/>
      <c r="VKP12" s="349"/>
      <c r="VKQ12" s="349"/>
      <c r="VKR12" s="349"/>
      <c r="VKS12" s="349"/>
      <c r="VKT12" s="349"/>
      <c r="VKU12" s="349"/>
      <c r="VKV12" s="349"/>
      <c r="VKW12" s="349"/>
      <c r="VKX12" s="349"/>
      <c r="VKY12" s="349"/>
      <c r="VKZ12" s="349"/>
      <c r="VLA12" s="349"/>
      <c r="VLB12" s="349"/>
      <c r="VLC12" s="349"/>
      <c r="VLD12" s="349"/>
      <c r="VLE12" s="349"/>
      <c r="VLF12" s="349"/>
      <c r="VLG12" s="349"/>
      <c r="VLH12" s="349"/>
      <c r="VLI12" s="349"/>
      <c r="VLJ12" s="349"/>
      <c r="VLK12" s="349"/>
      <c r="VLL12" s="349"/>
      <c r="VLM12" s="349"/>
      <c r="VLN12" s="349"/>
      <c r="VLO12" s="349"/>
      <c r="VLP12" s="349"/>
      <c r="VLQ12" s="349"/>
      <c r="VLR12" s="349"/>
      <c r="VLS12" s="349"/>
      <c r="VLT12" s="349"/>
      <c r="VLU12" s="349"/>
      <c r="VLV12" s="349"/>
      <c r="VLW12" s="349"/>
      <c r="VLX12" s="349"/>
      <c r="VLY12" s="349"/>
      <c r="VLZ12" s="349"/>
      <c r="VMA12" s="349"/>
      <c r="VMB12" s="349"/>
      <c r="VMC12" s="349"/>
      <c r="VMD12" s="349"/>
      <c r="VME12" s="349"/>
      <c r="VMF12" s="349"/>
      <c r="VMG12" s="349"/>
      <c r="VMH12" s="349"/>
      <c r="VMI12" s="349"/>
      <c r="VMJ12" s="349"/>
      <c r="VMK12" s="349"/>
      <c r="VML12" s="349"/>
      <c r="VMM12" s="349"/>
      <c r="VMN12" s="349"/>
      <c r="VMO12" s="349"/>
      <c r="VMP12" s="349"/>
      <c r="VMQ12" s="349"/>
      <c r="VMR12" s="349"/>
      <c r="VMS12" s="349"/>
      <c r="VMT12" s="349"/>
      <c r="VMU12" s="349"/>
      <c r="VMV12" s="349"/>
      <c r="VMW12" s="349"/>
      <c r="VMX12" s="349"/>
      <c r="VMY12" s="349"/>
      <c r="VMZ12" s="349"/>
      <c r="VNA12" s="349"/>
      <c r="VNB12" s="349"/>
      <c r="VNC12" s="349"/>
      <c r="VND12" s="349"/>
      <c r="VNE12" s="349"/>
      <c r="VNF12" s="349"/>
      <c r="VNG12" s="349"/>
      <c r="VNH12" s="349"/>
      <c r="VNI12" s="349"/>
      <c r="VNJ12" s="349"/>
      <c r="VNK12" s="349"/>
      <c r="VNL12" s="349"/>
      <c r="VNM12" s="349"/>
      <c r="VNN12" s="349"/>
      <c r="VNO12" s="349"/>
      <c r="VNP12" s="349"/>
      <c r="VNQ12" s="349"/>
      <c r="VNR12" s="349"/>
      <c r="VNS12" s="349"/>
      <c r="VNT12" s="349"/>
      <c r="VNU12" s="349"/>
      <c r="VNV12" s="349"/>
      <c r="VNW12" s="349"/>
      <c r="VNX12" s="349"/>
      <c r="VNY12" s="349"/>
      <c r="VNZ12" s="349"/>
      <c r="VOA12" s="349"/>
      <c r="VOB12" s="349"/>
      <c r="VOC12" s="349"/>
      <c r="VOD12" s="349"/>
      <c r="VOE12" s="349"/>
      <c r="VOF12" s="349"/>
      <c r="VOG12" s="349"/>
      <c r="VOH12" s="349"/>
      <c r="VOI12" s="349"/>
      <c r="VOJ12" s="349"/>
      <c r="VOK12" s="349"/>
      <c r="VOL12" s="349"/>
      <c r="VOM12" s="349"/>
      <c r="VON12" s="349"/>
      <c r="VOO12" s="349"/>
      <c r="VOP12" s="349"/>
      <c r="VOQ12" s="349"/>
      <c r="VOR12" s="349"/>
      <c r="VOS12" s="349"/>
      <c r="VOT12" s="349"/>
      <c r="VOU12" s="349"/>
      <c r="VOV12" s="349"/>
      <c r="VOW12" s="349"/>
      <c r="VOX12" s="349"/>
      <c r="VOY12" s="349"/>
      <c r="VOZ12" s="349"/>
      <c r="VPA12" s="349"/>
      <c r="VPB12" s="349"/>
      <c r="VPC12" s="349"/>
      <c r="VPD12" s="349"/>
      <c r="VPE12" s="349"/>
      <c r="VPF12" s="349"/>
      <c r="VPG12" s="349"/>
      <c r="VPH12" s="349"/>
      <c r="VPI12" s="349"/>
      <c r="VPJ12" s="349"/>
      <c r="VPK12" s="349"/>
      <c r="VPL12" s="349"/>
      <c r="VPM12" s="349"/>
      <c r="VPN12" s="349"/>
      <c r="VPO12" s="349"/>
      <c r="VPP12" s="349"/>
      <c r="VPQ12" s="349"/>
      <c r="VPR12" s="349"/>
      <c r="VPS12" s="349"/>
      <c r="VPT12" s="349"/>
      <c r="VPU12" s="349"/>
      <c r="VPV12" s="349"/>
      <c r="VPW12" s="349"/>
      <c r="VPX12" s="349"/>
      <c r="VPY12" s="349"/>
      <c r="VPZ12" s="349"/>
      <c r="VQA12" s="349"/>
      <c r="VQB12" s="349"/>
      <c r="VQC12" s="349"/>
      <c r="VQD12" s="349"/>
      <c r="VQE12" s="349"/>
      <c r="VQF12" s="349"/>
      <c r="VQG12" s="349"/>
      <c r="VQH12" s="349"/>
      <c r="VQI12" s="349"/>
      <c r="VQJ12" s="349"/>
      <c r="VQK12" s="349"/>
      <c r="VQL12" s="349"/>
      <c r="VQM12" s="349"/>
      <c r="VQN12" s="349"/>
      <c r="VQO12" s="349"/>
      <c r="VQP12" s="349"/>
      <c r="VQQ12" s="349"/>
      <c r="VQR12" s="349"/>
      <c r="VQS12" s="349"/>
      <c r="VQT12" s="349"/>
      <c r="VQU12" s="349"/>
      <c r="VQV12" s="349"/>
      <c r="VQW12" s="349"/>
      <c r="VQX12" s="349"/>
      <c r="VQY12" s="349"/>
      <c r="VQZ12" s="349"/>
      <c r="VRA12" s="349"/>
      <c r="VRB12" s="349"/>
      <c r="VRC12" s="349"/>
      <c r="VRD12" s="349"/>
      <c r="VRE12" s="349"/>
      <c r="VRF12" s="349"/>
      <c r="VRG12" s="349"/>
      <c r="VRH12" s="349"/>
      <c r="VRI12" s="349"/>
      <c r="VRJ12" s="349"/>
      <c r="VRK12" s="349"/>
      <c r="VRL12" s="349"/>
      <c r="VRM12" s="349"/>
      <c r="VRN12" s="349"/>
      <c r="VRO12" s="349"/>
      <c r="VRP12" s="349"/>
      <c r="VRQ12" s="349"/>
      <c r="VRR12" s="349"/>
      <c r="VRS12" s="349"/>
      <c r="VRT12" s="349"/>
      <c r="VRU12" s="349"/>
      <c r="VRV12" s="349"/>
      <c r="VRW12" s="349"/>
      <c r="VRX12" s="349"/>
      <c r="VRY12" s="349"/>
      <c r="VRZ12" s="349"/>
      <c r="VSA12" s="349"/>
      <c r="VSB12" s="349"/>
      <c r="VSC12" s="349"/>
      <c r="VSD12" s="349"/>
      <c r="VSE12" s="349"/>
      <c r="VSF12" s="349"/>
      <c r="VSG12" s="349"/>
      <c r="VSH12" s="349"/>
      <c r="VSI12" s="349"/>
      <c r="VSJ12" s="349"/>
      <c r="VSK12" s="349"/>
      <c r="VSL12" s="349"/>
      <c r="VSM12" s="349"/>
      <c r="VSN12" s="349"/>
      <c r="VSO12" s="349"/>
      <c r="VSP12" s="349"/>
      <c r="VSQ12" s="349"/>
      <c r="VSR12" s="349"/>
      <c r="VSS12" s="349"/>
      <c r="VST12" s="349"/>
      <c r="VSU12" s="349"/>
      <c r="VSV12" s="349"/>
      <c r="VSW12" s="349"/>
      <c r="VSX12" s="349"/>
      <c r="VSY12" s="349"/>
      <c r="VSZ12" s="349"/>
      <c r="VTA12" s="349"/>
      <c r="VTB12" s="349"/>
      <c r="VTC12" s="349"/>
      <c r="VTD12" s="349"/>
      <c r="VTE12" s="349"/>
      <c r="VTF12" s="349"/>
      <c r="VTG12" s="349"/>
      <c r="VTH12" s="349"/>
      <c r="VTI12" s="349"/>
      <c r="VTJ12" s="349"/>
      <c r="VTK12" s="349"/>
      <c r="VTL12" s="349"/>
      <c r="VTM12" s="349"/>
      <c r="VTN12" s="349"/>
      <c r="VTO12" s="349"/>
      <c r="VTP12" s="349"/>
      <c r="VTQ12" s="349"/>
      <c r="VTR12" s="349"/>
      <c r="VTS12" s="349"/>
      <c r="VTT12" s="349"/>
      <c r="VTU12" s="349"/>
      <c r="VTV12" s="349"/>
      <c r="VTW12" s="349"/>
      <c r="VTX12" s="349"/>
      <c r="VTY12" s="349"/>
      <c r="VTZ12" s="349"/>
      <c r="VUA12" s="349"/>
      <c r="VUB12" s="349"/>
      <c r="VUC12" s="349"/>
      <c r="VUD12" s="349"/>
      <c r="VUE12" s="349"/>
      <c r="VUF12" s="349"/>
      <c r="VUG12" s="349"/>
      <c r="VUH12" s="349"/>
      <c r="VUI12" s="349"/>
      <c r="VUJ12" s="349"/>
      <c r="VUK12" s="349"/>
      <c r="VUL12" s="349"/>
      <c r="VUM12" s="349"/>
      <c r="VUN12" s="349"/>
      <c r="VUO12" s="349"/>
      <c r="VUP12" s="349"/>
      <c r="VUQ12" s="349"/>
      <c r="VUR12" s="349"/>
      <c r="VUS12" s="349"/>
      <c r="VUT12" s="349"/>
      <c r="VUU12" s="349"/>
      <c r="VUV12" s="349"/>
      <c r="VUW12" s="349"/>
      <c r="VUX12" s="349"/>
      <c r="VUY12" s="349"/>
      <c r="VUZ12" s="349"/>
      <c r="VVA12" s="349"/>
      <c r="VVB12" s="349"/>
      <c r="VVC12" s="349"/>
      <c r="VVD12" s="349"/>
      <c r="VVE12" s="349"/>
      <c r="VVF12" s="349"/>
      <c r="VVG12" s="349"/>
      <c r="VVH12" s="349"/>
      <c r="VVI12" s="349"/>
      <c r="VVJ12" s="349"/>
      <c r="VVK12" s="349"/>
      <c r="VVL12" s="349"/>
      <c r="VVM12" s="349"/>
      <c r="VVN12" s="349"/>
      <c r="VVO12" s="349"/>
      <c r="VVP12" s="349"/>
      <c r="VVQ12" s="349"/>
      <c r="VVR12" s="349"/>
      <c r="VVS12" s="349"/>
      <c r="VVT12" s="349"/>
      <c r="VVU12" s="349"/>
      <c r="VVV12" s="349"/>
      <c r="VVW12" s="349"/>
      <c r="VVX12" s="349"/>
      <c r="VVY12" s="349"/>
      <c r="VVZ12" s="349"/>
      <c r="VWA12" s="349"/>
      <c r="VWB12" s="349"/>
      <c r="VWC12" s="349"/>
      <c r="VWD12" s="349"/>
      <c r="VWE12" s="349"/>
      <c r="VWF12" s="349"/>
      <c r="VWG12" s="349"/>
      <c r="VWH12" s="349"/>
      <c r="VWI12" s="349"/>
      <c r="VWJ12" s="349"/>
      <c r="VWK12" s="349"/>
      <c r="VWL12" s="349"/>
      <c r="VWM12" s="349"/>
      <c r="VWN12" s="349"/>
      <c r="VWO12" s="349"/>
      <c r="VWP12" s="349"/>
      <c r="VWQ12" s="349"/>
      <c r="VWR12" s="349"/>
      <c r="VWS12" s="349"/>
      <c r="VWT12" s="349"/>
      <c r="VWU12" s="349"/>
      <c r="VWV12" s="349"/>
      <c r="VWW12" s="349"/>
      <c r="VWX12" s="349"/>
      <c r="VWY12" s="349"/>
      <c r="VWZ12" s="349"/>
      <c r="VXA12" s="349"/>
      <c r="VXB12" s="349"/>
      <c r="VXC12" s="349"/>
      <c r="VXD12" s="349"/>
      <c r="VXE12" s="349"/>
      <c r="VXF12" s="349"/>
      <c r="VXG12" s="349"/>
      <c r="VXH12" s="349"/>
      <c r="VXI12" s="349"/>
      <c r="VXJ12" s="349"/>
      <c r="VXK12" s="349"/>
      <c r="VXL12" s="349"/>
      <c r="VXM12" s="349"/>
      <c r="VXN12" s="349"/>
      <c r="VXO12" s="349"/>
      <c r="VXP12" s="349"/>
      <c r="VXQ12" s="349"/>
      <c r="VXR12" s="349"/>
      <c r="VXS12" s="349"/>
      <c r="VXT12" s="349"/>
      <c r="VXU12" s="349"/>
      <c r="VXV12" s="349"/>
      <c r="VXW12" s="349"/>
      <c r="VXX12" s="349"/>
      <c r="VXY12" s="349"/>
      <c r="VXZ12" s="349"/>
      <c r="VYA12" s="349"/>
      <c r="VYB12" s="349"/>
      <c r="VYC12" s="349"/>
      <c r="VYD12" s="349"/>
      <c r="VYE12" s="349"/>
      <c r="VYF12" s="349"/>
      <c r="VYG12" s="349"/>
      <c r="VYH12" s="349"/>
      <c r="VYI12" s="349"/>
      <c r="VYJ12" s="349"/>
      <c r="VYK12" s="349"/>
      <c r="VYL12" s="349"/>
      <c r="VYM12" s="349"/>
      <c r="VYN12" s="349"/>
      <c r="VYO12" s="349"/>
      <c r="VYP12" s="349"/>
      <c r="VYQ12" s="349"/>
      <c r="VYR12" s="349"/>
      <c r="VYS12" s="349"/>
      <c r="VYT12" s="349"/>
      <c r="VYU12" s="349"/>
      <c r="VYV12" s="349"/>
      <c r="VYW12" s="349"/>
      <c r="VYX12" s="349"/>
      <c r="VYY12" s="349"/>
      <c r="VYZ12" s="349"/>
      <c r="VZA12" s="349"/>
      <c r="VZB12" s="349"/>
      <c r="VZC12" s="349"/>
      <c r="VZD12" s="349"/>
      <c r="VZE12" s="349"/>
      <c r="VZF12" s="349"/>
      <c r="VZG12" s="349"/>
      <c r="VZH12" s="349"/>
      <c r="VZI12" s="349"/>
      <c r="VZJ12" s="349"/>
      <c r="VZK12" s="349"/>
      <c r="VZL12" s="349"/>
      <c r="VZM12" s="349"/>
      <c r="VZN12" s="349"/>
      <c r="VZO12" s="349"/>
      <c r="VZP12" s="349"/>
      <c r="VZQ12" s="349"/>
      <c r="VZR12" s="349"/>
      <c r="VZS12" s="349"/>
      <c r="VZT12" s="349"/>
      <c r="VZU12" s="349"/>
      <c r="VZV12" s="349"/>
      <c r="VZW12" s="349"/>
      <c r="VZX12" s="349"/>
      <c r="VZY12" s="349"/>
      <c r="VZZ12" s="349"/>
      <c r="WAA12" s="349"/>
      <c r="WAB12" s="349"/>
      <c r="WAC12" s="349"/>
      <c r="WAD12" s="349"/>
      <c r="WAE12" s="349"/>
      <c r="WAF12" s="349"/>
      <c r="WAG12" s="349"/>
      <c r="WAH12" s="349"/>
      <c r="WAI12" s="349"/>
      <c r="WAJ12" s="349"/>
      <c r="WAK12" s="349"/>
      <c r="WAL12" s="349"/>
      <c r="WAM12" s="349"/>
      <c r="WAN12" s="349"/>
      <c r="WAO12" s="349"/>
      <c r="WAP12" s="349"/>
      <c r="WAQ12" s="349"/>
      <c r="WAR12" s="349"/>
      <c r="WAS12" s="349"/>
      <c r="WAT12" s="349"/>
      <c r="WAU12" s="349"/>
      <c r="WAV12" s="349"/>
      <c r="WAW12" s="349"/>
      <c r="WAX12" s="349"/>
      <c r="WAY12" s="349"/>
      <c r="WAZ12" s="349"/>
      <c r="WBA12" s="349"/>
      <c r="WBB12" s="349"/>
      <c r="WBC12" s="349"/>
      <c r="WBD12" s="349"/>
      <c r="WBE12" s="349"/>
      <c r="WBF12" s="349"/>
      <c r="WBG12" s="349"/>
      <c r="WBH12" s="349"/>
      <c r="WBI12" s="349"/>
      <c r="WBJ12" s="349"/>
      <c r="WBK12" s="349"/>
      <c r="WBL12" s="349"/>
      <c r="WBM12" s="349"/>
      <c r="WBN12" s="349"/>
      <c r="WBO12" s="349"/>
      <c r="WBP12" s="349"/>
      <c r="WBQ12" s="349"/>
      <c r="WBR12" s="349"/>
      <c r="WBS12" s="349"/>
      <c r="WBT12" s="349"/>
      <c r="WBU12" s="349"/>
      <c r="WBV12" s="349"/>
      <c r="WBW12" s="349"/>
      <c r="WBX12" s="349"/>
      <c r="WBY12" s="349"/>
      <c r="WBZ12" s="349"/>
      <c r="WCA12" s="349"/>
      <c r="WCB12" s="349"/>
      <c r="WCC12" s="349"/>
      <c r="WCD12" s="349"/>
      <c r="WCE12" s="349"/>
      <c r="WCF12" s="349"/>
      <c r="WCG12" s="349"/>
      <c r="WCH12" s="349"/>
      <c r="WCI12" s="349"/>
      <c r="WCJ12" s="349"/>
      <c r="WCK12" s="349"/>
      <c r="WCL12" s="349"/>
      <c r="WCM12" s="349"/>
      <c r="WCN12" s="349"/>
      <c r="WCO12" s="349"/>
      <c r="WCP12" s="349"/>
      <c r="WCQ12" s="349"/>
      <c r="WCR12" s="349"/>
      <c r="WCS12" s="349"/>
      <c r="WCT12" s="349"/>
      <c r="WCU12" s="349"/>
      <c r="WCV12" s="349"/>
      <c r="WCW12" s="349"/>
      <c r="WCX12" s="349"/>
      <c r="WCY12" s="349"/>
      <c r="WCZ12" s="349"/>
      <c r="WDA12" s="349"/>
      <c r="WDB12" s="349"/>
      <c r="WDC12" s="349"/>
      <c r="WDD12" s="349"/>
      <c r="WDE12" s="349"/>
      <c r="WDF12" s="349"/>
      <c r="WDG12" s="349"/>
      <c r="WDH12" s="349"/>
      <c r="WDI12" s="349"/>
      <c r="WDJ12" s="349"/>
      <c r="WDK12" s="349"/>
      <c r="WDL12" s="349"/>
      <c r="WDM12" s="349"/>
      <c r="WDN12" s="349"/>
      <c r="WDO12" s="349"/>
      <c r="WDP12" s="349"/>
      <c r="WDQ12" s="349"/>
      <c r="WDR12" s="349"/>
      <c r="WDS12" s="349"/>
      <c r="WDT12" s="349"/>
      <c r="WDU12" s="349"/>
      <c r="WDV12" s="349"/>
      <c r="WDW12" s="349"/>
      <c r="WDX12" s="349"/>
      <c r="WDY12" s="349"/>
      <c r="WDZ12" s="349"/>
      <c r="WEA12" s="349"/>
      <c r="WEB12" s="349"/>
      <c r="WEC12" s="349"/>
      <c r="WED12" s="349"/>
      <c r="WEE12" s="349"/>
      <c r="WEF12" s="349"/>
      <c r="WEG12" s="349"/>
      <c r="WEH12" s="349"/>
      <c r="WEI12" s="349"/>
      <c r="WEJ12" s="349"/>
      <c r="WEK12" s="349"/>
      <c r="WEL12" s="349"/>
      <c r="WEM12" s="349"/>
      <c r="WEN12" s="349"/>
      <c r="WEO12" s="349"/>
      <c r="WEP12" s="349"/>
      <c r="WEQ12" s="349"/>
      <c r="WER12" s="349"/>
      <c r="WES12" s="349"/>
      <c r="WET12" s="349"/>
      <c r="WEU12" s="349"/>
      <c r="WEV12" s="349"/>
      <c r="WEW12" s="349"/>
      <c r="WEX12" s="349"/>
      <c r="WEY12" s="349"/>
      <c r="WEZ12" s="349"/>
      <c r="WFA12" s="349"/>
      <c r="WFB12" s="349"/>
      <c r="WFC12" s="349"/>
      <c r="WFD12" s="349"/>
      <c r="WFE12" s="349"/>
      <c r="WFF12" s="349"/>
      <c r="WFG12" s="349"/>
      <c r="WFH12" s="349"/>
      <c r="WFI12" s="349"/>
      <c r="WFJ12" s="349"/>
      <c r="WFK12" s="349"/>
      <c r="WFL12" s="349"/>
      <c r="WFM12" s="349"/>
      <c r="WFN12" s="349"/>
      <c r="WFO12" s="349"/>
      <c r="WFP12" s="349"/>
      <c r="WFQ12" s="349"/>
      <c r="WFR12" s="349"/>
      <c r="WFS12" s="349"/>
      <c r="WFT12" s="349"/>
      <c r="WFU12" s="349"/>
      <c r="WFV12" s="349"/>
      <c r="WFW12" s="349"/>
      <c r="WFX12" s="349"/>
      <c r="WFY12" s="349"/>
      <c r="WFZ12" s="349"/>
      <c r="WGA12" s="349"/>
      <c r="WGB12" s="349"/>
      <c r="WGC12" s="349"/>
      <c r="WGD12" s="349"/>
      <c r="WGE12" s="349"/>
      <c r="WGF12" s="349"/>
      <c r="WGG12" s="349"/>
      <c r="WGH12" s="349"/>
      <c r="WGI12" s="349"/>
      <c r="WGJ12" s="349"/>
      <c r="WGK12" s="349"/>
      <c r="WGL12" s="349"/>
      <c r="WGM12" s="349"/>
      <c r="WGN12" s="349"/>
      <c r="WGO12" s="349"/>
      <c r="WGP12" s="349"/>
      <c r="WGQ12" s="349"/>
      <c r="WGR12" s="349"/>
      <c r="WGS12" s="349"/>
      <c r="WGT12" s="349"/>
      <c r="WGU12" s="349"/>
      <c r="WGV12" s="349"/>
      <c r="WGW12" s="349"/>
      <c r="WGX12" s="349"/>
      <c r="WGY12" s="349"/>
      <c r="WGZ12" s="349"/>
      <c r="WHA12" s="349"/>
      <c r="WHB12" s="349"/>
      <c r="WHC12" s="349"/>
      <c r="WHD12" s="349"/>
      <c r="WHE12" s="349"/>
      <c r="WHF12" s="349"/>
      <c r="WHG12" s="349"/>
      <c r="WHH12" s="349"/>
      <c r="WHI12" s="349"/>
      <c r="WHJ12" s="349"/>
      <c r="WHK12" s="349"/>
      <c r="WHL12" s="349"/>
      <c r="WHM12" s="349"/>
      <c r="WHN12" s="349"/>
      <c r="WHO12" s="349"/>
      <c r="WHP12" s="349"/>
      <c r="WHQ12" s="349"/>
      <c r="WHR12" s="349"/>
      <c r="WHS12" s="349"/>
      <c r="WHT12" s="349"/>
      <c r="WHU12" s="349"/>
      <c r="WHV12" s="349"/>
      <c r="WHW12" s="349"/>
      <c r="WHX12" s="349"/>
      <c r="WHY12" s="349"/>
      <c r="WHZ12" s="349"/>
      <c r="WIA12" s="349"/>
      <c r="WIB12" s="349"/>
      <c r="WIC12" s="349"/>
      <c r="WID12" s="349"/>
      <c r="WIE12" s="349"/>
      <c r="WIF12" s="349"/>
      <c r="WIG12" s="349"/>
      <c r="WIH12" s="349"/>
      <c r="WII12" s="349"/>
      <c r="WIJ12" s="349"/>
      <c r="WIK12" s="349"/>
      <c r="WIL12" s="349"/>
      <c r="WIM12" s="349"/>
      <c r="WIN12" s="349"/>
      <c r="WIO12" s="349"/>
      <c r="WIP12" s="349"/>
      <c r="WIQ12" s="349"/>
      <c r="WIR12" s="349"/>
      <c r="WIS12" s="349"/>
      <c r="WIT12" s="349"/>
      <c r="WIU12" s="349"/>
      <c r="WIV12" s="349"/>
      <c r="WIW12" s="349"/>
      <c r="WIX12" s="349"/>
      <c r="WIY12" s="349"/>
      <c r="WIZ12" s="349"/>
      <c r="WJA12" s="349"/>
      <c r="WJB12" s="349"/>
      <c r="WJC12" s="349"/>
      <c r="WJD12" s="349"/>
      <c r="WJE12" s="349"/>
      <c r="WJF12" s="349"/>
      <c r="WJG12" s="349"/>
      <c r="WJH12" s="349"/>
      <c r="WJI12" s="349"/>
      <c r="WJJ12" s="349"/>
      <c r="WJK12" s="349"/>
      <c r="WJL12" s="349"/>
      <c r="WJM12" s="349"/>
      <c r="WJN12" s="349"/>
      <c r="WJO12" s="349"/>
      <c r="WJP12" s="349"/>
      <c r="WJQ12" s="349"/>
      <c r="WJR12" s="349"/>
      <c r="WJS12" s="349"/>
      <c r="WJT12" s="349"/>
      <c r="WJU12" s="349"/>
      <c r="WJV12" s="349"/>
      <c r="WJW12" s="349"/>
      <c r="WJX12" s="349"/>
      <c r="WJY12" s="349"/>
      <c r="WJZ12" s="349"/>
      <c r="WKA12" s="349"/>
      <c r="WKB12" s="349"/>
      <c r="WKC12" s="349"/>
      <c r="WKD12" s="349"/>
      <c r="WKE12" s="349"/>
      <c r="WKF12" s="349"/>
      <c r="WKG12" s="349"/>
      <c r="WKH12" s="349"/>
      <c r="WKI12" s="349"/>
      <c r="WKJ12" s="349"/>
      <c r="WKK12" s="349"/>
      <c r="WKL12" s="349"/>
      <c r="WKM12" s="349"/>
      <c r="WKN12" s="349"/>
      <c r="WKO12" s="349"/>
      <c r="WKP12" s="349"/>
      <c r="WKQ12" s="349"/>
      <c r="WKR12" s="349"/>
      <c r="WKS12" s="349"/>
      <c r="WKT12" s="349"/>
      <c r="WKU12" s="349"/>
      <c r="WKV12" s="349"/>
      <c r="WKW12" s="349"/>
      <c r="WKX12" s="349"/>
      <c r="WKY12" s="349"/>
      <c r="WKZ12" s="349"/>
      <c r="WLA12" s="349"/>
      <c r="WLB12" s="349"/>
      <c r="WLC12" s="349"/>
      <c r="WLD12" s="349"/>
      <c r="WLE12" s="349"/>
      <c r="WLF12" s="349"/>
      <c r="WLG12" s="349"/>
      <c r="WLH12" s="349"/>
      <c r="WLI12" s="349"/>
      <c r="WLJ12" s="349"/>
      <c r="WLK12" s="349"/>
      <c r="WLL12" s="349"/>
      <c r="WLM12" s="349"/>
      <c r="WLN12" s="349"/>
      <c r="WLO12" s="349"/>
      <c r="WLP12" s="349"/>
      <c r="WLQ12" s="349"/>
      <c r="WLR12" s="349"/>
      <c r="WLS12" s="349"/>
      <c r="WLT12" s="349"/>
      <c r="WLU12" s="349"/>
      <c r="WLV12" s="349"/>
      <c r="WLW12" s="349"/>
      <c r="WLX12" s="349"/>
      <c r="WLY12" s="349"/>
      <c r="WLZ12" s="349"/>
      <c r="WMA12" s="349"/>
      <c r="WMB12" s="349"/>
      <c r="WMC12" s="349"/>
      <c r="WMD12" s="349"/>
      <c r="WME12" s="349"/>
      <c r="WMF12" s="349"/>
      <c r="WMG12" s="349"/>
      <c r="WMH12" s="349"/>
      <c r="WMI12" s="349"/>
      <c r="WMJ12" s="349"/>
      <c r="WMK12" s="349"/>
      <c r="WML12" s="349"/>
      <c r="WMM12" s="349"/>
      <c r="WMN12" s="349"/>
      <c r="WMO12" s="349"/>
      <c r="WMP12" s="349"/>
      <c r="WMQ12" s="349"/>
      <c r="WMR12" s="349"/>
      <c r="WMS12" s="349"/>
      <c r="WMT12" s="349"/>
      <c r="WMU12" s="349"/>
      <c r="WMV12" s="349"/>
      <c r="WMW12" s="349"/>
      <c r="WMX12" s="349"/>
      <c r="WMY12" s="349"/>
      <c r="WMZ12" s="349"/>
      <c r="WNA12" s="349"/>
      <c r="WNB12" s="349"/>
      <c r="WNC12" s="349"/>
      <c r="WND12" s="349"/>
      <c r="WNE12" s="349"/>
      <c r="WNF12" s="349"/>
      <c r="WNG12" s="349"/>
      <c r="WNH12" s="349"/>
      <c r="WNI12" s="349"/>
      <c r="WNJ12" s="349"/>
      <c r="WNK12" s="349"/>
      <c r="WNL12" s="349"/>
      <c r="WNM12" s="349"/>
      <c r="WNN12" s="349"/>
      <c r="WNO12" s="349"/>
      <c r="WNP12" s="349"/>
      <c r="WNQ12" s="349"/>
      <c r="WNR12" s="349"/>
      <c r="WNS12" s="349"/>
      <c r="WNT12" s="349"/>
      <c r="WNU12" s="349"/>
      <c r="WNV12" s="349"/>
      <c r="WNW12" s="349"/>
      <c r="WNX12" s="349"/>
      <c r="WNY12" s="349"/>
      <c r="WNZ12" s="349"/>
      <c r="WOA12" s="349"/>
      <c r="WOB12" s="349"/>
      <c r="WOC12" s="349"/>
      <c r="WOD12" s="349"/>
      <c r="WOE12" s="349"/>
      <c r="WOF12" s="349"/>
      <c r="WOG12" s="349"/>
      <c r="WOH12" s="349"/>
      <c r="WOI12" s="349"/>
      <c r="WOJ12" s="349"/>
      <c r="WOK12" s="349"/>
      <c r="WOL12" s="349"/>
      <c r="WOM12" s="349"/>
      <c r="WON12" s="349"/>
      <c r="WOO12" s="349"/>
      <c r="WOP12" s="349"/>
      <c r="WOQ12" s="349"/>
      <c r="WOR12" s="349"/>
      <c r="WOS12" s="349"/>
      <c r="WOT12" s="349"/>
      <c r="WOU12" s="349"/>
      <c r="WOV12" s="349"/>
      <c r="WOW12" s="349"/>
      <c r="WOX12" s="349"/>
      <c r="WOY12" s="349"/>
      <c r="WOZ12" s="349"/>
      <c r="WPA12" s="349"/>
      <c r="WPB12" s="349"/>
      <c r="WPC12" s="349"/>
      <c r="WPD12" s="349"/>
      <c r="WPE12" s="349"/>
      <c r="WPF12" s="349"/>
      <c r="WPG12" s="349"/>
      <c r="WPH12" s="349"/>
      <c r="WPI12" s="349"/>
      <c r="WPJ12" s="349"/>
      <c r="WPK12" s="349"/>
      <c r="WPL12" s="349"/>
      <c r="WPM12" s="349"/>
      <c r="WPN12" s="349"/>
      <c r="WPO12" s="349"/>
      <c r="WPP12" s="349"/>
      <c r="WPQ12" s="349"/>
      <c r="WPR12" s="349"/>
      <c r="WPS12" s="349"/>
      <c r="WPT12" s="349"/>
      <c r="WPU12" s="349"/>
      <c r="WPV12" s="349"/>
      <c r="WPW12" s="349"/>
      <c r="WPX12" s="349"/>
      <c r="WPY12" s="349"/>
      <c r="WPZ12" s="349"/>
      <c r="WQA12" s="349"/>
      <c r="WQB12" s="349"/>
      <c r="WQC12" s="349"/>
      <c r="WQD12" s="349"/>
      <c r="WQE12" s="349"/>
      <c r="WQF12" s="349"/>
      <c r="WQG12" s="349"/>
      <c r="WQH12" s="349"/>
      <c r="WQI12" s="349"/>
      <c r="WQJ12" s="349"/>
      <c r="WQK12" s="349"/>
      <c r="WQL12" s="349"/>
      <c r="WQM12" s="349"/>
      <c r="WQN12" s="349"/>
      <c r="WQO12" s="349"/>
      <c r="WQP12" s="349"/>
      <c r="WQQ12" s="349"/>
      <c r="WQR12" s="349"/>
      <c r="WQS12" s="349"/>
      <c r="WQT12" s="349"/>
      <c r="WQU12" s="349"/>
      <c r="WQV12" s="349"/>
      <c r="WQW12" s="349"/>
      <c r="WQX12" s="349"/>
      <c r="WQY12" s="349"/>
      <c r="WQZ12" s="349"/>
      <c r="WRA12" s="349"/>
      <c r="WRB12" s="349"/>
      <c r="WRC12" s="349"/>
      <c r="WRD12" s="349"/>
      <c r="WRE12" s="349"/>
      <c r="WRF12" s="349"/>
      <c r="WRG12" s="349"/>
      <c r="WRH12" s="349"/>
      <c r="WRI12" s="349"/>
      <c r="WRJ12" s="349"/>
      <c r="WRK12" s="349"/>
      <c r="WRL12" s="349"/>
      <c r="WRM12" s="349"/>
      <c r="WRN12" s="349"/>
      <c r="WRO12" s="349"/>
      <c r="WRP12" s="349"/>
      <c r="WRQ12" s="349"/>
      <c r="WRR12" s="349"/>
      <c r="WRS12" s="349"/>
      <c r="WRT12" s="349"/>
      <c r="WRU12" s="349"/>
      <c r="WRV12" s="349"/>
      <c r="WRW12" s="349"/>
      <c r="WRX12" s="349"/>
      <c r="WRY12" s="349"/>
      <c r="WRZ12" s="349"/>
      <c r="WSA12" s="349"/>
      <c r="WSB12" s="349"/>
      <c r="WSC12" s="349"/>
      <c r="WSD12" s="349"/>
      <c r="WSE12" s="349"/>
      <c r="WSF12" s="349"/>
      <c r="WSG12" s="349"/>
      <c r="WSH12" s="349"/>
      <c r="WSI12" s="349"/>
      <c r="WSJ12" s="349"/>
      <c r="WSK12" s="349"/>
      <c r="WSL12" s="349"/>
      <c r="WSM12" s="349"/>
      <c r="WSN12" s="349"/>
      <c r="WSO12" s="349"/>
      <c r="WSP12" s="349"/>
      <c r="WSQ12" s="349"/>
      <c r="WSR12" s="349"/>
      <c r="WSS12" s="349"/>
      <c r="WST12" s="349"/>
      <c r="WSU12" s="349"/>
      <c r="WSV12" s="349"/>
      <c r="WSW12" s="349"/>
      <c r="WSX12" s="349"/>
      <c r="WSY12" s="349"/>
      <c r="WSZ12" s="349"/>
      <c r="WTA12" s="349"/>
      <c r="WTB12" s="349"/>
      <c r="WTC12" s="349"/>
      <c r="WTD12" s="349"/>
      <c r="WTE12" s="349"/>
      <c r="WTF12" s="349"/>
      <c r="WTG12" s="349"/>
      <c r="WTH12" s="349"/>
      <c r="WTI12" s="349"/>
      <c r="WTJ12" s="349"/>
      <c r="WTK12" s="349"/>
      <c r="WTL12" s="349"/>
      <c r="WTM12" s="349"/>
      <c r="WTN12" s="349"/>
      <c r="WTO12" s="349"/>
      <c r="WTP12" s="349"/>
      <c r="WTQ12" s="349"/>
      <c r="WTR12" s="349"/>
      <c r="WTS12" s="349"/>
      <c r="WTT12" s="349"/>
      <c r="WTU12" s="349"/>
      <c r="WTV12" s="349"/>
      <c r="WTW12" s="349"/>
      <c r="WTX12" s="349"/>
      <c r="WTY12" s="349"/>
      <c r="WTZ12" s="349"/>
      <c r="WUA12" s="349"/>
      <c r="WUB12" s="349"/>
      <c r="WUC12" s="349"/>
      <c r="WUD12" s="349"/>
      <c r="WUE12" s="349"/>
      <c r="WUF12" s="349"/>
      <c r="WUG12" s="349"/>
      <c r="WUH12" s="349"/>
      <c r="WUI12" s="349"/>
      <c r="WUJ12" s="349"/>
      <c r="WUK12" s="349"/>
      <c r="WUL12" s="349"/>
      <c r="WUM12" s="349"/>
      <c r="WUN12" s="349"/>
      <c r="WUO12" s="349"/>
      <c r="WUP12" s="349"/>
      <c r="WUQ12" s="349"/>
      <c r="WUR12" s="349"/>
      <c r="WUS12" s="349"/>
      <c r="WUT12" s="349"/>
      <c r="WUU12" s="349"/>
      <c r="WUV12" s="349"/>
      <c r="WUW12" s="349"/>
      <c r="WUX12" s="349"/>
      <c r="WUY12" s="349"/>
      <c r="WUZ12" s="349"/>
      <c r="WVA12" s="349"/>
      <c r="WVB12" s="349"/>
      <c r="WVC12" s="349"/>
      <c r="WVD12" s="349"/>
      <c r="WVE12" s="349"/>
      <c r="WVF12" s="349"/>
      <c r="WVG12" s="349"/>
      <c r="WVH12" s="349"/>
      <c r="WVI12" s="349"/>
      <c r="WVJ12" s="349"/>
      <c r="WVK12" s="349"/>
      <c r="WVL12" s="349"/>
      <c r="WVM12" s="349"/>
      <c r="WVN12" s="349"/>
      <c r="WVO12" s="349"/>
      <c r="WVP12" s="349"/>
      <c r="WVQ12" s="349"/>
      <c r="WVR12" s="349"/>
      <c r="WVS12" s="349"/>
      <c r="WVT12" s="349"/>
      <c r="WVU12" s="349"/>
      <c r="WVV12" s="349"/>
      <c r="WVW12" s="349"/>
      <c r="WVX12" s="349"/>
      <c r="WVY12" s="349"/>
      <c r="WVZ12" s="349"/>
      <c r="WWA12" s="349"/>
      <c r="WWB12" s="349"/>
      <c r="WWC12" s="349"/>
      <c r="WWD12" s="349"/>
      <c r="WWE12" s="349"/>
      <c r="WWF12" s="349"/>
      <c r="WWG12" s="349"/>
      <c r="WWH12" s="349"/>
      <c r="WWI12" s="349"/>
      <c r="WWJ12" s="349"/>
      <c r="WWK12" s="349"/>
      <c r="WWL12" s="349"/>
      <c r="WWM12" s="349"/>
      <c r="WWN12" s="349"/>
      <c r="WWO12" s="349"/>
      <c r="WWP12" s="349"/>
      <c r="WWQ12" s="349"/>
      <c r="WWR12" s="349"/>
      <c r="WWS12" s="349"/>
      <c r="WWT12" s="349"/>
      <c r="WWU12" s="349"/>
      <c r="WWV12" s="349"/>
      <c r="WWW12" s="349"/>
      <c r="WWX12" s="349"/>
      <c r="WWY12" s="349"/>
      <c r="WWZ12" s="349"/>
      <c r="WXA12" s="349"/>
      <c r="WXB12" s="349"/>
      <c r="WXC12" s="349"/>
      <c r="WXD12" s="349"/>
      <c r="WXE12" s="349"/>
      <c r="WXF12" s="349"/>
      <c r="WXG12" s="349"/>
      <c r="WXH12" s="349"/>
      <c r="WXI12" s="349"/>
      <c r="WXJ12" s="349"/>
      <c r="WXK12" s="349"/>
      <c r="WXL12" s="349"/>
      <c r="WXM12" s="349"/>
      <c r="WXN12" s="349"/>
      <c r="WXO12" s="349"/>
      <c r="WXP12" s="349"/>
      <c r="WXQ12" s="349"/>
      <c r="WXR12" s="349"/>
      <c r="WXS12" s="349"/>
      <c r="WXT12" s="349"/>
      <c r="WXU12" s="349"/>
      <c r="WXV12" s="349"/>
      <c r="WXW12" s="349"/>
      <c r="WXX12" s="349"/>
      <c r="WXY12" s="349"/>
      <c r="WXZ12" s="349"/>
      <c r="WYA12" s="349"/>
      <c r="WYB12" s="349"/>
      <c r="WYC12" s="349"/>
      <c r="WYD12" s="349"/>
      <c r="WYE12" s="349"/>
      <c r="WYF12" s="349"/>
      <c r="WYG12" s="349"/>
      <c r="WYH12" s="349"/>
      <c r="WYI12" s="349"/>
      <c r="WYJ12" s="349"/>
      <c r="WYK12" s="349"/>
      <c r="WYL12" s="349"/>
      <c r="WYM12" s="349"/>
      <c r="WYN12" s="349"/>
      <c r="WYO12" s="349"/>
      <c r="WYP12" s="349"/>
      <c r="WYQ12" s="349"/>
      <c r="WYR12" s="349"/>
      <c r="WYS12" s="349"/>
      <c r="WYT12" s="349"/>
      <c r="WYU12" s="349"/>
      <c r="WYV12" s="349"/>
      <c r="WYW12" s="349"/>
      <c r="WYX12" s="349"/>
      <c r="WYY12" s="349"/>
      <c r="WYZ12" s="349"/>
      <c r="WZA12" s="349"/>
      <c r="WZB12" s="349"/>
      <c r="WZC12" s="349"/>
      <c r="WZD12" s="349"/>
      <c r="WZE12" s="349"/>
      <c r="WZF12" s="349"/>
      <c r="WZG12" s="349"/>
      <c r="WZH12" s="349"/>
      <c r="WZI12" s="349"/>
      <c r="WZJ12" s="349"/>
      <c r="WZK12" s="349"/>
      <c r="WZL12" s="349"/>
      <c r="WZM12" s="349"/>
      <c r="WZN12" s="349"/>
      <c r="WZO12" s="349"/>
      <c r="WZP12" s="349"/>
      <c r="WZQ12" s="349"/>
      <c r="WZR12" s="349"/>
      <c r="WZS12" s="349"/>
      <c r="WZT12" s="349"/>
      <c r="WZU12" s="349"/>
      <c r="WZV12" s="349"/>
      <c r="WZW12" s="349"/>
      <c r="WZX12" s="349"/>
      <c r="WZY12" s="349"/>
      <c r="WZZ12" s="349"/>
      <c r="XAA12" s="349"/>
      <c r="XAB12" s="349"/>
      <c r="XAC12" s="349"/>
      <c r="XAD12" s="349"/>
      <c r="XAE12" s="349"/>
      <c r="XAF12" s="349"/>
      <c r="XAG12" s="349"/>
      <c r="XAH12" s="349"/>
      <c r="XAI12" s="349"/>
      <c r="XAJ12" s="349"/>
      <c r="XAK12" s="349"/>
      <c r="XAL12" s="349"/>
      <c r="XAM12" s="349"/>
      <c r="XAN12" s="349"/>
      <c r="XAO12" s="349"/>
      <c r="XAP12" s="349"/>
      <c r="XAQ12" s="349"/>
      <c r="XAR12" s="349"/>
      <c r="XAS12" s="349"/>
      <c r="XAT12" s="349"/>
      <c r="XAU12" s="349"/>
      <c r="XAV12" s="349"/>
      <c r="XAW12" s="349"/>
      <c r="XAX12" s="349"/>
      <c r="XAY12" s="349"/>
      <c r="XAZ12" s="349"/>
      <c r="XBA12" s="349"/>
      <c r="XBB12" s="349"/>
      <c r="XBC12" s="349"/>
      <c r="XBD12" s="349"/>
      <c r="XBE12" s="349"/>
      <c r="XBF12" s="349"/>
      <c r="XBG12" s="349"/>
      <c r="XBH12" s="349"/>
      <c r="XBI12" s="349"/>
      <c r="XBJ12" s="349"/>
      <c r="XBK12" s="349"/>
      <c r="XBL12" s="349"/>
      <c r="XBM12" s="349"/>
      <c r="XBN12" s="349"/>
      <c r="XBO12" s="349"/>
      <c r="XBP12" s="349"/>
      <c r="XBQ12" s="349"/>
      <c r="XBR12" s="349"/>
      <c r="XBS12" s="349"/>
      <c r="XBT12" s="349"/>
      <c r="XBU12" s="349"/>
      <c r="XBV12" s="349"/>
      <c r="XBW12" s="349"/>
      <c r="XBX12" s="349"/>
      <c r="XBY12" s="349"/>
      <c r="XBZ12" s="349"/>
      <c r="XCA12" s="349"/>
      <c r="XCB12" s="349"/>
      <c r="XCC12" s="349"/>
      <c r="XCD12" s="349"/>
      <c r="XCE12" s="349"/>
      <c r="XCF12" s="349"/>
      <c r="XCG12" s="349"/>
      <c r="XCH12" s="349"/>
      <c r="XCI12" s="349"/>
      <c r="XCJ12" s="349"/>
      <c r="XCK12" s="349"/>
      <c r="XCL12" s="349"/>
      <c r="XCM12" s="349"/>
      <c r="XCN12" s="349"/>
      <c r="XCO12" s="349"/>
      <c r="XCP12" s="349"/>
      <c r="XCQ12" s="349"/>
      <c r="XCR12" s="349"/>
      <c r="XCS12" s="349"/>
      <c r="XCT12" s="349"/>
      <c r="XCU12" s="349"/>
      <c r="XCV12" s="349"/>
      <c r="XCW12" s="349"/>
      <c r="XCX12" s="349"/>
      <c r="XCY12" s="349"/>
      <c r="XCZ12" s="349"/>
      <c r="XDA12" s="349"/>
      <c r="XDB12" s="349"/>
      <c r="XDC12" s="349"/>
      <c r="XDD12" s="349"/>
      <c r="XDE12" s="349"/>
      <c r="XDF12" s="349"/>
      <c r="XDG12" s="349"/>
      <c r="XDH12" s="349"/>
      <c r="XDI12" s="349"/>
      <c r="XDJ12" s="349"/>
      <c r="XDK12" s="349"/>
      <c r="XDL12" s="349"/>
      <c r="XDM12" s="349"/>
      <c r="XDN12" s="349"/>
      <c r="XDO12" s="349"/>
      <c r="XDP12" s="349"/>
      <c r="XDQ12" s="349"/>
      <c r="XDR12" s="349"/>
      <c r="XDS12" s="349"/>
      <c r="XDT12" s="349"/>
      <c r="XDU12" s="349"/>
      <c r="XDV12" s="349"/>
      <c r="XDW12" s="349"/>
      <c r="XDX12" s="349"/>
      <c r="XDY12" s="349"/>
      <c r="XDZ12" s="349"/>
      <c r="XEA12" s="349"/>
      <c r="XEB12" s="349"/>
      <c r="XEC12" s="349"/>
      <c r="XED12" s="349"/>
      <c r="XEE12" s="349"/>
      <c r="XEF12" s="349"/>
      <c r="XEG12" s="349"/>
      <c r="XEH12" s="349"/>
      <c r="XEI12" s="349"/>
      <c r="XEJ12" s="349"/>
      <c r="XEK12" s="349"/>
      <c r="XEL12" s="349"/>
      <c r="XEM12" s="349"/>
      <c r="XEN12" s="349"/>
      <c r="XEO12" s="349"/>
      <c r="XEP12" s="349"/>
      <c r="XEQ12" s="349"/>
      <c r="XER12" s="349"/>
      <c r="XES12" s="349"/>
      <c r="XET12" s="349"/>
      <c r="XEU12" s="349"/>
      <c r="XEV12" s="349"/>
      <c r="XEW12" s="349"/>
      <c r="XEX12" s="349"/>
      <c r="XEY12" s="349"/>
      <c r="XEZ12" s="349"/>
      <c r="XFA12" s="349"/>
      <c r="XFB12" s="349"/>
      <c r="XFC12" s="349"/>
      <c r="XFD12" s="349"/>
    </row>
    <row r="13" spans="1:16384" s="192" customFormat="1" x14ac:dyDescent="0.2">
      <c r="A13" s="330" t="s">
        <v>721</v>
      </c>
      <c r="B13" s="15"/>
    </row>
    <row r="15" spans="1:16384" x14ac:dyDescent="0.2">
      <c r="A15" s="1" t="s">
        <v>1</v>
      </c>
    </row>
    <row r="23" spans="2:2" x14ac:dyDescent="0.2">
      <c r="B23" s="13"/>
    </row>
  </sheetData>
  <hyperlinks>
    <hyperlink ref="A15" location="'Contents and Links'!A1" display="Contents and Links"/>
    <hyperlink ref="A3" location="'Chart 3.01'!A1" display="3.01 Life expectancy at birth by sex, 2001-03 to 2015-17"/>
    <hyperlink ref="A4" location="'Chart 3.02'!A1" display="3.02 Slope Index of Inequality (SII) and range for life expectancy (LE), healthy life expectancy (HLE) and proportion of life spent in &quot;Good&quot; health at birth and age 65 for males by WIMD14, 2011-2013 to 2015-2017"/>
    <hyperlink ref="A5" location="'Chart 3.03'!A1" display="3.03 Age-standardised mortality rates per 100,000 population from selected causes, Wales, 2017 "/>
    <hyperlink ref="A6" location="'Chart 3.04'!A1" display="3.04 Cancer survival rates, five-year and one-year"/>
    <hyperlink ref="A7" location="'Chart 3.05'!A1" display="3.05 Percentage of live singleton births with a birth weight of under 2,500g"/>
    <hyperlink ref="A8" location="'Chart 3.06'!A1" display="3.06 Percentage of children aged 11-16 following selected health behaviours"/>
    <hyperlink ref="A10" location="'Chart 3.08'!A1" display="3.08 Life Satisfaction - Headline measures of well-being (average scores out of 10) "/>
    <hyperlink ref="A11" location="'Chart 3.09'!A1" display="3.09 Percentage of dwellings meeting the overall proxy measures of WHQS by tenure, 2008 and 2017-18 (using conditions survey data)"/>
    <hyperlink ref="A12" location="'Chart 3.10'!A1" display="3.10 Percentage of children aged 11-16 with problematic social media use, 2018"/>
    <hyperlink ref="A13" location="'Chart 3.11'!A1" display="3.11 Percentage of secondary school-aged children that were physically active for 60 minutes per day (2013-14) and the percentage of adults that were active for at least 150 minutes in previous week (2018-19)"/>
    <hyperlink ref="A9" location="'Chart 3.07'!A1" display="3.07 Percentage of those age 16 or over who ate 5 portions of fruit and vegetables each day by deprivation quintile, 2018-19"/>
  </hyperlinks>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zoomScaleNormal="100" workbookViewId="0">
      <selection activeCell="D28" sqref="D28"/>
    </sheetView>
  </sheetViews>
  <sheetFormatPr defaultColWidth="8.88671875" defaultRowHeight="15" x14ac:dyDescent="0.2"/>
  <cols>
    <col min="1" max="1" width="26.77734375" style="67" bestFit="1" customWidth="1"/>
    <col min="2" max="2" width="8.88671875" style="67"/>
    <col min="3" max="3" width="10.33203125" style="67" bestFit="1" customWidth="1"/>
    <col min="4" max="4" width="10.44140625" style="67" bestFit="1" customWidth="1"/>
    <col min="5" max="16" width="8.88671875" style="67"/>
    <col min="17" max="17" width="5.88671875" style="67" bestFit="1" customWidth="1"/>
    <col min="18" max="16384" width="8.88671875" style="67"/>
  </cols>
  <sheetData>
    <row r="1" spans="1:16" ht="15.75" x14ac:dyDescent="0.2">
      <c r="A1" s="177" t="s">
        <v>774</v>
      </c>
      <c r="B1" s="131"/>
      <c r="C1" s="131"/>
      <c r="D1" s="131"/>
      <c r="E1" s="131"/>
      <c r="F1" s="131"/>
      <c r="G1" s="131"/>
      <c r="H1" s="56" t="s">
        <v>503</v>
      </c>
      <c r="I1" s="131"/>
      <c r="J1" s="131"/>
      <c r="K1" s="131"/>
      <c r="L1" s="131"/>
      <c r="M1" s="131"/>
      <c r="N1" s="131"/>
      <c r="O1" s="131"/>
      <c r="P1" s="156"/>
    </row>
    <row r="2" spans="1:16" x14ac:dyDescent="0.2">
      <c r="H2" s="56" t="s">
        <v>1</v>
      </c>
    </row>
    <row r="19" spans="1:17" x14ac:dyDescent="0.2">
      <c r="F19" s="176"/>
    </row>
    <row r="20" spans="1:17" x14ac:dyDescent="0.2">
      <c r="F20" s="176"/>
    </row>
    <row r="21" spans="1:17" x14ac:dyDescent="0.2">
      <c r="F21" s="176"/>
    </row>
    <row r="22" spans="1:17" x14ac:dyDescent="0.2">
      <c r="F22" s="176"/>
    </row>
    <row r="23" spans="1:17" x14ac:dyDescent="0.2">
      <c r="F23" s="176"/>
    </row>
    <row r="24" spans="1:17" x14ac:dyDescent="0.2">
      <c r="F24" s="176"/>
    </row>
    <row r="25" spans="1:17" x14ac:dyDescent="0.2">
      <c r="F25" s="176"/>
    </row>
    <row r="26" spans="1:17" x14ac:dyDescent="0.2">
      <c r="A26" s="3" t="s">
        <v>750</v>
      </c>
      <c r="F26" s="176"/>
    </row>
    <row r="27" spans="1:17" x14ac:dyDescent="0.2">
      <c r="A27" s="330" t="s">
        <v>502</v>
      </c>
      <c r="F27" s="176"/>
    </row>
    <row r="28" spans="1:17" x14ac:dyDescent="0.2">
      <c r="A28" s="3" t="s">
        <v>44</v>
      </c>
      <c r="F28" s="176"/>
    </row>
    <row r="29" spans="1:17" x14ac:dyDescent="0.2">
      <c r="A29" s="3" t="s">
        <v>45</v>
      </c>
      <c r="F29" s="176"/>
    </row>
    <row r="30" spans="1:17" x14ac:dyDescent="0.2">
      <c r="A30" s="3"/>
      <c r="B30" s="3"/>
      <c r="C30" s="3"/>
      <c r="D30" s="3"/>
      <c r="E30" s="3"/>
      <c r="F30" s="3"/>
      <c r="G30" s="3"/>
      <c r="H30" s="3"/>
      <c r="I30" s="3"/>
      <c r="J30" s="3"/>
      <c r="K30" s="3"/>
      <c r="L30" s="3"/>
      <c r="M30" s="3"/>
      <c r="N30" s="3"/>
      <c r="O30" s="3"/>
      <c r="P30" s="3"/>
    </row>
    <row r="31" spans="1:17" ht="15.75" thickBot="1" x14ac:dyDescent="0.25">
      <c r="A31" s="175"/>
      <c r="B31" s="174" t="s">
        <v>501</v>
      </c>
      <c r="C31" s="173" t="s">
        <v>500</v>
      </c>
      <c r="D31" s="173" t="s">
        <v>499</v>
      </c>
      <c r="E31" s="173" t="s">
        <v>498</v>
      </c>
      <c r="F31" s="173" t="s">
        <v>497</v>
      </c>
      <c r="G31" s="173" t="s">
        <v>496</v>
      </c>
      <c r="H31" s="173" t="s">
        <v>495</v>
      </c>
      <c r="I31" s="173" t="s">
        <v>494</v>
      </c>
      <c r="J31" s="173" t="s">
        <v>493</v>
      </c>
      <c r="K31" s="173" t="s">
        <v>492</v>
      </c>
      <c r="L31" s="173" t="s">
        <v>491</v>
      </c>
      <c r="M31" s="173" t="s">
        <v>490</v>
      </c>
      <c r="N31" s="173" t="s">
        <v>489</v>
      </c>
      <c r="O31" s="173" t="s">
        <v>488</v>
      </c>
      <c r="P31" s="173" t="s">
        <v>487</v>
      </c>
      <c r="Q31" s="173" t="s">
        <v>486</v>
      </c>
    </row>
    <row r="32" spans="1:17" x14ac:dyDescent="0.2">
      <c r="A32" s="3" t="s">
        <v>71</v>
      </c>
      <c r="B32" s="3" t="s">
        <v>408</v>
      </c>
      <c r="C32" s="172">
        <v>75.474720000000005</v>
      </c>
      <c r="D32" s="172">
        <v>75.773060000000001</v>
      </c>
      <c r="E32" s="172">
        <v>76.100480000000005</v>
      </c>
      <c r="F32" s="172">
        <v>76.568989999999999</v>
      </c>
      <c r="G32" s="172">
        <v>76.692089999999993</v>
      </c>
      <c r="H32" s="172">
        <v>76.87518</v>
      </c>
      <c r="I32" s="172">
        <v>77.082939999999994</v>
      </c>
      <c r="J32" s="172">
        <v>77.519739999999999</v>
      </c>
      <c r="K32" s="172">
        <v>77.849040000000002</v>
      </c>
      <c r="L32" s="172">
        <v>78.096429999999998</v>
      </c>
      <c r="M32" s="172">
        <v>78.188329999999993</v>
      </c>
      <c r="N32" s="172">
        <v>78.422910000000002</v>
      </c>
      <c r="O32" s="172">
        <v>78.427260000000004</v>
      </c>
      <c r="P32" s="172">
        <v>78.442279999999997</v>
      </c>
      <c r="Q32" s="172">
        <v>78.324510000000004</v>
      </c>
    </row>
    <row r="33" spans="1:17" x14ac:dyDescent="0.2">
      <c r="A33" s="70"/>
      <c r="B33" s="70" t="s">
        <v>409</v>
      </c>
      <c r="C33" s="171">
        <v>80.096140000000005</v>
      </c>
      <c r="D33" s="171">
        <v>80.296440000000004</v>
      </c>
      <c r="E33" s="171">
        <v>80.529690000000002</v>
      </c>
      <c r="F33" s="171">
        <v>80.90719</v>
      </c>
      <c r="G33" s="171">
        <v>81.069630000000004</v>
      </c>
      <c r="H33" s="171">
        <v>81.209230000000005</v>
      </c>
      <c r="I33" s="171">
        <v>81.374600000000001</v>
      </c>
      <c r="J33" s="171">
        <v>81.632059999999996</v>
      </c>
      <c r="K33" s="171">
        <v>82.004639999999995</v>
      </c>
      <c r="L33" s="171">
        <v>82.107219999999998</v>
      </c>
      <c r="M33" s="171">
        <v>82.21302</v>
      </c>
      <c r="N33" s="171">
        <v>82.304109999999994</v>
      </c>
      <c r="O33" s="171">
        <v>82.265510000000006</v>
      </c>
      <c r="P33" s="171">
        <v>82.341719999999995</v>
      </c>
      <c r="Q33" s="171">
        <v>82.249949999999998</v>
      </c>
    </row>
    <row r="35" spans="1:17" x14ac:dyDescent="0.2">
      <c r="A35" s="256" t="s">
        <v>703</v>
      </c>
    </row>
    <row r="36" spans="1:17" ht="15.75" thickBot="1" x14ac:dyDescent="0.25">
      <c r="A36" s="175"/>
      <c r="B36" s="174" t="s">
        <v>501</v>
      </c>
      <c r="C36" s="173" t="s">
        <v>500</v>
      </c>
      <c r="D36" s="173" t="s">
        <v>499</v>
      </c>
      <c r="E36" s="173" t="s">
        <v>498</v>
      </c>
      <c r="F36" s="173" t="s">
        <v>497</v>
      </c>
      <c r="G36" s="173" t="s">
        <v>496</v>
      </c>
      <c r="H36" s="173" t="s">
        <v>495</v>
      </c>
      <c r="I36" s="173" t="s">
        <v>494</v>
      </c>
      <c r="J36" s="173" t="s">
        <v>493</v>
      </c>
      <c r="K36" s="173" t="s">
        <v>492</v>
      </c>
      <c r="L36" s="173" t="s">
        <v>491</v>
      </c>
      <c r="M36" s="173" t="s">
        <v>490</v>
      </c>
      <c r="N36" s="173" t="s">
        <v>489</v>
      </c>
      <c r="O36" s="173" t="s">
        <v>488</v>
      </c>
      <c r="P36" s="173" t="s">
        <v>487</v>
      </c>
      <c r="Q36" s="173" t="s">
        <v>486</v>
      </c>
    </row>
    <row r="37" spans="1:17" x14ac:dyDescent="0.2">
      <c r="A37" s="3" t="s">
        <v>71</v>
      </c>
      <c r="B37" s="3" t="s">
        <v>408</v>
      </c>
      <c r="C37" s="172">
        <f t="shared" ref="C37:Q37" si="0">C32/$C32*100</f>
        <v>100</v>
      </c>
      <c r="D37" s="172">
        <f t="shared" si="0"/>
        <v>100.39528467280169</v>
      </c>
      <c r="E37" s="172">
        <f t="shared" si="0"/>
        <v>100.82909880288393</v>
      </c>
      <c r="F37" s="172">
        <f t="shared" si="0"/>
        <v>101.44984969801808</v>
      </c>
      <c r="G37" s="172">
        <f t="shared" si="0"/>
        <v>101.61295066745527</v>
      </c>
      <c r="H37" s="172">
        <f t="shared" si="0"/>
        <v>101.85553520437041</v>
      </c>
      <c r="I37" s="172">
        <f t="shared" si="0"/>
        <v>102.13080618252044</v>
      </c>
      <c r="J37" s="172">
        <f t="shared" si="0"/>
        <v>102.70954300989787</v>
      </c>
      <c r="K37" s="172">
        <f t="shared" si="0"/>
        <v>103.14584804024447</v>
      </c>
      <c r="L37" s="172">
        <f t="shared" si="0"/>
        <v>103.47362666598829</v>
      </c>
      <c r="M37" s="172">
        <f t="shared" si="0"/>
        <v>103.59538929061279</v>
      </c>
      <c r="N37" s="172">
        <f t="shared" si="0"/>
        <v>103.90619534593834</v>
      </c>
      <c r="O37" s="172">
        <f t="shared" si="0"/>
        <v>103.91195886516704</v>
      </c>
      <c r="P37" s="172">
        <f t="shared" si="0"/>
        <v>103.93185956834287</v>
      </c>
      <c r="Q37" s="172">
        <f t="shared" si="0"/>
        <v>103.77582056614455</v>
      </c>
    </row>
    <row r="38" spans="1:17" x14ac:dyDescent="0.2">
      <c r="A38" s="70"/>
      <c r="B38" s="70" t="s">
        <v>409</v>
      </c>
      <c r="C38" s="171">
        <f t="shared" ref="C38:Q38" si="1">C33/$C33*100</f>
        <v>100</v>
      </c>
      <c r="D38" s="171">
        <f t="shared" si="1"/>
        <v>100.25007447300207</v>
      </c>
      <c r="E38" s="171">
        <f t="shared" si="1"/>
        <v>100.54128700833773</v>
      </c>
      <c r="F38" s="171">
        <f t="shared" si="1"/>
        <v>101.01259561322181</v>
      </c>
      <c r="G38" s="171">
        <f t="shared" si="1"/>
        <v>101.21540189077776</v>
      </c>
      <c r="H38" s="171">
        <f t="shared" si="1"/>
        <v>101.38969243711369</v>
      </c>
      <c r="I38" s="171">
        <f t="shared" si="1"/>
        <v>101.59615681854331</v>
      </c>
      <c r="J38" s="171">
        <f t="shared" si="1"/>
        <v>101.91759552957231</v>
      </c>
      <c r="K38" s="171">
        <f t="shared" si="1"/>
        <v>102.38276151634771</v>
      </c>
      <c r="L38" s="171">
        <f t="shared" si="1"/>
        <v>102.51083260691462</v>
      </c>
      <c r="M38" s="171">
        <f t="shared" si="1"/>
        <v>102.64292386624373</v>
      </c>
      <c r="N38" s="171">
        <f t="shared" si="1"/>
        <v>102.75664969622756</v>
      </c>
      <c r="O38" s="171">
        <f t="shared" si="1"/>
        <v>102.70845761106591</v>
      </c>
      <c r="P38" s="171">
        <f t="shared" si="1"/>
        <v>102.80360576676976</v>
      </c>
      <c r="Q38" s="171">
        <f t="shared" si="1"/>
        <v>102.68903095704735</v>
      </c>
    </row>
  </sheetData>
  <hyperlinks>
    <hyperlink ref="H1" location="'A Healthier Wales'!A1" display="A Healthier Wales"/>
    <hyperlink ref="H2" location="'Contents and Links'!A1" display="Contents and Links"/>
    <hyperlink ref="A27" r:id="rId1"/>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workbookViewId="0"/>
  </sheetViews>
  <sheetFormatPr defaultColWidth="8.88671875" defaultRowHeight="15" x14ac:dyDescent="0.2"/>
  <cols>
    <col min="1" max="1" width="24.6640625" style="67" customWidth="1"/>
    <col min="2" max="16384" width="8.88671875" style="67"/>
  </cols>
  <sheetData>
    <row r="1" spans="1:19" ht="15.75" x14ac:dyDescent="0.25">
      <c r="A1" s="2" t="s">
        <v>775</v>
      </c>
      <c r="J1" s="56" t="s">
        <v>503</v>
      </c>
      <c r="S1" s="56" t="s">
        <v>503</v>
      </c>
    </row>
    <row r="2" spans="1:19" x14ac:dyDescent="0.2">
      <c r="J2" s="56" t="s">
        <v>1</v>
      </c>
      <c r="S2" s="56" t="s">
        <v>1</v>
      </c>
    </row>
    <row r="21" spans="1:6" x14ac:dyDescent="0.2">
      <c r="A21" s="330" t="s">
        <v>502</v>
      </c>
    </row>
    <row r="23" spans="1:6" ht="15.75" thickBot="1" x14ac:dyDescent="0.25">
      <c r="A23" s="215"/>
      <c r="B23" s="215" t="s">
        <v>509</v>
      </c>
      <c r="C23" s="215" t="s">
        <v>508</v>
      </c>
      <c r="D23" s="215" t="s">
        <v>507</v>
      </c>
      <c r="E23" s="215" t="s">
        <v>506</v>
      </c>
      <c r="F23" s="215" t="s">
        <v>505</v>
      </c>
    </row>
    <row r="24" spans="1:6" x14ac:dyDescent="0.2">
      <c r="A24" s="3" t="s">
        <v>727</v>
      </c>
      <c r="B24" s="3">
        <v>18.3</v>
      </c>
      <c r="C24" s="3">
        <v>18</v>
      </c>
      <c r="D24" s="3">
        <v>18.8</v>
      </c>
      <c r="E24" s="3">
        <v>18.399999999999999</v>
      </c>
      <c r="F24" s="3">
        <v>18.100000000000001</v>
      </c>
    </row>
    <row r="25" spans="1:6" x14ac:dyDescent="0.2">
      <c r="A25" s="3" t="s">
        <v>728</v>
      </c>
      <c r="B25" s="3">
        <v>20.5</v>
      </c>
      <c r="C25" s="3">
        <v>20.5</v>
      </c>
      <c r="D25" s="3">
        <v>20.6</v>
      </c>
      <c r="E25" s="3">
        <v>19.8</v>
      </c>
      <c r="F25" s="3">
        <v>19.399999999999999</v>
      </c>
    </row>
    <row r="26" spans="1:6" x14ac:dyDescent="0.2">
      <c r="A26" s="3" t="s">
        <v>635</v>
      </c>
      <c r="B26" s="3">
        <v>8.6</v>
      </c>
      <c r="C26" s="3">
        <v>8.5</v>
      </c>
      <c r="D26" s="3">
        <v>9.1</v>
      </c>
      <c r="E26" s="3">
        <v>9</v>
      </c>
      <c r="F26" s="3">
        <v>9</v>
      </c>
    </row>
    <row r="27" spans="1:6" x14ac:dyDescent="0.2">
      <c r="A27" s="70" t="s">
        <v>636</v>
      </c>
      <c r="B27" s="70">
        <v>7.1</v>
      </c>
      <c r="C27" s="70">
        <v>6.9</v>
      </c>
      <c r="D27" s="70">
        <v>6.9</v>
      </c>
      <c r="E27" s="70">
        <v>7.2</v>
      </c>
      <c r="F27" s="70">
        <v>7.5</v>
      </c>
    </row>
  </sheetData>
  <hyperlinks>
    <hyperlink ref="A21" r:id="rId1" location="the-slope-index-of-inequality-for-life-expectancy-and-healthy-life-expectancy-in-wale"/>
    <hyperlink ref="S1" location="'A Healthier Wales'!A1" display="A Healthier Wales"/>
    <hyperlink ref="S2" location="'Contents and Links'!A1" display="Contents and Links"/>
    <hyperlink ref="J1" location="'A Healthier Wales'!A1" display="A Healthier Wales"/>
    <hyperlink ref="J2" location="'Contents and Links'!A1" display="Contents and Links"/>
  </hyperlinks>
  <pageMargins left="0.7" right="0.7" top="0.75" bottom="0.75" header="0.3" footer="0.3"/>
  <pageSetup paperSize="9" orientation="portrait" horizontalDpi="300" verticalDpi="3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zoomScaleNormal="100" workbookViewId="0">
      <selection activeCell="I16" sqref="I16"/>
    </sheetView>
  </sheetViews>
  <sheetFormatPr defaultColWidth="6.88671875" defaultRowHeight="15" x14ac:dyDescent="0.2"/>
  <cols>
    <col min="1" max="1" width="39.109375" style="124" customWidth="1"/>
    <col min="2" max="7" width="6.88671875" style="254"/>
    <col min="8" max="256" width="6.88671875" style="124"/>
    <col min="257" max="257" width="39.109375" style="124" customWidth="1"/>
    <col min="258" max="512" width="6.88671875" style="124"/>
    <col min="513" max="513" width="39.109375" style="124" customWidth="1"/>
    <col min="514" max="768" width="6.88671875" style="124"/>
    <col min="769" max="769" width="39.109375" style="124" customWidth="1"/>
    <col min="770" max="1024" width="6.88671875" style="124"/>
    <col min="1025" max="1025" width="39.109375" style="124" customWidth="1"/>
    <col min="1026" max="1280" width="6.88671875" style="124"/>
    <col min="1281" max="1281" width="39.109375" style="124" customWidth="1"/>
    <col min="1282" max="1536" width="6.88671875" style="124"/>
    <col min="1537" max="1537" width="39.109375" style="124" customWidth="1"/>
    <col min="1538" max="1792" width="6.88671875" style="124"/>
    <col min="1793" max="1793" width="39.109375" style="124" customWidth="1"/>
    <col min="1794" max="2048" width="6.88671875" style="124"/>
    <col min="2049" max="2049" width="39.109375" style="124" customWidth="1"/>
    <col min="2050" max="2304" width="6.88671875" style="124"/>
    <col min="2305" max="2305" width="39.109375" style="124" customWidth="1"/>
    <col min="2306" max="2560" width="6.88671875" style="124"/>
    <col min="2561" max="2561" width="39.109375" style="124" customWidth="1"/>
    <col min="2562" max="2816" width="6.88671875" style="124"/>
    <col min="2817" max="2817" width="39.109375" style="124" customWidth="1"/>
    <col min="2818" max="3072" width="6.88671875" style="124"/>
    <col min="3073" max="3073" width="39.109375" style="124" customWidth="1"/>
    <col min="3074" max="3328" width="6.88671875" style="124"/>
    <col min="3329" max="3329" width="39.109375" style="124" customWidth="1"/>
    <col min="3330" max="3584" width="6.88671875" style="124"/>
    <col min="3585" max="3585" width="39.109375" style="124" customWidth="1"/>
    <col min="3586" max="3840" width="6.88671875" style="124"/>
    <col min="3841" max="3841" width="39.109375" style="124" customWidth="1"/>
    <col min="3842" max="4096" width="6.88671875" style="124"/>
    <col min="4097" max="4097" width="39.109375" style="124" customWidth="1"/>
    <col min="4098" max="4352" width="6.88671875" style="124"/>
    <col min="4353" max="4353" width="39.109375" style="124" customWidth="1"/>
    <col min="4354" max="4608" width="6.88671875" style="124"/>
    <col min="4609" max="4609" width="39.109375" style="124" customWidth="1"/>
    <col min="4610" max="4864" width="6.88671875" style="124"/>
    <col min="4865" max="4865" width="39.109375" style="124" customWidth="1"/>
    <col min="4866" max="5120" width="6.88671875" style="124"/>
    <col min="5121" max="5121" width="39.109375" style="124" customWidth="1"/>
    <col min="5122" max="5376" width="6.88671875" style="124"/>
    <col min="5377" max="5377" width="39.109375" style="124" customWidth="1"/>
    <col min="5378" max="5632" width="6.88671875" style="124"/>
    <col min="5633" max="5633" width="39.109375" style="124" customWidth="1"/>
    <col min="5634" max="5888" width="6.88671875" style="124"/>
    <col min="5889" max="5889" width="39.109375" style="124" customWidth="1"/>
    <col min="5890" max="6144" width="6.88671875" style="124"/>
    <col min="6145" max="6145" width="39.109375" style="124" customWidth="1"/>
    <col min="6146" max="6400" width="6.88671875" style="124"/>
    <col min="6401" max="6401" width="39.109375" style="124" customWidth="1"/>
    <col min="6402" max="6656" width="6.88671875" style="124"/>
    <col min="6657" max="6657" width="39.109375" style="124" customWidth="1"/>
    <col min="6658" max="6912" width="6.88671875" style="124"/>
    <col min="6913" max="6913" width="39.109375" style="124" customWidth="1"/>
    <col min="6914" max="7168" width="6.88671875" style="124"/>
    <col min="7169" max="7169" width="39.109375" style="124" customWidth="1"/>
    <col min="7170" max="7424" width="6.88671875" style="124"/>
    <col min="7425" max="7425" width="39.109375" style="124" customWidth="1"/>
    <col min="7426" max="7680" width="6.88671875" style="124"/>
    <col min="7681" max="7681" width="39.109375" style="124" customWidth="1"/>
    <col min="7682" max="7936" width="6.88671875" style="124"/>
    <col min="7937" max="7937" width="39.109375" style="124" customWidth="1"/>
    <col min="7938" max="8192" width="6.88671875" style="124"/>
    <col min="8193" max="8193" width="39.109375" style="124" customWidth="1"/>
    <col min="8194" max="8448" width="6.88671875" style="124"/>
    <col min="8449" max="8449" width="39.109375" style="124" customWidth="1"/>
    <col min="8450" max="8704" width="6.88671875" style="124"/>
    <col min="8705" max="8705" width="39.109375" style="124" customWidth="1"/>
    <col min="8706" max="8960" width="6.88671875" style="124"/>
    <col min="8961" max="8961" width="39.109375" style="124" customWidth="1"/>
    <col min="8962" max="9216" width="6.88671875" style="124"/>
    <col min="9217" max="9217" width="39.109375" style="124" customWidth="1"/>
    <col min="9218" max="9472" width="6.88671875" style="124"/>
    <col min="9473" max="9473" width="39.109375" style="124" customWidth="1"/>
    <col min="9474" max="9728" width="6.88671875" style="124"/>
    <col min="9729" max="9729" width="39.109375" style="124" customWidth="1"/>
    <col min="9730" max="9984" width="6.88671875" style="124"/>
    <col min="9985" max="9985" width="39.109375" style="124" customWidth="1"/>
    <col min="9986" max="10240" width="6.88671875" style="124"/>
    <col min="10241" max="10241" width="39.109375" style="124" customWidth="1"/>
    <col min="10242" max="10496" width="6.88671875" style="124"/>
    <col min="10497" max="10497" width="39.109375" style="124" customWidth="1"/>
    <col min="10498" max="10752" width="6.88671875" style="124"/>
    <col min="10753" max="10753" width="39.109375" style="124" customWidth="1"/>
    <col min="10754" max="11008" width="6.88671875" style="124"/>
    <col min="11009" max="11009" width="39.109375" style="124" customWidth="1"/>
    <col min="11010" max="11264" width="6.88671875" style="124"/>
    <col min="11265" max="11265" width="39.109375" style="124" customWidth="1"/>
    <col min="11266" max="11520" width="6.88671875" style="124"/>
    <col min="11521" max="11521" width="39.109375" style="124" customWidth="1"/>
    <col min="11522" max="11776" width="6.88671875" style="124"/>
    <col min="11777" max="11777" width="39.109375" style="124" customWidth="1"/>
    <col min="11778" max="12032" width="6.88671875" style="124"/>
    <col min="12033" max="12033" width="39.109375" style="124" customWidth="1"/>
    <col min="12034" max="12288" width="6.88671875" style="124"/>
    <col min="12289" max="12289" width="39.109375" style="124" customWidth="1"/>
    <col min="12290" max="12544" width="6.88671875" style="124"/>
    <col min="12545" max="12545" width="39.109375" style="124" customWidth="1"/>
    <col min="12546" max="12800" width="6.88671875" style="124"/>
    <col min="12801" max="12801" width="39.109375" style="124" customWidth="1"/>
    <col min="12802" max="13056" width="6.88671875" style="124"/>
    <col min="13057" max="13057" width="39.109375" style="124" customWidth="1"/>
    <col min="13058" max="13312" width="6.88671875" style="124"/>
    <col min="13313" max="13313" width="39.109375" style="124" customWidth="1"/>
    <col min="13314" max="13568" width="6.88671875" style="124"/>
    <col min="13569" max="13569" width="39.109375" style="124" customWidth="1"/>
    <col min="13570" max="13824" width="6.88671875" style="124"/>
    <col min="13825" max="13825" width="39.109375" style="124" customWidth="1"/>
    <col min="13826" max="14080" width="6.88671875" style="124"/>
    <col min="14081" max="14081" width="39.109375" style="124" customWidth="1"/>
    <col min="14082" max="14336" width="6.88671875" style="124"/>
    <col min="14337" max="14337" width="39.109375" style="124" customWidth="1"/>
    <col min="14338" max="14592" width="6.88671875" style="124"/>
    <col min="14593" max="14593" width="39.109375" style="124" customWidth="1"/>
    <col min="14594" max="14848" width="6.88671875" style="124"/>
    <col min="14849" max="14849" width="39.109375" style="124" customWidth="1"/>
    <col min="14850" max="15104" width="6.88671875" style="124"/>
    <col min="15105" max="15105" width="39.109375" style="124" customWidth="1"/>
    <col min="15106" max="15360" width="6.88671875" style="124"/>
    <col min="15361" max="15361" width="39.109375" style="124" customWidth="1"/>
    <col min="15362" max="15616" width="6.88671875" style="124"/>
    <col min="15617" max="15617" width="39.109375" style="124" customWidth="1"/>
    <col min="15618" max="15872" width="6.88671875" style="124"/>
    <col min="15873" max="15873" width="39.109375" style="124" customWidth="1"/>
    <col min="15874" max="16128" width="6.88671875" style="124"/>
    <col min="16129" max="16129" width="39.109375" style="124" customWidth="1"/>
    <col min="16130" max="16384" width="6.88671875" style="124"/>
  </cols>
  <sheetData>
    <row r="1" spans="1:10" ht="15.75" x14ac:dyDescent="0.25">
      <c r="A1" s="252" t="s">
        <v>752</v>
      </c>
      <c r="B1" s="253"/>
      <c r="C1" s="253"/>
      <c r="D1" s="253"/>
      <c r="E1" s="253"/>
      <c r="F1" s="253"/>
      <c r="G1" s="253"/>
      <c r="J1" s="56" t="s">
        <v>503</v>
      </c>
    </row>
    <row r="2" spans="1:10" x14ac:dyDescent="0.2">
      <c r="A2" s="253"/>
      <c r="B2" s="253"/>
      <c r="C2" s="253"/>
      <c r="D2" s="253"/>
      <c r="E2" s="253"/>
      <c r="F2" s="253"/>
      <c r="G2" s="253"/>
      <c r="J2" s="56" t="s">
        <v>1</v>
      </c>
    </row>
    <row r="3" spans="1:10" x14ac:dyDescent="0.2">
      <c r="A3" s="253"/>
      <c r="B3" s="253"/>
      <c r="C3" s="253"/>
      <c r="D3" s="253"/>
      <c r="E3" s="253"/>
      <c r="F3" s="253"/>
      <c r="G3" s="253"/>
    </row>
    <row r="4" spans="1:10" x14ac:dyDescent="0.2">
      <c r="A4" s="253"/>
      <c r="B4" s="253"/>
      <c r="C4" s="253"/>
      <c r="D4" s="253"/>
      <c r="E4" s="253"/>
      <c r="F4" s="253"/>
      <c r="G4" s="253"/>
    </row>
    <row r="5" spans="1:10" x14ac:dyDescent="0.2">
      <c r="A5" s="253"/>
      <c r="B5" s="253"/>
      <c r="C5" s="253"/>
      <c r="D5" s="253"/>
      <c r="E5" s="253"/>
      <c r="F5" s="253"/>
      <c r="G5" s="253"/>
    </row>
    <row r="6" spans="1:10" x14ac:dyDescent="0.2">
      <c r="A6" s="253"/>
      <c r="B6" s="253"/>
      <c r="C6" s="253"/>
      <c r="D6" s="253"/>
      <c r="E6" s="253"/>
      <c r="F6" s="253"/>
      <c r="G6" s="253"/>
    </row>
    <row r="7" spans="1:10" x14ac:dyDescent="0.2">
      <c r="A7" s="253"/>
      <c r="B7" s="253"/>
      <c r="C7" s="253"/>
      <c r="D7" s="253"/>
      <c r="E7" s="253"/>
      <c r="F7" s="253"/>
      <c r="G7" s="253"/>
    </row>
    <row r="8" spans="1:10" x14ac:dyDescent="0.2">
      <c r="A8" s="253"/>
      <c r="B8" s="253"/>
      <c r="C8" s="253"/>
      <c r="D8" s="253"/>
      <c r="E8" s="253"/>
      <c r="F8" s="253"/>
      <c r="G8" s="253"/>
    </row>
    <row r="9" spans="1:10" x14ac:dyDescent="0.2">
      <c r="A9" s="253"/>
      <c r="B9" s="253"/>
      <c r="C9" s="253"/>
      <c r="D9" s="253"/>
      <c r="E9" s="253"/>
      <c r="F9" s="253"/>
      <c r="G9" s="253"/>
    </row>
    <row r="10" spans="1:10" x14ac:dyDescent="0.2">
      <c r="A10" s="253"/>
      <c r="B10" s="253"/>
      <c r="C10" s="253"/>
      <c r="D10" s="253"/>
      <c r="E10" s="253"/>
      <c r="F10" s="253"/>
      <c r="G10" s="253"/>
    </row>
    <row r="11" spans="1:10" x14ac:dyDescent="0.2">
      <c r="A11" s="253"/>
      <c r="B11" s="253"/>
      <c r="C11" s="253"/>
      <c r="D11" s="253"/>
      <c r="E11" s="253"/>
      <c r="F11" s="253"/>
      <c r="G11" s="253"/>
    </row>
    <row r="12" spans="1:10" x14ac:dyDescent="0.2">
      <c r="A12" s="253"/>
      <c r="B12" s="253"/>
      <c r="C12" s="253"/>
      <c r="D12" s="253"/>
      <c r="E12" s="253"/>
      <c r="F12" s="253"/>
      <c r="G12" s="253"/>
    </row>
    <row r="13" spans="1:10" x14ac:dyDescent="0.2">
      <c r="A13" s="253"/>
      <c r="B13" s="253"/>
      <c r="C13" s="253"/>
      <c r="D13" s="253"/>
      <c r="E13" s="253"/>
      <c r="F13" s="253"/>
      <c r="G13" s="253"/>
    </row>
    <row r="14" spans="1:10" x14ac:dyDescent="0.2">
      <c r="A14" s="253"/>
      <c r="B14" s="253"/>
      <c r="C14" s="253"/>
      <c r="D14" s="253"/>
      <c r="E14" s="253"/>
      <c r="F14" s="253"/>
      <c r="G14" s="253"/>
    </row>
    <row r="15" spans="1:10" x14ac:dyDescent="0.2">
      <c r="A15" s="253"/>
      <c r="B15" s="253"/>
      <c r="C15" s="253"/>
      <c r="D15" s="253"/>
      <c r="E15" s="253"/>
      <c r="F15" s="253"/>
      <c r="G15" s="253"/>
    </row>
    <row r="16" spans="1:10" x14ac:dyDescent="0.2">
      <c r="A16" s="253"/>
      <c r="B16" s="253"/>
      <c r="C16" s="253"/>
      <c r="D16" s="253"/>
      <c r="E16" s="253"/>
      <c r="F16" s="253"/>
      <c r="G16" s="253"/>
    </row>
    <row r="17" spans="1:18" x14ac:dyDescent="0.2">
      <c r="A17" s="253"/>
      <c r="B17" s="253"/>
      <c r="C17" s="253"/>
      <c r="D17" s="253"/>
      <c r="E17" s="253"/>
      <c r="F17" s="253"/>
      <c r="G17" s="253"/>
    </row>
    <row r="18" spans="1:18" x14ac:dyDescent="0.2">
      <c r="A18" s="253"/>
      <c r="B18" s="253"/>
      <c r="C18" s="253"/>
      <c r="D18" s="253"/>
      <c r="E18" s="253"/>
      <c r="F18" s="253"/>
      <c r="G18" s="253"/>
    </row>
    <row r="19" spans="1:18" x14ac:dyDescent="0.2">
      <c r="A19" s="253"/>
      <c r="B19" s="253"/>
      <c r="C19" s="253"/>
      <c r="D19" s="253"/>
      <c r="E19" s="253"/>
      <c r="F19" s="253"/>
      <c r="G19" s="253"/>
    </row>
    <row r="20" spans="1:18" x14ac:dyDescent="0.2">
      <c r="A20" s="253"/>
      <c r="B20" s="253"/>
      <c r="C20" s="253"/>
      <c r="D20" s="253"/>
      <c r="E20" s="253"/>
      <c r="F20" s="253"/>
      <c r="G20" s="253"/>
    </row>
    <row r="21" spans="1:18" x14ac:dyDescent="0.2">
      <c r="A21" s="253"/>
      <c r="B21" s="253"/>
      <c r="C21" s="253"/>
      <c r="D21" s="253"/>
      <c r="E21" s="253"/>
      <c r="F21" s="253"/>
      <c r="G21" s="253"/>
    </row>
    <row r="22" spans="1:18" x14ac:dyDescent="0.2">
      <c r="A22" s="253"/>
      <c r="B22" s="253"/>
      <c r="C22" s="253"/>
      <c r="D22" s="253"/>
      <c r="E22" s="253"/>
      <c r="F22" s="253"/>
      <c r="G22" s="253"/>
    </row>
    <row r="23" spans="1:18" x14ac:dyDescent="0.2">
      <c r="A23" s="253"/>
      <c r="B23" s="253"/>
      <c r="C23" s="253"/>
      <c r="D23" s="253"/>
      <c r="E23" s="253"/>
      <c r="F23" s="253"/>
      <c r="G23" s="253"/>
    </row>
    <row r="24" spans="1:18" x14ac:dyDescent="0.2">
      <c r="A24" s="253"/>
      <c r="B24" s="253"/>
      <c r="C24" s="253"/>
      <c r="D24" s="253"/>
      <c r="E24" s="253"/>
      <c r="F24" s="253"/>
      <c r="G24" s="253"/>
    </row>
    <row r="25" spans="1:18" x14ac:dyDescent="0.2">
      <c r="A25" s="253"/>
      <c r="B25" s="253"/>
      <c r="C25" s="253"/>
      <c r="D25" s="253"/>
      <c r="E25" s="253"/>
      <c r="F25" s="253"/>
      <c r="G25" s="253"/>
    </row>
    <row r="26" spans="1:18" x14ac:dyDescent="0.2">
      <c r="A26" s="253"/>
      <c r="B26" s="253"/>
      <c r="C26" s="253"/>
      <c r="D26" s="253"/>
      <c r="E26" s="253"/>
      <c r="F26" s="253"/>
      <c r="G26" s="253"/>
    </row>
    <row r="27" spans="1:18" x14ac:dyDescent="0.2">
      <c r="A27" s="253"/>
      <c r="B27" s="253"/>
      <c r="C27" s="253"/>
      <c r="D27" s="253"/>
      <c r="E27" s="253"/>
      <c r="F27" s="253"/>
      <c r="G27" s="253"/>
    </row>
    <row r="28" spans="1:18" x14ac:dyDescent="0.2">
      <c r="A28" s="347" t="s">
        <v>674</v>
      </c>
      <c r="B28" s="253"/>
      <c r="C28" s="253"/>
      <c r="D28" s="253"/>
      <c r="E28" s="253"/>
      <c r="F28" s="253"/>
      <c r="G28" s="253"/>
    </row>
    <row r="29" spans="1:18" s="256" customFormat="1" ht="12.75" x14ac:dyDescent="0.2">
      <c r="A29" s="263"/>
      <c r="B29" s="255"/>
      <c r="C29" s="255"/>
      <c r="D29" s="255"/>
      <c r="E29" s="255"/>
      <c r="F29" s="255"/>
      <c r="G29" s="255"/>
      <c r="H29" s="255"/>
      <c r="I29" s="255"/>
      <c r="J29" s="255"/>
      <c r="K29" s="255"/>
      <c r="L29" s="255"/>
      <c r="M29" s="255"/>
      <c r="N29" s="255"/>
      <c r="O29" s="255"/>
      <c r="P29" s="255"/>
      <c r="Q29" s="255"/>
      <c r="R29" s="255"/>
    </row>
    <row r="30" spans="1:18" ht="15.75" thickBot="1" x14ac:dyDescent="0.25">
      <c r="A30" s="265" t="s">
        <v>637</v>
      </c>
      <c r="B30" s="264">
        <v>2001</v>
      </c>
      <c r="C30" s="264">
        <v>2002</v>
      </c>
      <c r="D30" s="264">
        <v>2003</v>
      </c>
      <c r="E30" s="264">
        <v>2004</v>
      </c>
      <c r="F30" s="264">
        <v>2005</v>
      </c>
      <c r="G30" s="264">
        <v>2006</v>
      </c>
      <c r="H30" s="264">
        <v>2007</v>
      </c>
      <c r="I30" s="264">
        <v>2008</v>
      </c>
      <c r="J30" s="264">
        <v>2009</v>
      </c>
      <c r="K30" s="264">
        <v>2010</v>
      </c>
      <c r="L30" s="264">
        <v>2011</v>
      </c>
      <c r="M30" s="264">
        <v>2012</v>
      </c>
      <c r="N30" s="264">
        <v>2013</v>
      </c>
      <c r="O30" s="264">
        <v>2014</v>
      </c>
      <c r="P30" s="264">
        <v>2015</v>
      </c>
      <c r="Q30" s="264">
        <v>2016</v>
      </c>
      <c r="R30" s="264">
        <v>2017</v>
      </c>
    </row>
    <row r="31" spans="1:18" x14ac:dyDescent="0.2">
      <c r="A31" s="114" t="s">
        <v>516</v>
      </c>
      <c r="B31" s="258">
        <v>1294.4000000000001</v>
      </c>
      <c r="C31" s="258">
        <v>1284.8</v>
      </c>
      <c r="D31" s="258">
        <v>1295.4000000000001</v>
      </c>
      <c r="E31" s="258">
        <v>1222.5999999999999</v>
      </c>
      <c r="F31" s="258">
        <v>1201.5</v>
      </c>
      <c r="G31" s="258">
        <v>1143.7</v>
      </c>
      <c r="H31" s="114">
        <v>1165.9000000000001</v>
      </c>
      <c r="I31" s="114">
        <v>1150</v>
      </c>
      <c r="J31" s="114">
        <v>1091.9000000000001</v>
      </c>
      <c r="K31" s="114">
        <v>1080</v>
      </c>
      <c r="L31" s="114">
        <v>1034.9000000000001</v>
      </c>
      <c r="M31" s="114">
        <v>1050.8</v>
      </c>
      <c r="N31" s="114">
        <v>1059.8</v>
      </c>
      <c r="O31" s="114">
        <v>1016.9</v>
      </c>
      <c r="P31" s="114">
        <v>1064.4000000000001</v>
      </c>
      <c r="Q31" s="114">
        <v>1045.7</v>
      </c>
      <c r="R31" s="258">
        <v>1035.5999999999999</v>
      </c>
    </row>
    <row r="32" spans="1:18" x14ac:dyDescent="0.2">
      <c r="A32" s="259" t="s">
        <v>515</v>
      </c>
      <c r="B32" s="258">
        <v>323.60000000000002</v>
      </c>
      <c r="C32" s="258">
        <v>311.60000000000002</v>
      </c>
      <c r="D32" s="258">
        <v>312.5</v>
      </c>
      <c r="E32" s="258">
        <v>312.5</v>
      </c>
      <c r="F32" s="258">
        <v>304.5</v>
      </c>
      <c r="G32" s="258">
        <v>307.3</v>
      </c>
      <c r="H32" s="114">
        <v>311.39999999999998</v>
      </c>
      <c r="I32" s="114">
        <v>304</v>
      </c>
      <c r="J32" s="114">
        <v>294.89999999999998</v>
      </c>
      <c r="K32" s="114">
        <v>288.89999999999998</v>
      </c>
      <c r="L32" s="114">
        <v>290.5</v>
      </c>
      <c r="M32" s="114">
        <v>287.7</v>
      </c>
      <c r="N32" s="114">
        <v>284.89999999999998</v>
      </c>
      <c r="O32" s="114">
        <v>287.89999999999998</v>
      </c>
      <c r="P32" s="114">
        <v>277.2</v>
      </c>
      <c r="Q32" s="114">
        <v>276.8</v>
      </c>
      <c r="R32" s="258">
        <v>276</v>
      </c>
    </row>
    <row r="33" spans="1:18" x14ac:dyDescent="0.2">
      <c r="A33" s="259" t="s">
        <v>514</v>
      </c>
      <c r="B33" s="258">
        <v>44.2</v>
      </c>
      <c r="C33" s="258">
        <v>46.4</v>
      </c>
      <c r="D33" s="258">
        <v>49.7</v>
      </c>
      <c r="E33" s="258">
        <v>46.2</v>
      </c>
      <c r="F33" s="258">
        <v>47.3</v>
      </c>
      <c r="G33" s="258">
        <v>44.8</v>
      </c>
      <c r="H33" s="114">
        <v>50.3</v>
      </c>
      <c r="I33" s="114">
        <v>51.5</v>
      </c>
      <c r="J33" s="114">
        <v>52.3</v>
      </c>
      <c r="K33" s="114">
        <v>55.3</v>
      </c>
      <c r="L33" s="114">
        <v>77.400000000000006</v>
      </c>
      <c r="M33" s="114">
        <v>89.3</v>
      </c>
      <c r="N33" s="114">
        <v>92.5</v>
      </c>
      <c r="O33" s="114">
        <v>98</v>
      </c>
      <c r="P33" s="114">
        <v>108.7</v>
      </c>
      <c r="Q33" s="114">
        <v>112.2</v>
      </c>
      <c r="R33" s="258">
        <v>120.2</v>
      </c>
    </row>
    <row r="34" spans="1:18" x14ac:dyDescent="0.2">
      <c r="A34" s="259" t="s">
        <v>513</v>
      </c>
      <c r="B34" s="258">
        <v>543.4</v>
      </c>
      <c r="C34" s="258">
        <v>530.20000000000005</v>
      </c>
      <c r="D34" s="258">
        <v>519.79999999999995</v>
      </c>
      <c r="E34" s="258">
        <v>465.7</v>
      </c>
      <c r="F34" s="258">
        <v>456.8</v>
      </c>
      <c r="G34" s="258">
        <v>417.8</v>
      </c>
      <c r="H34" s="114">
        <v>410</v>
      </c>
      <c r="I34" s="114">
        <v>395.6</v>
      </c>
      <c r="J34" s="114">
        <v>369.2</v>
      </c>
      <c r="K34" s="114">
        <v>359.3</v>
      </c>
      <c r="L34" s="114">
        <v>310.60000000000002</v>
      </c>
      <c r="M34" s="114">
        <v>310.2</v>
      </c>
      <c r="N34" s="114">
        <v>307.39999999999998</v>
      </c>
      <c r="O34" s="114">
        <v>284.60000000000002</v>
      </c>
      <c r="P34" s="114">
        <v>289.2</v>
      </c>
      <c r="Q34" s="114">
        <v>273.3</v>
      </c>
      <c r="R34" s="258">
        <v>261.7</v>
      </c>
    </row>
    <row r="35" spans="1:18" x14ac:dyDescent="0.2">
      <c r="A35" s="259" t="s">
        <v>512</v>
      </c>
      <c r="B35" s="258">
        <v>164.3</v>
      </c>
      <c r="C35" s="258">
        <v>166.7</v>
      </c>
      <c r="D35" s="258">
        <v>182.5</v>
      </c>
      <c r="E35" s="258">
        <v>166.7</v>
      </c>
      <c r="F35" s="258">
        <v>168.5</v>
      </c>
      <c r="G35" s="258">
        <v>153</v>
      </c>
      <c r="H35" s="114">
        <v>161.5</v>
      </c>
      <c r="I35" s="114">
        <v>162.6</v>
      </c>
      <c r="J35" s="114">
        <v>153.1</v>
      </c>
      <c r="K35" s="114">
        <v>152.19999999999999</v>
      </c>
      <c r="L35" s="114">
        <v>152.19999999999999</v>
      </c>
      <c r="M35" s="114">
        <v>153.80000000000001</v>
      </c>
      <c r="N35" s="114">
        <v>164.9</v>
      </c>
      <c r="O35" s="114">
        <v>144</v>
      </c>
      <c r="P35" s="114">
        <v>171.3</v>
      </c>
      <c r="Q35" s="114">
        <v>160.69999999999999</v>
      </c>
      <c r="R35" s="258">
        <v>155.9</v>
      </c>
    </row>
    <row r="36" spans="1:18" x14ac:dyDescent="0.2">
      <c r="A36" s="262" t="s">
        <v>511</v>
      </c>
      <c r="B36" s="258">
        <v>41.7</v>
      </c>
      <c r="C36" s="258">
        <v>39.6</v>
      </c>
      <c r="D36" s="258">
        <v>40.9</v>
      </c>
      <c r="E36" s="258">
        <v>41</v>
      </c>
      <c r="F36" s="258">
        <v>38.9</v>
      </c>
      <c r="G36" s="258">
        <v>38</v>
      </c>
      <c r="H36" s="114">
        <v>41.5</v>
      </c>
      <c r="I36" s="114">
        <v>39.200000000000003</v>
      </c>
      <c r="J36" s="114">
        <v>39.299999999999997</v>
      </c>
      <c r="K36" s="114">
        <v>39.700000000000003</v>
      </c>
      <c r="L36" s="114">
        <v>38.299999999999997</v>
      </c>
      <c r="M36" s="114">
        <v>39.9</v>
      </c>
      <c r="N36" s="114">
        <v>42.6</v>
      </c>
      <c r="O36" s="114">
        <v>36.700000000000003</v>
      </c>
      <c r="P36" s="114">
        <v>43.5</v>
      </c>
      <c r="Q36" s="114">
        <v>46.3</v>
      </c>
      <c r="R36" s="160">
        <v>43.9</v>
      </c>
    </row>
    <row r="37" spans="1:18" x14ac:dyDescent="0.2">
      <c r="A37" s="260" t="s">
        <v>510</v>
      </c>
      <c r="B37" s="163">
        <f t="shared" ref="B37:R37" si="0">B31-SUM(B32,B33,B34,B35,B36)</f>
        <v>177.20000000000005</v>
      </c>
      <c r="C37" s="163">
        <f t="shared" si="0"/>
        <v>190.29999999999995</v>
      </c>
      <c r="D37" s="163">
        <f t="shared" si="0"/>
        <v>190</v>
      </c>
      <c r="E37" s="163">
        <f t="shared" si="0"/>
        <v>190.5</v>
      </c>
      <c r="F37" s="163">
        <f t="shared" si="0"/>
        <v>185.5</v>
      </c>
      <c r="G37" s="163">
        <f t="shared" si="0"/>
        <v>182.79999999999995</v>
      </c>
      <c r="H37" s="163">
        <f t="shared" si="0"/>
        <v>191.20000000000005</v>
      </c>
      <c r="I37" s="163">
        <f t="shared" si="0"/>
        <v>197.09999999999991</v>
      </c>
      <c r="J37" s="163">
        <f t="shared" si="0"/>
        <v>183.10000000000014</v>
      </c>
      <c r="K37" s="163">
        <f t="shared" si="0"/>
        <v>184.59999999999991</v>
      </c>
      <c r="L37" s="163">
        <f t="shared" si="0"/>
        <v>165.90000000000009</v>
      </c>
      <c r="M37" s="163">
        <f t="shared" si="0"/>
        <v>169.89999999999998</v>
      </c>
      <c r="N37" s="163">
        <f t="shared" si="0"/>
        <v>167.5</v>
      </c>
      <c r="O37" s="163">
        <f t="shared" si="0"/>
        <v>165.69999999999993</v>
      </c>
      <c r="P37" s="163">
        <f t="shared" si="0"/>
        <v>174.50000000000023</v>
      </c>
      <c r="Q37" s="163">
        <f t="shared" si="0"/>
        <v>176.40000000000009</v>
      </c>
      <c r="R37" s="163">
        <f t="shared" si="0"/>
        <v>177.89999999999998</v>
      </c>
    </row>
    <row r="38" spans="1:18" x14ac:dyDescent="0.2">
      <c r="A38" s="261"/>
      <c r="B38" s="258"/>
      <c r="C38" s="258"/>
      <c r="D38" s="258"/>
      <c r="E38" s="258"/>
      <c r="F38" s="258"/>
      <c r="G38" s="258"/>
      <c r="H38" s="114"/>
      <c r="I38" s="114"/>
      <c r="J38" s="114"/>
      <c r="K38" s="114"/>
      <c r="L38" s="114"/>
      <c r="M38" s="114"/>
      <c r="N38" s="114"/>
      <c r="O38" s="114"/>
      <c r="P38" s="114"/>
      <c r="Q38" s="114"/>
      <c r="R38" s="114"/>
    </row>
    <row r="40" spans="1:18" x14ac:dyDescent="0.2">
      <c r="A40" s="464"/>
      <c r="B40" s="257"/>
      <c r="C40" s="257"/>
      <c r="D40" s="257"/>
      <c r="E40" s="257"/>
      <c r="F40" s="257"/>
      <c r="G40" s="257"/>
    </row>
    <row r="41" spans="1:18" x14ac:dyDescent="0.2">
      <c r="A41" s="464"/>
      <c r="B41" s="257"/>
      <c r="C41" s="257"/>
      <c r="D41" s="257"/>
      <c r="E41" s="257"/>
      <c r="F41" s="257"/>
      <c r="G41" s="257"/>
    </row>
    <row r="42" spans="1:18" x14ac:dyDescent="0.2">
      <c r="A42" s="464"/>
      <c r="B42" s="257"/>
      <c r="C42" s="257"/>
      <c r="D42" s="257"/>
      <c r="E42" s="257"/>
      <c r="F42" s="257"/>
      <c r="G42" s="257"/>
    </row>
    <row r="45" spans="1:18" x14ac:dyDescent="0.2">
      <c r="A45" s="464"/>
      <c r="B45" s="257"/>
      <c r="C45" s="257"/>
      <c r="D45" s="257"/>
      <c r="E45" s="257"/>
      <c r="F45" s="257"/>
      <c r="G45" s="257"/>
    </row>
    <row r="46" spans="1:18" x14ac:dyDescent="0.2">
      <c r="A46" s="464"/>
      <c r="B46" s="257"/>
      <c r="C46" s="257"/>
      <c r="D46" s="257"/>
      <c r="E46" s="257"/>
      <c r="F46" s="257"/>
      <c r="G46" s="257"/>
    </row>
  </sheetData>
  <mergeCells count="2">
    <mergeCell ref="A40:A42"/>
    <mergeCell ref="A45:A46"/>
  </mergeCells>
  <hyperlinks>
    <hyperlink ref="J1" location="'A Healthier Wales'!A1" display="A Healthier Wales"/>
    <hyperlink ref="J2" location="'Contents and Links'!A1" display="Contents and Links"/>
  </hyperlinks>
  <pageMargins left="0.7" right="0.7" top="0.75" bottom="0.75" header="0.3" footer="0.3"/>
  <pageSetup paperSize="9" orientation="portrait"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ColWidth="8.88671875" defaultRowHeight="15" x14ac:dyDescent="0.2"/>
  <cols>
    <col min="1" max="1" width="8.88671875" style="67"/>
    <col min="2" max="2" width="7.6640625" style="67" customWidth="1"/>
    <col min="3" max="3" width="7.5546875" style="67" customWidth="1"/>
    <col min="4" max="16384" width="8.88671875" style="67"/>
  </cols>
  <sheetData>
    <row r="1" spans="1:9" ht="15.75" x14ac:dyDescent="0.25">
      <c r="A1" s="2" t="s">
        <v>679</v>
      </c>
      <c r="I1" s="56" t="s">
        <v>503</v>
      </c>
    </row>
    <row r="2" spans="1:9" x14ac:dyDescent="0.2">
      <c r="I2" s="56" t="s">
        <v>1</v>
      </c>
    </row>
    <row r="22" spans="1:3" x14ac:dyDescent="0.2">
      <c r="A22" s="347" t="s">
        <v>675</v>
      </c>
    </row>
    <row r="24" spans="1:3" ht="15.75" thickBot="1" x14ac:dyDescent="0.25">
      <c r="A24" s="215"/>
      <c r="B24" s="215" t="s">
        <v>536</v>
      </c>
      <c r="C24" s="215" t="s">
        <v>535</v>
      </c>
    </row>
    <row r="25" spans="1:3" x14ac:dyDescent="0.2">
      <c r="A25" s="3" t="s">
        <v>534</v>
      </c>
      <c r="B25" s="230">
        <v>44.6</v>
      </c>
      <c r="C25" s="230">
        <v>61.1</v>
      </c>
    </row>
    <row r="26" spans="1:3" x14ac:dyDescent="0.2">
      <c r="A26" s="3" t="s">
        <v>533</v>
      </c>
      <c r="B26" s="230">
        <v>45.4</v>
      </c>
      <c r="C26" s="230">
        <v>62.1</v>
      </c>
    </row>
    <row r="27" spans="1:3" x14ac:dyDescent="0.2">
      <c r="A27" s="3" t="s">
        <v>532</v>
      </c>
      <c r="B27" s="230">
        <v>46.4</v>
      </c>
      <c r="C27" s="230">
        <v>63</v>
      </c>
    </row>
    <row r="28" spans="1:3" x14ac:dyDescent="0.2">
      <c r="A28" s="3" t="s">
        <v>531</v>
      </c>
      <c r="B28" s="230">
        <v>47.7</v>
      </c>
      <c r="C28" s="230">
        <v>64</v>
      </c>
    </row>
    <row r="29" spans="1:3" x14ac:dyDescent="0.2">
      <c r="A29" s="3" t="s">
        <v>530</v>
      </c>
      <c r="B29" s="230">
        <v>48.9</v>
      </c>
      <c r="C29" s="230">
        <v>65.099999999999994</v>
      </c>
    </row>
    <row r="30" spans="1:3" x14ac:dyDescent="0.2">
      <c r="A30" s="3" t="s">
        <v>529</v>
      </c>
      <c r="B30" s="230">
        <v>49.8</v>
      </c>
      <c r="C30" s="230">
        <v>66</v>
      </c>
    </row>
    <row r="31" spans="1:3" x14ac:dyDescent="0.2">
      <c r="A31" s="3" t="s">
        <v>528</v>
      </c>
      <c r="B31" s="230">
        <v>50.7</v>
      </c>
      <c r="C31" s="230">
        <v>66.900000000000006</v>
      </c>
    </row>
    <row r="32" spans="1:3" x14ac:dyDescent="0.2">
      <c r="A32" s="3" t="s">
        <v>527</v>
      </c>
      <c r="B32" s="230">
        <v>51.7</v>
      </c>
      <c r="C32" s="230">
        <v>67.5</v>
      </c>
    </row>
    <row r="33" spans="1:3" x14ac:dyDescent="0.2">
      <c r="A33" s="3" t="s">
        <v>526</v>
      </c>
      <c r="B33" s="230">
        <v>52.5</v>
      </c>
      <c r="C33" s="230">
        <v>68.2</v>
      </c>
    </row>
    <row r="34" spans="1:3" x14ac:dyDescent="0.2">
      <c r="A34" s="3" t="s">
        <v>525</v>
      </c>
      <c r="B34" s="230">
        <v>53.2</v>
      </c>
      <c r="C34" s="230">
        <v>68.8</v>
      </c>
    </row>
    <row r="35" spans="1:3" x14ac:dyDescent="0.2">
      <c r="A35" s="3" t="s">
        <v>524</v>
      </c>
      <c r="B35" s="230">
        <v>53.8</v>
      </c>
      <c r="C35" s="230">
        <v>69.5</v>
      </c>
    </row>
    <row r="36" spans="1:3" x14ac:dyDescent="0.2">
      <c r="A36" s="3" t="s">
        <v>523</v>
      </c>
      <c r="B36" s="230">
        <v>54.7</v>
      </c>
      <c r="C36" s="230">
        <v>70.2</v>
      </c>
    </row>
    <row r="37" spans="1:3" x14ac:dyDescent="0.2">
      <c r="A37" s="3" t="s">
        <v>522</v>
      </c>
      <c r="B37" s="230">
        <v>55.2</v>
      </c>
      <c r="C37" s="230">
        <v>70.900000000000006</v>
      </c>
    </row>
    <row r="38" spans="1:3" x14ac:dyDescent="0.2">
      <c r="A38" s="3" t="s">
        <v>521</v>
      </c>
      <c r="B38" s="230">
        <v>55.7</v>
      </c>
      <c r="C38" s="230">
        <v>71.400000000000006</v>
      </c>
    </row>
    <row r="39" spans="1:3" x14ac:dyDescent="0.2">
      <c r="A39" s="3" t="s">
        <v>520</v>
      </c>
      <c r="B39" s="230">
        <v>56.2</v>
      </c>
      <c r="C39" s="230">
        <v>72</v>
      </c>
    </row>
    <row r="40" spans="1:3" x14ac:dyDescent="0.2">
      <c r="A40" s="3" t="s">
        <v>519</v>
      </c>
      <c r="B40" s="230">
        <v>57.3</v>
      </c>
      <c r="C40" s="230">
        <v>72.8</v>
      </c>
    </row>
    <row r="41" spans="1:3" x14ac:dyDescent="0.2">
      <c r="A41" s="3" t="s">
        <v>518</v>
      </c>
      <c r="B41" s="230">
        <v>57.9</v>
      </c>
      <c r="C41" s="230">
        <v>73.3</v>
      </c>
    </row>
    <row r="42" spans="1:3" x14ac:dyDescent="0.2">
      <c r="A42" s="70" t="s">
        <v>517</v>
      </c>
      <c r="B42" s="231">
        <v>58.5</v>
      </c>
      <c r="C42" s="231">
        <v>73.900000000000006</v>
      </c>
    </row>
  </sheetData>
  <hyperlinks>
    <hyperlink ref="I1" location="'A Healthier Wales'!A1" display="A Healthier Wales"/>
    <hyperlink ref="I2" location="'Contents and Links'!A1" display="Contents and Links"/>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election activeCell="E33" sqref="E33"/>
    </sheetView>
  </sheetViews>
  <sheetFormatPr defaultColWidth="8.88671875" defaultRowHeight="15" x14ac:dyDescent="0.2"/>
  <cols>
    <col min="1" max="16384" width="8.88671875" style="67"/>
  </cols>
  <sheetData>
    <row r="1" spans="1:9" ht="15.75" x14ac:dyDescent="0.25">
      <c r="A1" s="2" t="s">
        <v>680</v>
      </c>
      <c r="I1" s="56" t="s">
        <v>503</v>
      </c>
    </row>
    <row r="2" spans="1:9" x14ac:dyDescent="0.2">
      <c r="I2" s="56" t="s">
        <v>1</v>
      </c>
    </row>
    <row r="18" spans="1:2" x14ac:dyDescent="0.2">
      <c r="A18" s="114" t="s">
        <v>676</v>
      </c>
    </row>
    <row r="20" spans="1:2" ht="15.75" thickBot="1" x14ac:dyDescent="0.25">
      <c r="A20" s="215"/>
      <c r="B20" s="434" t="s">
        <v>335</v>
      </c>
    </row>
    <row r="21" spans="1:2" x14ac:dyDescent="0.2">
      <c r="A21" s="3">
        <v>2005</v>
      </c>
      <c r="B21" s="230">
        <v>5.4777189999999996</v>
      </c>
    </row>
    <row r="22" spans="1:2" x14ac:dyDescent="0.2">
      <c r="A22" s="3">
        <v>2006</v>
      </c>
      <c r="B22" s="230">
        <v>5.8022460000000002</v>
      </c>
    </row>
    <row r="23" spans="1:2" x14ac:dyDescent="0.2">
      <c r="A23" s="3">
        <v>2007</v>
      </c>
      <c r="B23" s="230">
        <v>5.6678949999999997</v>
      </c>
    </row>
    <row r="24" spans="1:2" x14ac:dyDescent="0.2">
      <c r="A24" s="3">
        <v>2008</v>
      </c>
      <c r="B24" s="230">
        <v>5.4279029999999997</v>
      </c>
    </row>
    <row r="25" spans="1:2" x14ac:dyDescent="0.2">
      <c r="A25" s="3">
        <v>2009</v>
      </c>
      <c r="B25" s="230">
        <v>5.7635019999999999</v>
      </c>
    </row>
    <row r="26" spans="1:2" x14ac:dyDescent="0.2">
      <c r="A26" s="3">
        <v>2010</v>
      </c>
      <c r="B26" s="230">
        <v>5.5201029999999998</v>
      </c>
    </row>
    <row r="27" spans="1:2" x14ac:dyDescent="0.2">
      <c r="A27" s="3">
        <v>2011</v>
      </c>
      <c r="B27" s="230">
        <v>5.4107810000000001</v>
      </c>
    </row>
    <row r="28" spans="1:2" x14ac:dyDescent="0.2">
      <c r="A28" s="3">
        <v>2012</v>
      </c>
      <c r="B28" s="230">
        <v>5.4342110000000003</v>
      </c>
    </row>
    <row r="29" spans="1:2" x14ac:dyDescent="0.2">
      <c r="A29" s="3">
        <v>2013</v>
      </c>
      <c r="B29" s="230">
        <v>5.3379700000000003</v>
      </c>
    </row>
    <row r="30" spans="1:2" x14ac:dyDescent="0.2">
      <c r="A30" s="3">
        <v>2014</v>
      </c>
      <c r="B30" s="230">
        <v>5.1081450000000004</v>
      </c>
    </row>
    <row r="31" spans="1:2" x14ac:dyDescent="0.2">
      <c r="A31" s="3">
        <v>2015</v>
      </c>
      <c r="B31" s="230">
        <v>5.1471270000000002</v>
      </c>
    </row>
    <row r="32" spans="1:2" x14ac:dyDescent="0.2">
      <c r="A32" s="3">
        <v>2016</v>
      </c>
      <c r="B32" s="230">
        <v>5.3506460000000002</v>
      </c>
    </row>
    <row r="33" spans="1:2" x14ac:dyDescent="0.2">
      <c r="A33" s="68">
        <v>2017</v>
      </c>
      <c r="B33" s="230">
        <v>5.6218110000000001</v>
      </c>
    </row>
    <row r="34" spans="1:2" x14ac:dyDescent="0.2">
      <c r="A34" s="70">
        <v>2018</v>
      </c>
      <c r="B34" s="231">
        <v>5.6389492395812759</v>
      </c>
    </row>
  </sheetData>
  <hyperlinks>
    <hyperlink ref="I1" location="'A Healthier Wales'!A1" display="A Healthier Wales"/>
    <hyperlink ref="I2" location="'Contents and Links'!A1" display="Contents and Links"/>
  </hyperlinks>
  <pageMargins left="0.7" right="0.7" top="0.75" bottom="0.75" header="0.3" footer="0.3"/>
  <pageSetup paperSize="9"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election activeCell="G22" sqref="G22"/>
    </sheetView>
  </sheetViews>
  <sheetFormatPr defaultColWidth="8.88671875" defaultRowHeight="15" x14ac:dyDescent="0.2"/>
  <cols>
    <col min="1" max="16384" width="8.88671875" style="23"/>
  </cols>
  <sheetData>
    <row r="1" spans="1:10" ht="15.75" x14ac:dyDescent="0.25">
      <c r="A1" s="349" t="s">
        <v>681</v>
      </c>
      <c r="J1" s="356" t="s">
        <v>503</v>
      </c>
    </row>
    <row r="2" spans="1:10" x14ac:dyDescent="0.2">
      <c r="J2" s="356" t="s">
        <v>1</v>
      </c>
    </row>
    <row r="3" spans="1:10" x14ac:dyDescent="0.2">
      <c r="J3" s="124"/>
    </row>
    <row r="16" spans="1:10" x14ac:dyDescent="0.2">
      <c r="A16" s="114"/>
    </row>
    <row r="17" spans="1:7" x14ac:dyDescent="0.2">
      <c r="A17" s="348" t="s">
        <v>540</v>
      </c>
    </row>
    <row r="18" spans="1:7" x14ac:dyDescent="0.2">
      <c r="G18" s="357"/>
    </row>
    <row r="19" spans="1:7" ht="20.25" customHeight="1" x14ac:dyDescent="0.2">
      <c r="A19" s="358"/>
      <c r="B19" s="358"/>
      <c r="C19" s="358"/>
      <c r="D19" s="359" t="s">
        <v>539</v>
      </c>
    </row>
    <row r="20" spans="1:7" ht="45.75" customHeight="1" thickBot="1" x14ac:dyDescent="0.4">
      <c r="A20" s="360" t="s">
        <v>357</v>
      </c>
      <c r="B20" s="361" t="s">
        <v>538</v>
      </c>
      <c r="C20" s="361" t="s">
        <v>537</v>
      </c>
      <c r="D20" s="362"/>
      <c r="E20" s="362"/>
      <c r="F20" s="362"/>
    </row>
    <row r="21" spans="1:7" x14ac:dyDescent="0.2">
      <c r="A21" s="262">
        <v>1986</v>
      </c>
      <c r="B21" s="363">
        <v>10</v>
      </c>
      <c r="C21" s="363">
        <v>31</v>
      </c>
      <c r="D21" s="364"/>
      <c r="E21" s="365"/>
      <c r="F21" s="365"/>
    </row>
    <row r="22" spans="1:7" x14ac:dyDescent="0.2">
      <c r="A22" s="262">
        <v>1990</v>
      </c>
      <c r="B22" s="363">
        <v>10</v>
      </c>
      <c r="C22" s="363">
        <v>25</v>
      </c>
      <c r="D22" s="364"/>
      <c r="E22" s="365"/>
      <c r="F22" s="365"/>
    </row>
    <row r="23" spans="1:7" x14ac:dyDescent="0.2">
      <c r="A23" s="262">
        <v>1994</v>
      </c>
      <c r="B23" s="363">
        <v>11</v>
      </c>
      <c r="C23" s="363">
        <v>29</v>
      </c>
      <c r="D23" s="364"/>
      <c r="E23" s="365"/>
      <c r="F23" s="365"/>
    </row>
    <row r="24" spans="1:7" x14ac:dyDescent="0.2">
      <c r="A24" s="262">
        <v>1998</v>
      </c>
      <c r="B24" s="363">
        <v>13</v>
      </c>
      <c r="C24" s="363">
        <v>30</v>
      </c>
      <c r="D24" s="364"/>
      <c r="E24" s="365"/>
      <c r="F24" s="365"/>
    </row>
    <row r="25" spans="1:7" x14ac:dyDescent="0.2">
      <c r="A25" s="262">
        <v>2002</v>
      </c>
      <c r="B25" s="363">
        <v>11</v>
      </c>
      <c r="C25" s="363">
        <v>30</v>
      </c>
      <c r="D25" s="364"/>
      <c r="E25" s="365"/>
      <c r="F25" s="365"/>
    </row>
    <row r="26" spans="1:7" x14ac:dyDescent="0.2">
      <c r="A26" s="262">
        <v>2006</v>
      </c>
      <c r="B26" s="366">
        <v>10</v>
      </c>
      <c r="C26" s="366">
        <v>13</v>
      </c>
      <c r="D26" s="367"/>
      <c r="E26" s="367"/>
      <c r="F26" s="367"/>
    </row>
    <row r="27" spans="1:7" x14ac:dyDescent="0.2">
      <c r="A27" s="262">
        <v>2010</v>
      </c>
      <c r="B27" s="366">
        <v>6</v>
      </c>
      <c r="C27" s="366">
        <v>17</v>
      </c>
      <c r="D27" s="367"/>
      <c r="E27" s="367"/>
      <c r="F27" s="367"/>
    </row>
    <row r="28" spans="1:7" x14ac:dyDescent="0.2">
      <c r="A28" s="368">
        <v>2014</v>
      </c>
      <c r="B28" s="369">
        <v>3</v>
      </c>
      <c r="C28" s="369">
        <v>7</v>
      </c>
      <c r="D28" s="367"/>
      <c r="E28" s="367"/>
      <c r="F28" s="367"/>
    </row>
    <row r="29" spans="1:7" x14ac:dyDescent="0.2">
      <c r="A29" s="370" t="s">
        <v>694</v>
      </c>
      <c r="B29" s="47">
        <v>4</v>
      </c>
      <c r="C29" s="47">
        <v>8</v>
      </c>
      <c r="D29" s="367"/>
      <c r="E29" s="367"/>
      <c r="F29" s="367"/>
    </row>
    <row r="30" spans="1:7" x14ac:dyDescent="0.2">
      <c r="A30" s="262"/>
    </row>
    <row r="31" spans="1:7" x14ac:dyDescent="0.2">
      <c r="A31" s="114" t="s">
        <v>695</v>
      </c>
    </row>
  </sheetData>
  <hyperlinks>
    <hyperlink ref="J1" location="'A Healthier Wales'!A1" display="A Healthier Wales"/>
    <hyperlink ref="J2" location="'Contents and Links'!A1" display="Contents and Links"/>
    <hyperlink ref="A17" r:id="rId1"/>
  </hyperlinks>
  <pageMargins left="0.7" right="0.7" top="0.75" bottom="0.75" header="0.3" footer="0.3"/>
  <pageSetup paperSize="9"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zoomScaleNormal="100" workbookViewId="0">
      <selection activeCell="J34" sqref="J34"/>
    </sheetView>
  </sheetViews>
  <sheetFormatPr defaultRowHeight="15" x14ac:dyDescent="0.2"/>
  <cols>
    <col min="1" max="1" width="17.77734375" customWidth="1"/>
  </cols>
  <sheetData>
    <row r="1" spans="1:19" ht="15.75" x14ac:dyDescent="0.25">
      <c r="A1" s="66" t="s">
        <v>664</v>
      </c>
      <c r="S1" s="1" t="s">
        <v>699</v>
      </c>
    </row>
    <row r="2" spans="1:19" x14ac:dyDescent="0.2">
      <c r="A2" s="5" t="s">
        <v>73</v>
      </c>
      <c r="S2" s="56" t="s">
        <v>1</v>
      </c>
    </row>
    <row r="3" spans="1:19" ht="18.75" x14ac:dyDescent="0.2">
      <c r="A3" s="74"/>
    </row>
    <row r="24" spans="1:20" x14ac:dyDescent="0.2">
      <c r="A24" s="7" t="s">
        <v>682</v>
      </c>
    </row>
    <row r="26" spans="1:20" ht="15.75" thickBot="1" x14ac:dyDescent="0.25">
      <c r="A26" s="69"/>
      <c r="B26" s="73">
        <v>1999</v>
      </c>
      <c r="C26" s="73">
        <v>2000</v>
      </c>
      <c r="D26" s="73">
        <v>2001</v>
      </c>
      <c r="E26" s="73">
        <v>2002</v>
      </c>
      <c r="F26" s="73">
        <v>2003</v>
      </c>
      <c r="G26" s="73">
        <v>2004</v>
      </c>
      <c r="H26" s="73">
        <v>2005</v>
      </c>
      <c r="I26" s="73">
        <v>2006</v>
      </c>
      <c r="J26" s="73">
        <v>2007</v>
      </c>
      <c r="K26" s="73">
        <v>2008</v>
      </c>
      <c r="L26" s="73">
        <v>2009</v>
      </c>
      <c r="M26" s="73">
        <v>2010</v>
      </c>
      <c r="N26" s="73">
        <v>2011</v>
      </c>
      <c r="O26" s="73">
        <v>2012</v>
      </c>
      <c r="P26" s="73">
        <v>2013</v>
      </c>
      <c r="Q26" s="73">
        <v>2014</v>
      </c>
      <c r="R26" s="73">
        <v>2015</v>
      </c>
      <c r="S26" s="73">
        <v>2016</v>
      </c>
      <c r="T26" s="73">
        <v>2017</v>
      </c>
    </row>
    <row r="27" spans="1:20" x14ac:dyDescent="0.2">
      <c r="A27" s="75" t="s">
        <v>74</v>
      </c>
      <c r="B27" s="76">
        <v>21.986395130006127</v>
      </c>
      <c r="C27" s="76">
        <v>22.671272057319502</v>
      </c>
      <c r="D27" s="76">
        <v>23.158926622860861</v>
      </c>
      <c r="E27" s="76">
        <v>23.570960034701532</v>
      </c>
      <c r="F27" s="76">
        <v>24.258903021768724</v>
      </c>
      <c r="G27" s="76">
        <v>24.64608888780058</v>
      </c>
      <c r="H27" s="76">
        <v>25.275884724410574</v>
      </c>
      <c r="I27" s="76">
        <v>25.723811407839211</v>
      </c>
      <c r="J27" s="76">
        <v>26.155189066371271</v>
      </c>
      <c r="K27" s="76">
        <v>25.910567216765745</v>
      </c>
      <c r="L27" s="76">
        <v>24.611388353120148</v>
      </c>
      <c r="M27" s="76">
        <v>24.865703106158218</v>
      </c>
      <c r="N27" s="76">
        <v>25.018114440600552</v>
      </c>
      <c r="O27" s="76">
        <v>25.162706932246948</v>
      </c>
      <c r="P27" s="76">
        <v>25.366842057332416</v>
      </c>
      <c r="Q27" s="76">
        <v>26.018336030269758</v>
      </c>
      <c r="R27" s="76">
        <v>26.470927660704341</v>
      </c>
      <c r="S27" s="76">
        <v>26.749383919285712</v>
      </c>
      <c r="T27" s="76">
        <v>27.095938749697549</v>
      </c>
    </row>
    <row r="28" spans="1:20" x14ac:dyDescent="0.2">
      <c r="A28" s="75" t="s">
        <v>75</v>
      </c>
      <c r="B28" s="76">
        <v>15.778465068766835</v>
      </c>
      <c r="C28" s="76">
        <v>16.421787008018935</v>
      </c>
      <c r="D28" s="76">
        <v>16.613108508187668</v>
      </c>
      <c r="E28" s="76">
        <v>17.018854032808779</v>
      </c>
      <c r="F28" s="76">
        <v>17.657905566934367</v>
      </c>
      <c r="G28" s="76">
        <v>18.071144395355144</v>
      </c>
      <c r="H28" s="76">
        <v>18.398556701239244</v>
      </c>
      <c r="I28" s="76">
        <v>18.75158256041864</v>
      </c>
      <c r="J28" s="76">
        <v>18.80152306873002</v>
      </c>
      <c r="K28" s="76">
        <v>18.146534530433758</v>
      </c>
      <c r="L28" s="76">
        <v>17.535124875282673</v>
      </c>
      <c r="M28" s="76">
        <v>17.675577898937398</v>
      </c>
      <c r="N28" s="76">
        <v>18.289303528542398</v>
      </c>
      <c r="O28" s="76">
        <v>18.395825465092333</v>
      </c>
      <c r="P28" s="76">
        <v>18.58998732161697</v>
      </c>
      <c r="Q28" s="76">
        <v>18.717440547264005</v>
      </c>
      <c r="R28" s="76">
        <v>19.110473216942026</v>
      </c>
      <c r="S28" s="76">
        <v>19.368164078184478</v>
      </c>
      <c r="T28" s="76">
        <v>19.568886762778924</v>
      </c>
    </row>
    <row r="29" spans="1:20" x14ac:dyDescent="0.2">
      <c r="A29" s="77" t="s">
        <v>76</v>
      </c>
      <c r="B29" s="78">
        <f t="shared" ref="B29:T29" si="0">+B28/B27*100</f>
        <v>71.7646752706315</v>
      </c>
      <c r="C29" s="78">
        <f t="shared" si="0"/>
        <v>72.434343192124075</v>
      </c>
      <c r="D29" s="78">
        <f t="shared" si="0"/>
        <v>71.735226674056548</v>
      </c>
      <c r="E29" s="78">
        <f t="shared" si="0"/>
        <v>72.202634121619823</v>
      </c>
      <c r="F29" s="78">
        <f t="shared" si="0"/>
        <v>72.78938190687785</v>
      </c>
      <c r="G29" s="78">
        <f t="shared" si="0"/>
        <v>73.322564393980059</v>
      </c>
      <c r="H29" s="78">
        <f t="shared" si="0"/>
        <v>72.790950353838866</v>
      </c>
      <c r="I29" s="78">
        <f t="shared" si="0"/>
        <v>72.895817276533847</v>
      </c>
      <c r="J29" s="78">
        <f t="shared" si="0"/>
        <v>71.884485411362817</v>
      </c>
      <c r="K29" s="78">
        <f t="shared" si="0"/>
        <v>70.03526545220447</v>
      </c>
      <c r="L29" s="78">
        <f t="shared" si="0"/>
        <v>71.248011789061181</v>
      </c>
      <c r="M29" s="78">
        <f t="shared" si="0"/>
        <v>71.084166908434938</v>
      </c>
      <c r="N29" s="78">
        <f t="shared" si="0"/>
        <v>73.104244414445844</v>
      </c>
      <c r="O29" s="78">
        <f t="shared" si="0"/>
        <v>73.107497991471632</v>
      </c>
      <c r="P29" s="78">
        <f t="shared" si="0"/>
        <v>73.28459443079727</v>
      </c>
      <c r="Q29" s="78">
        <f t="shared" si="0"/>
        <v>71.939421973365697</v>
      </c>
      <c r="R29" s="78">
        <f t="shared" si="0"/>
        <v>72.194195314549589</v>
      </c>
      <c r="S29" s="78">
        <f t="shared" si="0"/>
        <v>72.406019281141127</v>
      </c>
      <c r="T29" s="78">
        <f t="shared" si="0"/>
        <v>72.220737371564056</v>
      </c>
    </row>
  </sheetData>
  <hyperlinks>
    <hyperlink ref="A24" r:id="rId1"/>
    <hyperlink ref="S2" location="'Contents and Links'!A1" display="Contents and Links"/>
    <hyperlink ref="S1" location="'A Prosperous Wales'!A1" display="A Prosperous Wales"/>
  </hyperlinks>
  <pageMargins left="0.7" right="0.7" top="0.75" bottom="0.75" header="0.3" footer="0.3"/>
  <pageSetup paperSize="9" orientation="portrait" horizontalDpi="300" verticalDpi="3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
  <cols>
    <col min="1" max="1" width="20.21875" customWidth="1"/>
    <col min="2" max="2" width="17.88671875" customWidth="1"/>
  </cols>
  <sheetData>
    <row r="1" spans="1:11" ht="15.75" x14ac:dyDescent="0.25">
      <c r="A1" s="2" t="s">
        <v>769</v>
      </c>
      <c r="K1" s="356" t="s">
        <v>503</v>
      </c>
    </row>
    <row r="2" spans="1:11" x14ac:dyDescent="0.2">
      <c r="K2" s="356" t="s">
        <v>1</v>
      </c>
    </row>
    <row r="7" spans="1:11" s="192" customFormat="1" x14ac:dyDescent="0.2"/>
    <row r="8" spans="1:11" s="192" customFormat="1" x14ac:dyDescent="0.2"/>
    <row r="9" spans="1:11" s="192" customFormat="1" x14ac:dyDescent="0.2"/>
    <row r="10" spans="1:11" s="192" customFormat="1" x14ac:dyDescent="0.2"/>
    <row r="17" spans="1:8" x14ac:dyDescent="0.2">
      <c r="A17" s="114" t="s">
        <v>645</v>
      </c>
      <c r="B17" s="23"/>
      <c r="C17" s="23"/>
      <c r="D17" s="23"/>
      <c r="E17" s="23"/>
      <c r="F17" s="23"/>
      <c r="G17" s="23"/>
      <c r="H17" s="23"/>
    </row>
    <row r="18" spans="1:8" x14ac:dyDescent="0.2">
      <c r="B18" s="23"/>
      <c r="C18" s="23"/>
      <c r="D18" s="23"/>
      <c r="E18" s="23"/>
      <c r="F18" s="23"/>
      <c r="G18" s="23"/>
      <c r="H18" s="23"/>
    </row>
    <row r="19" spans="1:8" ht="26.25" thickBot="1" x14ac:dyDescent="0.25">
      <c r="A19" s="418" t="s">
        <v>720</v>
      </c>
      <c r="B19" s="433" t="s">
        <v>719</v>
      </c>
      <c r="C19" s="23"/>
      <c r="D19" s="23"/>
      <c r="E19" s="23"/>
      <c r="F19" s="23"/>
      <c r="G19" s="23"/>
      <c r="H19" s="23"/>
    </row>
    <row r="20" spans="1:8" x14ac:dyDescent="0.2">
      <c r="A20" s="419" t="s">
        <v>707</v>
      </c>
      <c r="B20" s="420">
        <v>19.22185347594754</v>
      </c>
      <c r="C20" s="23"/>
      <c r="D20" s="23"/>
      <c r="E20" s="23"/>
      <c r="F20" s="23"/>
      <c r="G20" s="23"/>
      <c r="H20" s="23"/>
    </row>
    <row r="21" spans="1:8" x14ac:dyDescent="0.2">
      <c r="A21" s="419" t="s">
        <v>708</v>
      </c>
      <c r="B21" s="420">
        <v>20.360264982747669</v>
      </c>
    </row>
    <row r="22" spans="1:8" x14ac:dyDescent="0.2">
      <c r="A22" s="419" t="s">
        <v>709</v>
      </c>
      <c r="B22" s="420">
        <v>23.90501966141364</v>
      </c>
    </row>
    <row r="23" spans="1:8" x14ac:dyDescent="0.2">
      <c r="A23" s="419" t="s">
        <v>710</v>
      </c>
      <c r="B23" s="420">
        <v>25.415171468951975</v>
      </c>
    </row>
    <row r="24" spans="1:8" x14ac:dyDescent="0.2">
      <c r="A24" s="421" t="s">
        <v>711</v>
      </c>
      <c r="B24" s="422">
        <v>29.112339112225687</v>
      </c>
    </row>
  </sheetData>
  <hyperlinks>
    <hyperlink ref="K1" location="'A Healthier Wales'!A1" display="A Healthier Wales"/>
    <hyperlink ref="K2" location="'Contents and Links'!A1" display="Contents and Links"/>
  </hyperlinks>
  <pageMargins left="0.7" right="0.7" top="0.75" bottom="0.75" header="0.3" footer="0.3"/>
  <pageSetup paperSize="9" orientation="portrait"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zoomScaleNormal="100" workbookViewId="0">
      <selection activeCell="B34" sqref="B34"/>
    </sheetView>
  </sheetViews>
  <sheetFormatPr defaultRowHeight="15" x14ac:dyDescent="0.2"/>
  <cols>
    <col min="1" max="1" width="17.5546875" customWidth="1"/>
    <col min="2" max="2" width="12" customWidth="1"/>
    <col min="3" max="3" width="8.109375" customWidth="1"/>
    <col min="4" max="8" width="7.88671875" customWidth="1"/>
  </cols>
  <sheetData>
    <row r="1" spans="1:10" ht="15.75" x14ac:dyDescent="0.25">
      <c r="A1" s="2" t="s">
        <v>776</v>
      </c>
      <c r="J1" s="56" t="s">
        <v>503</v>
      </c>
    </row>
    <row r="2" spans="1:10" x14ac:dyDescent="0.2">
      <c r="J2" s="56" t="s">
        <v>1</v>
      </c>
    </row>
    <row r="19" spans="1:8" x14ac:dyDescent="0.2">
      <c r="A19" s="3" t="s">
        <v>772</v>
      </c>
      <c r="B19" s="3"/>
      <c r="C19" s="3"/>
      <c r="D19" s="3"/>
      <c r="E19" s="3"/>
      <c r="F19" s="3"/>
      <c r="G19" s="3"/>
      <c r="H19" s="3"/>
    </row>
    <row r="20" spans="1:8" x14ac:dyDescent="0.2">
      <c r="B20" s="70"/>
      <c r="C20" s="70"/>
      <c r="D20" s="70"/>
      <c r="E20" s="70"/>
      <c r="F20" s="3"/>
      <c r="G20" s="3"/>
      <c r="H20" s="3"/>
    </row>
    <row r="21" spans="1:8" x14ac:dyDescent="0.2">
      <c r="A21" s="453" t="s">
        <v>773</v>
      </c>
      <c r="B21" s="454" t="s">
        <v>411</v>
      </c>
      <c r="C21" s="454" t="s">
        <v>765</v>
      </c>
      <c r="D21" s="454" t="s">
        <v>638</v>
      </c>
      <c r="E21" s="454" t="s">
        <v>639</v>
      </c>
    </row>
    <row r="22" spans="1:8" x14ac:dyDescent="0.2">
      <c r="A22" s="458">
        <v>2012</v>
      </c>
      <c r="B22" s="455">
        <v>7.4</v>
      </c>
      <c r="C22" s="456">
        <v>7.71</v>
      </c>
      <c r="D22" s="456">
        <v>7.31</v>
      </c>
      <c r="E22" s="456">
        <v>3.11</v>
      </c>
    </row>
    <row r="23" spans="1:8" x14ac:dyDescent="0.2">
      <c r="A23" s="458">
        <v>2013</v>
      </c>
      <c r="B23" s="455">
        <v>7.44</v>
      </c>
      <c r="C23" s="456">
        <v>7.7</v>
      </c>
      <c r="D23" s="456">
        <v>7.31</v>
      </c>
      <c r="E23" s="456">
        <v>3.02</v>
      </c>
    </row>
    <row r="24" spans="1:8" x14ac:dyDescent="0.2">
      <c r="A24" s="458">
        <v>2014</v>
      </c>
      <c r="B24" s="455">
        <v>7.52</v>
      </c>
      <c r="C24" s="455">
        <v>7.76</v>
      </c>
      <c r="D24" s="456">
        <v>7.4</v>
      </c>
      <c r="E24" s="456">
        <v>2.97</v>
      </c>
    </row>
    <row r="25" spans="1:8" x14ac:dyDescent="0.2">
      <c r="A25" s="458">
        <v>2015</v>
      </c>
      <c r="B25" s="455">
        <v>7.56</v>
      </c>
      <c r="C25" s="456">
        <v>7.78</v>
      </c>
      <c r="D25" s="456">
        <v>7.45</v>
      </c>
      <c r="E25" s="456">
        <v>2.93</v>
      </c>
    </row>
    <row r="26" spans="1:8" x14ac:dyDescent="0.2">
      <c r="A26" s="458">
        <v>2016</v>
      </c>
      <c r="B26" s="455">
        <v>7.63</v>
      </c>
      <c r="C26" s="456">
        <v>7.83</v>
      </c>
      <c r="D26" s="456">
        <v>7.44</v>
      </c>
      <c r="E26" s="456">
        <v>2.92</v>
      </c>
      <c r="F26" s="3"/>
      <c r="G26" s="3"/>
      <c r="H26" s="3"/>
    </row>
    <row r="27" spans="1:8" x14ac:dyDescent="0.2">
      <c r="A27" s="458">
        <v>2017</v>
      </c>
      <c r="B27" s="455">
        <v>7.65</v>
      </c>
      <c r="C27" s="455">
        <v>7.83</v>
      </c>
      <c r="D27" s="455">
        <v>7.48</v>
      </c>
      <c r="E27" s="455">
        <v>2.96</v>
      </c>
      <c r="F27" s="3"/>
      <c r="G27" s="3"/>
      <c r="H27" s="3"/>
    </row>
    <row r="28" spans="1:8" x14ac:dyDescent="0.2">
      <c r="A28" s="459">
        <v>2018</v>
      </c>
      <c r="B28" s="457">
        <v>7.69</v>
      </c>
      <c r="C28" s="457">
        <v>7.88</v>
      </c>
      <c r="D28" s="457">
        <v>7.48</v>
      </c>
      <c r="E28" s="457">
        <v>2.94</v>
      </c>
      <c r="F28" s="172"/>
      <c r="G28" s="172"/>
      <c r="H28" s="172"/>
    </row>
    <row r="29" spans="1:8" x14ac:dyDescent="0.2">
      <c r="A29" s="3"/>
      <c r="B29" s="172"/>
      <c r="C29" s="172"/>
      <c r="D29" s="172"/>
      <c r="E29" s="172"/>
      <c r="F29" s="172"/>
      <c r="G29" s="172"/>
      <c r="H29" s="172"/>
    </row>
    <row r="30" spans="1:8" x14ac:dyDescent="0.2">
      <c r="A30" s="3"/>
      <c r="B30" s="172"/>
      <c r="C30" s="172"/>
      <c r="D30" s="172"/>
      <c r="E30" s="172"/>
      <c r="F30" s="172"/>
      <c r="G30" s="172"/>
      <c r="H30" s="172"/>
    </row>
    <row r="31" spans="1:8" x14ac:dyDescent="0.2">
      <c r="A31" s="114"/>
      <c r="B31" s="172"/>
      <c r="C31" s="172"/>
      <c r="D31" s="172"/>
      <c r="E31" s="172"/>
      <c r="F31" s="172"/>
      <c r="G31" s="172"/>
      <c r="H31" s="172"/>
    </row>
    <row r="32" spans="1:8" x14ac:dyDescent="0.2">
      <c r="A32" s="114"/>
      <c r="B32" s="3"/>
      <c r="C32" s="3"/>
      <c r="D32" s="3"/>
      <c r="E32" s="3"/>
      <c r="F32" s="3"/>
      <c r="G32" s="3"/>
      <c r="H32" s="3"/>
    </row>
    <row r="33" spans="1:8" x14ac:dyDescent="0.2">
      <c r="A33" s="114"/>
      <c r="B33" s="3"/>
      <c r="C33" s="3"/>
      <c r="D33" s="3"/>
      <c r="E33" s="3"/>
      <c r="F33" s="3"/>
      <c r="G33" s="3"/>
      <c r="H33" s="3"/>
    </row>
    <row r="34" spans="1:8" x14ac:dyDescent="0.2">
      <c r="A34" s="114"/>
      <c r="B34" s="3"/>
      <c r="C34" s="3"/>
      <c r="D34" s="3"/>
      <c r="E34" s="172"/>
      <c r="F34" s="172"/>
      <c r="G34" s="172"/>
      <c r="H34" s="172"/>
    </row>
    <row r="35" spans="1:8" x14ac:dyDescent="0.2">
      <c r="A35" s="114"/>
      <c r="B35" s="3"/>
      <c r="C35" s="3"/>
      <c r="D35" s="3"/>
      <c r="E35" s="172"/>
      <c r="F35" s="172"/>
      <c r="G35" s="172"/>
      <c r="H35" s="172"/>
    </row>
    <row r="36" spans="1:8" x14ac:dyDescent="0.2">
      <c r="A36" s="114"/>
      <c r="B36" s="3"/>
      <c r="C36" s="3"/>
      <c r="D36" s="3"/>
      <c r="E36" s="172"/>
      <c r="F36" s="172"/>
      <c r="G36" s="172"/>
      <c r="H36" s="172"/>
    </row>
    <row r="37" spans="1:8" x14ac:dyDescent="0.2">
      <c r="A37" s="114"/>
      <c r="B37" s="3"/>
      <c r="C37" s="3"/>
      <c r="D37" s="3"/>
      <c r="E37" s="172"/>
      <c r="F37" s="172"/>
      <c r="G37" s="172"/>
      <c r="H37" s="172"/>
    </row>
    <row r="38" spans="1:8" x14ac:dyDescent="0.2">
      <c r="A38" s="114"/>
      <c r="B38" s="3"/>
      <c r="C38" s="3"/>
      <c r="D38" s="3"/>
      <c r="E38" s="3"/>
      <c r="F38" s="3"/>
      <c r="G38" s="3"/>
      <c r="H38" s="3"/>
    </row>
    <row r="39" spans="1:8" x14ac:dyDescent="0.2">
      <c r="A39" s="114"/>
      <c r="B39" s="3"/>
      <c r="C39" s="3"/>
      <c r="D39" s="3"/>
      <c r="E39" s="3"/>
      <c r="F39" s="3"/>
      <c r="G39" s="3"/>
      <c r="H39" s="3"/>
    </row>
    <row r="40" spans="1:8" x14ac:dyDescent="0.2">
      <c r="A40" s="114"/>
      <c r="B40" s="3"/>
      <c r="C40" s="3"/>
      <c r="D40" s="3"/>
      <c r="E40" s="3"/>
      <c r="F40" s="3"/>
      <c r="G40" s="3"/>
      <c r="H40" s="3"/>
    </row>
  </sheetData>
  <hyperlinks>
    <hyperlink ref="J1" location="'A Healthier Wales'!A1" display="A Healthier Wales"/>
    <hyperlink ref="J2" location="'Contents and Links'!A1" display="Contents and Links"/>
  </hyperlinks>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activeCell="B2" sqref="B2"/>
    </sheetView>
  </sheetViews>
  <sheetFormatPr defaultColWidth="8.88671875" defaultRowHeight="15" x14ac:dyDescent="0.2"/>
  <cols>
    <col min="1" max="1" width="17.6640625" style="67" customWidth="1"/>
    <col min="2" max="16384" width="8.88671875" style="67"/>
  </cols>
  <sheetData>
    <row r="1" spans="1:13" ht="15.75" x14ac:dyDescent="0.25">
      <c r="A1" s="2" t="s">
        <v>753</v>
      </c>
      <c r="M1" s="56" t="s">
        <v>503</v>
      </c>
    </row>
    <row r="2" spans="1:13" x14ac:dyDescent="0.2">
      <c r="M2" s="56" t="s">
        <v>1</v>
      </c>
    </row>
    <row r="15" spans="1:13" x14ac:dyDescent="0.2">
      <c r="A15" s="181"/>
      <c r="B15" s="180"/>
      <c r="C15" s="179"/>
      <c r="D15" s="179"/>
      <c r="E15" s="179"/>
      <c r="F15" s="179"/>
      <c r="G15" s="178"/>
      <c r="H15" s="178"/>
      <c r="I15" s="178"/>
      <c r="J15" s="178"/>
    </row>
    <row r="18" spans="1:3" x14ac:dyDescent="0.2">
      <c r="A18" s="7" t="s">
        <v>640</v>
      </c>
    </row>
    <row r="19" spans="1:3" x14ac:dyDescent="0.2">
      <c r="A19" s="7"/>
    </row>
    <row r="20" spans="1:3" ht="15.75" thickBot="1" x14ac:dyDescent="0.25">
      <c r="A20" s="441"/>
      <c r="B20" s="441"/>
      <c r="C20" s="442" t="s">
        <v>335</v>
      </c>
    </row>
    <row r="21" spans="1:3" ht="15.75" thickBot="1" x14ac:dyDescent="0.25">
      <c r="A21" s="6"/>
      <c r="B21" s="440">
        <v>2008</v>
      </c>
      <c r="C21" s="440" t="s">
        <v>476</v>
      </c>
    </row>
    <row r="22" spans="1:3" x14ac:dyDescent="0.2">
      <c r="A22" s="3" t="s">
        <v>547</v>
      </c>
      <c r="B22" s="214">
        <f>100*0.06</f>
        <v>6</v>
      </c>
      <c r="C22" s="214">
        <f>100*0.31</f>
        <v>31</v>
      </c>
    </row>
    <row r="23" spans="1:3" x14ac:dyDescent="0.2">
      <c r="A23" s="3" t="s">
        <v>546</v>
      </c>
      <c r="B23" s="214">
        <f>100*0.04</f>
        <v>4</v>
      </c>
      <c r="C23" s="214">
        <f>100*0.27</f>
        <v>27</v>
      </c>
    </row>
    <row r="24" spans="1:3" x14ac:dyDescent="0.2">
      <c r="A24" s="3" t="s">
        <v>706</v>
      </c>
      <c r="B24" s="214">
        <f>100*0.09</f>
        <v>9</v>
      </c>
      <c r="C24" s="214">
        <f>100*0.34</f>
        <v>34</v>
      </c>
    </row>
    <row r="25" spans="1:3" x14ac:dyDescent="0.2">
      <c r="A25" s="3" t="s">
        <v>545</v>
      </c>
      <c r="B25" s="214">
        <f>100*0.03</f>
        <v>3</v>
      </c>
      <c r="C25" s="214">
        <f>100*0.14</f>
        <v>14.000000000000002</v>
      </c>
    </row>
    <row r="26" spans="1:3" x14ac:dyDescent="0.2">
      <c r="A26" s="3" t="s">
        <v>544</v>
      </c>
      <c r="B26" s="214">
        <f>100*0.02</f>
        <v>2</v>
      </c>
      <c r="C26" s="214">
        <f>100*0.13</f>
        <v>13</v>
      </c>
    </row>
    <row r="27" spans="1:3" x14ac:dyDescent="0.2">
      <c r="A27" s="70" t="s">
        <v>543</v>
      </c>
      <c r="B27" s="217">
        <f>100*0.03</f>
        <v>3</v>
      </c>
      <c r="C27" s="217">
        <f>100*0.17</f>
        <v>17</v>
      </c>
    </row>
  </sheetData>
  <hyperlinks>
    <hyperlink ref="A18" r:id="rId1"/>
    <hyperlink ref="M1" location="'A Healthier Wales'!A1" display="A Healthier Wales"/>
    <hyperlink ref="M2" location="'Contents and Links'!A1" display="Contents and Links"/>
  </hyperlinks>
  <pageMargins left="0.7" right="0.7" top="0.75" bottom="0.75" header="0.3" footer="0.3"/>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election activeCell="F21" sqref="F21"/>
    </sheetView>
  </sheetViews>
  <sheetFormatPr defaultRowHeight="15" x14ac:dyDescent="0.2"/>
  <sheetData>
    <row r="1" spans="1:9" ht="15.75" x14ac:dyDescent="0.25">
      <c r="A1" s="349" t="s">
        <v>718</v>
      </c>
      <c r="I1" s="56" t="s">
        <v>503</v>
      </c>
    </row>
    <row r="2" spans="1:9" x14ac:dyDescent="0.2">
      <c r="I2" s="56" t="s">
        <v>1</v>
      </c>
    </row>
    <row r="18" spans="1:2" s="192" customFormat="1" x14ac:dyDescent="0.2"/>
    <row r="19" spans="1:2" x14ac:dyDescent="0.2">
      <c r="A19" s="114" t="s">
        <v>677</v>
      </c>
    </row>
    <row r="21" spans="1:2" ht="15.75" thickBot="1" x14ac:dyDescent="0.25">
      <c r="A21" s="350"/>
      <c r="B21" s="351" t="s">
        <v>335</v>
      </c>
    </row>
    <row r="22" spans="1:2" ht="15.75" thickTop="1" x14ac:dyDescent="0.2">
      <c r="A22" s="3" t="s">
        <v>553</v>
      </c>
      <c r="B22" s="3">
        <v>12</v>
      </c>
    </row>
    <row r="23" spans="1:2" x14ac:dyDescent="0.2">
      <c r="A23" s="3" t="s">
        <v>552</v>
      </c>
      <c r="B23" s="3">
        <v>17</v>
      </c>
    </row>
    <row r="24" spans="1:2" x14ac:dyDescent="0.2">
      <c r="A24" s="3" t="s">
        <v>551</v>
      </c>
      <c r="B24" s="3">
        <v>20</v>
      </c>
    </row>
    <row r="25" spans="1:2" x14ac:dyDescent="0.2">
      <c r="A25" s="3" t="s">
        <v>550</v>
      </c>
      <c r="B25" s="3">
        <v>22</v>
      </c>
    </row>
    <row r="26" spans="1:2" x14ac:dyDescent="0.2">
      <c r="A26" s="70" t="s">
        <v>549</v>
      </c>
      <c r="B26" s="70">
        <v>19</v>
      </c>
    </row>
    <row r="27" spans="1:2" s="192" customFormat="1" x14ac:dyDescent="0.2">
      <c r="A27" s="3"/>
      <c r="B27" s="3"/>
    </row>
    <row r="28" spans="1:2" ht="15.75" thickBot="1" x14ac:dyDescent="0.25">
      <c r="A28" s="352"/>
      <c r="B28" s="351" t="s">
        <v>335</v>
      </c>
    </row>
    <row r="29" spans="1:2" ht="15.75" thickTop="1" x14ac:dyDescent="0.2">
      <c r="A29" s="3" t="s">
        <v>403</v>
      </c>
      <c r="B29" s="3">
        <v>15</v>
      </c>
    </row>
    <row r="30" spans="1:2" x14ac:dyDescent="0.2">
      <c r="A30" s="70" t="s">
        <v>404</v>
      </c>
      <c r="B30" s="70">
        <v>20</v>
      </c>
    </row>
    <row r="31" spans="1:2" s="192" customFormat="1" x14ac:dyDescent="0.2">
      <c r="A31" s="3"/>
      <c r="B31" s="3"/>
    </row>
    <row r="32" spans="1:2" ht="15.75" thickBot="1" x14ac:dyDescent="0.25">
      <c r="A32" s="352"/>
      <c r="B32" s="351" t="s">
        <v>335</v>
      </c>
    </row>
    <row r="33" spans="1:2" ht="15.75" thickTop="1" x14ac:dyDescent="0.2">
      <c r="A33" s="353" t="s">
        <v>548</v>
      </c>
      <c r="B33" s="353">
        <v>18</v>
      </c>
    </row>
    <row r="35" spans="1:2" x14ac:dyDescent="0.2">
      <c r="A35" s="23"/>
    </row>
  </sheetData>
  <hyperlinks>
    <hyperlink ref="I1" location="'A Healthier Wales'!A1" display="A Healthier Wales"/>
    <hyperlink ref="I2" location="'Contents and Links'!A1" display="Contents and Links"/>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zoomScaleNormal="100" workbookViewId="0">
      <selection activeCell="H27" sqref="H27"/>
    </sheetView>
  </sheetViews>
  <sheetFormatPr defaultColWidth="8.88671875" defaultRowHeight="15" x14ac:dyDescent="0.2"/>
  <cols>
    <col min="1" max="16384" width="8.88671875" style="67"/>
  </cols>
  <sheetData>
    <row r="1" spans="1:21" ht="15.75" x14ac:dyDescent="0.25">
      <c r="A1" s="349" t="s">
        <v>731</v>
      </c>
      <c r="U1" s="56" t="s">
        <v>503</v>
      </c>
    </row>
    <row r="2" spans="1:21" x14ac:dyDescent="0.2">
      <c r="U2" s="56" t="s">
        <v>1</v>
      </c>
    </row>
    <row r="3" spans="1:21" x14ac:dyDescent="0.2">
      <c r="A3" s="100"/>
      <c r="B3" s="100"/>
      <c r="C3" s="100"/>
      <c r="D3" s="100"/>
      <c r="E3" s="100"/>
      <c r="F3" s="100"/>
      <c r="G3" s="100"/>
      <c r="H3" s="100"/>
      <c r="I3" s="100"/>
    </row>
    <row r="4" spans="1:21" x14ac:dyDescent="0.2">
      <c r="A4" s="262"/>
      <c r="B4" s="267"/>
      <c r="C4" s="125"/>
      <c r="D4" s="125"/>
      <c r="E4" s="125"/>
      <c r="F4" s="125"/>
      <c r="G4" s="100"/>
      <c r="H4" s="100"/>
      <c r="I4" s="100"/>
    </row>
    <row r="5" spans="1:21" x14ac:dyDescent="0.2">
      <c r="A5" s="268"/>
      <c r="B5" s="269"/>
      <c r="C5" s="269"/>
      <c r="D5" s="269"/>
      <c r="E5" s="158"/>
      <c r="F5" s="158"/>
      <c r="G5" s="100"/>
      <c r="H5" s="100"/>
      <c r="I5" s="100"/>
    </row>
    <row r="6" spans="1:21" x14ac:dyDescent="0.2">
      <c r="A6" s="262"/>
      <c r="B6" s="267"/>
      <c r="C6" s="270"/>
      <c r="D6" s="270"/>
      <c r="E6" s="158"/>
      <c r="F6" s="158"/>
      <c r="G6" s="100"/>
      <c r="H6" s="100"/>
      <c r="I6" s="100"/>
    </row>
    <row r="7" spans="1:21" x14ac:dyDescent="0.2">
      <c r="A7" s="262"/>
      <c r="B7" s="223"/>
      <c r="C7" s="271"/>
      <c r="D7" s="271"/>
      <c r="E7" s="158"/>
      <c r="F7" s="158"/>
      <c r="G7" s="100"/>
      <c r="H7" s="100"/>
      <c r="I7" s="100"/>
    </row>
    <row r="8" spans="1:21" x14ac:dyDescent="0.2">
      <c r="A8" s="262"/>
      <c r="B8" s="223"/>
      <c r="C8" s="271"/>
      <c r="D8" s="271"/>
      <c r="E8" s="158"/>
      <c r="F8" s="158"/>
      <c r="G8" s="100"/>
      <c r="H8" s="100"/>
      <c r="I8" s="100"/>
    </row>
    <row r="9" spans="1:21" x14ac:dyDescent="0.2">
      <c r="A9" s="262"/>
      <c r="B9" s="223"/>
      <c r="C9" s="271"/>
      <c r="D9" s="271"/>
      <c r="E9" s="158"/>
      <c r="F9" s="158"/>
      <c r="G9" s="100"/>
      <c r="H9" s="100"/>
      <c r="I9" s="100"/>
    </row>
    <row r="10" spans="1:21" x14ac:dyDescent="0.2">
      <c r="A10" s="262"/>
      <c r="B10" s="223"/>
      <c r="C10" s="271"/>
      <c r="D10" s="271"/>
      <c r="E10" s="158"/>
      <c r="F10" s="158"/>
      <c r="G10" s="100"/>
      <c r="H10" s="100"/>
      <c r="I10" s="100"/>
    </row>
    <row r="11" spans="1:21" x14ac:dyDescent="0.2">
      <c r="A11" s="262"/>
      <c r="B11" s="223"/>
      <c r="C11" s="271"/>
      <c r="D11" s="271"/>
      <c r="E11" s="158"/>
      <c r="F11" s="158"/>
      <c r="G11" s="100"/>
      <c r="H11" s="100"/>
      <c r="I11" s="100"/>
    </row>
    <row r="12" spans="1:21" x14ac:dyDescent="0.2">
      <c r="A12" s="262"/>
      <c r="B12" s="223"/>
      <c r="C12" s="271"/>
      <c r="D12" s="271"/>
      <c r="E12" s="158"/>
      <c r="F12" s="158"/>
      <c r="G12" s="100"/>
      <c r="H12" s="100"/>
      <c r="I12" s="100"/>
    </row>
    <row r="13" spans="1:21" x14ac:dyDescent="0.2">
      <c r="A13" s="262"/>
      <c r="B13" s="223"/>
      <c r="C13" s="271"/>
      <c r="D13" s="271"/>
      <c r="E13" s="158"/>
      <c r="F13" s="158"/>
      <c r="G13" s="100"/>
      <c r="H13" s="100"/>
      <c r="I13" s="100"/>
    </row>
    <row r="14" spans="1:21" x14ac:dyDescent="0.2">
      <c r="A14" s="272"/>
      <c r="B14" s="273"/>
      <c r="C14" s="158"/>
      <c r="D14" s="158"/>
      <c r="E14" s="158"/>
      <c r="F14" s="158"/>
      <c r="G14" s="100"/>
      <c r="H14" s="100"/>
      <c r="I14" s="100"/>
    </row>
    <row r="15" spans="1:21" x14ac:dyDescent="0.2">
      <c r="A15" s="274"/>
      <c r="B15" s="158"/>
      <c r="C15" s="158"/>
      <c r="D15" s="158"/>
      <c r="E15" s="158"/>
      <c r="F15" s="158"/>
      <c r="G15" s="100"/>
      <c r="H15" s="100"/>
      <c r="I15" s="100"/>
    </row>
    <row r="16" spans="1:21" x14ac:dyDescent="0.2">
      <c r="A16" s="465"/>
      <c r="B16" s="466"/>
      <c r="C16" s="466"/>
      <c r="D16" s="466"/>
      <c r="E16" s="466"/>
      <c r="F16" s="466"/>
      <c r="G16" s="466"/>
      <c r="H16" s="466"/>
      <c r="I16" s="466"/>
      <c r="J16" s="466"/>
      <c r="K16" s="466"/>
      <c r="L16" s="466"/>
      <c r="M16" s="466"/>
    </row>
    <row r="17" spans="1:13" x14ac:dyDescent="0.2">
      <c r="A17" s="201"/>
      <c r="B17" s="275"/>
      <c r="C17" s="275"/>
      <c r="D17" s="275"/>
      <c r="E17" s="275"/>
      <c r="F17" s="275"/>
      <c r="G17" s="275"/>
      <c r="H17" s="275"/>
      <c r="I17" s="275"/>
      <c r="J17" s="275"/>
      <c r="K17" s="275"/>
      <c r="L17" s="275"/>
      <c r="M17" s="275"/>
    </row>
    <row r="18" spans="1:13" x14ac:dyDescent="0.2">
      <c r="A18" s="201"/>
      <c r="B18" s="275"/>
      <c r="C18" s="275"/>
      <c r="D18" s="275"/>
      <c r="E18" s="275"/>
      <c r="F18" s="275"/>
      <c r="G18" s="275"/>
      <c r="H18" s="275"/>
      <c r="I18" s="275"/>
      <c r="J18" s="275"/>
      <c r="K18" s="275"/>
      <c r="L18" s="275"/>
      <c r="M18" s="275"/>
    </row>
    <row r="19" spans="1:13" x14ac:dyDescent="0.2">
      <c r="A19" s="376" t="s">
        <v>696</v>
      </c>
      <c r="B19" s="266"/>
      <c r="C19" s="266"/>
      <c r="D19" s="266"/>
      <c r="E19" s="266"/>
      <c r="F19" s="266"/>
      <c r="G19" s="266"/>
      <c r="H19" s="266"/>
      <c r="I19" s="266"/>
      <c r="J19" s="266"/>
      <c r="K19" s="266"/>
      <c r="L19" s="266"/>
      <c r="M19" s="266"/>
    </row>
    <row r="20" spans="1:13" x14ac:dyDescent="0.2">
      <c r="A20" s="424" t="s">
        <v>732</v>
      </c>
      <c r="B20" s="266"/>
      <c r="C20" s="266"/>
      <c r="D20" s="266"/>
      <c r="E20" s="266"/>
      <c r="F20" s="266"/>
      <c r="G20" s="266"/>
      <c r="H20" s="266"/>
      <c r="I20" s="266"/>
      <c r="J20" s="266"/>
      <c r="K20" s="266"/>
      <c r="L20" s="266"/>
      <c r="M20" s="266"/>
    </row>
    <row r="21" spans="1:13" x14ac:dyDescent="0.2">
      <c r="A21" s="3" t="s">
        <v>697</v>
      </c>
      <c r="B21" s="3"/>
    </row>
    <row r="22" spans="1:13" x14ac:dyDescent="0.2">
      <c r="A22" s="3"/>
      <c r="B22" s="3"/>
    </row>
    <row r="23" spans="1:13" ht="15.75" thickBot="1" x14ac:dyDescent="0.25">
      <c r="A23" s="215"/>
      <c r="B23" s="213" t="s">
        <v>335</v>
      </c>
    </row>
    <row r="24" spans="1:13" x14ac:dyDescent="0.2">
      <c r="A24" s="3" t="s">
        <v>553</v>
      </c>
      <c r="B24" s="3">
        <v>26</v>
      </c>
    </row>
    <row r="25" spans="1:13" x14ac:dyDescent="0.2">
      <c r="A25" s="3" t="s">
        <v>552</v>
      </c>
      <c r="B25" s="3">
        <v>21</v>
      </c>
    </row>
    <row r="26" spans="1:13" x14ac:dyDescent="0.2">
      <c r="A26" s="3" t="s">
        <v>551</v>
      </c>
      <c r="B26" s="3">
        <v>17</v>
      </c>
    </row>
    <row r="27" spans="1:13" x14ac:dyDescent="0.2">
      <c r="A27" s="3" t="s">
        <v>550</v>
      </c>
      <c r="B27" s="3">
        <v>14</v>
      </c>
    </row>
    <row r="28" spans="1:13" x14ac:dyDescent="0.2">
      <c r="A28" s="3" t="s">
        <v>549</v>
      </c>
      <c r="B28" s="3">
        <v>12</v>
      </c>
    </row>
    <row r="29" spans="1:13" x14ac:dyDescent="0.2">
      <c r="A29" s="3" t="s">
        <v>416</v>
      </c>
      <c r="B29" s="214">
        <v>64.122506999999999</v>
      </c>
    </row>
    <row r="30" spans="1:13" x14ac:dyDescent="0.2">
      <c r="A30" s="3" t="s">
        <v>557</v>
      </c>
      <c r="B30" s="214">
        <v>62.238954</v>
      </c>
    </row>
    <row r="31" spans="1:13" x14ac:dyDescent="0.2">
      <c r="A31" s="3" t="s">
        <v>556</v>
      </c>
      <c r="B31" s="214">
        <v>56.812652999999997</v>
      </c>
    </row>
    <row r="32" spans="1:13" x14ac:dyDescent="0.2">
      <c r="A32" s="3" t="s">
        <v>555</v>
      </c>
      <c r="B32" s="214">
        <v>53.141533000000003</v>
      </c>
    </row>
    <row r="33" spans="1:2" x14ac:dyDescent="0.2">
      <c r="A33" s="3" t="s">
        <v>554</v>
      </c>
      <c r="B33" s="214">
        <v>52.156585</v>
      </c>
    </row>
    <row r="34" spans="1:2" x14ac:dyDescent="0.2">
      <c r="A34" s="3" t="s">
        <v>419</v>
      </c>
      <c r="B34" s="214">
        <v>49.982761000000004</v>
      </c>
    </row>
    <row r="35" spans="1:2" x14ac:dyDescent="0.2">
      <c r="A35" s="70" t="s">
        <v>420</v>
      </c>
      <c r="B35" s="217">
        <v>21.674683000000002</v>
      </c>
    </row>
  </sheetData>
  <mergeCells count="1">
    <mergeCell ref="A16:M16"/>
  </mergeCells>
  <hyperlinks>
    <hyperlink ref="U1" location="'A Healthier Wales'!A1" display="A Healthier Wales"/>
    <hyperlink ref="U2" location="'Contents and Links'!A1" display="Contents and Links"/>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4"/>
  <sheetViews>
    <sheetView showGridLines="0" workbookViewId="0">
      <selection activeCell="A10" sqref="A10"/>
    </sheetView>
  </sheetViews>
  <sheetFormatPr defaultRowHeight="15" x14ac:dyDescent="0.2"/>
  <cols>
    <col min="1" max="1" width="89.44140625" customWidth="1"/>
    <col min="10" max="10" width="10" customWidth="1"/>
  </cols>
  <sheetData>
    <row r="1" spans="1:11" ht="15.75" x14ac:dyDescent="0.25">
      <c r="A1" s="2" t="s">
        <v>10</v>
      </c>
    </row>
    <row r="2" spans="1:11" x14ac:dyDescent="0.2">
      <c r="A2" s="1"/>
      <c r="K2" s="13"/>
    </row>
    <row r="3" spans="1:11" x14ac:dyDescent="0.2">
      <c r="A3" s="344" t="s">
        <v>729</v>
      </c>
      <c r="B3" s="20"/>
      <c r="C3" s="20"/>
      <c r="D3" s="20"/>
      <c r="E3" s="20"/>
      <c r="F3" s="1"/>
      <c r="G3" s="13"/>
      <c r="H3" s="13"/>
      <c r="I3" s="13"/>
      <c r="J3" s="13"/>
      <c r="K3" s="13"/>
    </row>
    <row r="4" spans="1:11" x14ac:dyDescent="0.2">
      <c r="A4" s="345" t="s">
        <v>751</v>
      </c>
      <c r="B4" s="22"/>
      <c r="C4" s="22"/>
      <c r="D4" s="22"/>
      <c r="E4" s="22"/>
      <c r="F4" s="13"/>
      <c r="G4" s="13"/>
      <c r="H4" s="13"/>
      <c r="I4" s="13"/>
      <c r="J4" s="13"/>
      <c r="K4" s="13"/>
    </row>
    <row r="5" spans="1:11" x14ac:dyDescent="0.2">
      <c r="A5" s="344" t="s">
        <v>741</v>
      </c>
      <c r="B5" s="22"/>
      <c r="C5" s="22"/>
      <c r="D5" s="22"/>
      <c r="E5" s="22"/>
      <c r="F5" s="13"/>
      <c r="G5" s="13"/>
      <c r="H5" s="13"/>
      <c r="I5" s="13"/>
      <c r="J5" s="13"/>
      <c r="K5" s="13"/>
    </row>
    <row r="6" spans="1:11" x14ac:dyDescent="0.2">
      <c r="A6" s="346" t="s">
        <v>482</v>
      </c>
      <c r="B6" s="22"/>
      <c r="C6" s="22"/>
      <c r="D6" s="22"/>
      <c r="E6" s="22"/>
      <c r="F6" s="13"/>
      <c r="G6" s="13"/>
      <c r="H6" s="13"/>
      <c r="I6" s="13"/>
      <c r="J6" s="13"/>
      <c r="K6" s="13"/>
    </row>
    <row r="7" spans="1:11" x14ac:dyDescent="0.2">
      <c r="A7" s="7" t="s">
        <v>662</v>
      </c>
      <c r="B7" s="22"/>
      <c r="C7" s="22"/>
      <c r="D7" s="22"/>
      <c r="E7" s="22"/>
      <c r="F7" s="13"/>
      <c r="G7" s="13"/>
      <c r="H7" s="13"/>
      <c r="I7" s="13"/>
      <c r="J7" s="13"/>
      <c r="K7" s="13"/>
    </row>
    <row r="8" spans="1:11" x14ac:dyDescent="0.2">
      <c r="A8" s="7" t="s">
        <v>663</v>
      </c>
      <c r="B8" s="23"/>
      <c r="C8" s="23"/>
      <c r="D8" s="23"/>
      <c r="E8" s="23"/>
    </row>
    <row r="9" spans="1:11" x14ac:dyDescent="0.2">
      <c r="A9" s="346" t="s">
        <v>586</v>
      </c>
      <c r="B9" s="23"/>
      <c r="C9" s="23"/>
      <c r="D9" s="23"/>
      <c r="E9" s="23"/>
    </row>
    <row r="10" spans="1:11" x14ac:dyDescent="0.2">
      <c r="A10" s="7" t="s">
        <v>767</v>
      </c>
    </row>
    <row r="11" spans="1:11" s="192" customFormat="1" x14ac:dyDescent="0.2">
      <c r="A11" s="331" t="s">
        <v>585</v>
      </c>
    </row>
    <row r="12" spans="1:11" s="192" customFormat="1" x14ac:dyDescent="0.2">
      <c r="A12" s="331" t="s">
        <v>584</v>
      </c>
    </row>
    <row r="13" spans="1:11" s="192" customFormat="1" ht="15.75" x14ac:dyDescent="0.25">
      <c r="A13" s="2"/>
    </row>
    <row r="14" spans="1:11" x14ac:dyDescent="0.2">
      <c r="A14" s="1" t="s">
        <v>1</v>
      </c>
    </row>
  </sheetData>
  <hyperlinks>
    <hyperlink ref="A14" location="'Contents and Links'!A1" display="Contents and Links"/>
    <hyperlink ref="A3" location="'Chart 4.01'!A1" display="4.01 Percentage of all people, children, pensioners and working-age adults living in relative income poverty in Wales, 1994 to 2017"/>
    <hyperlink ref="A4" location="'Chart 4.02'!A1" display="4.02 Extent to which girls outperform boys in educational achievement, by key stage, 2008/09 to 2018/19"/>
    <hyperlink ref="A5" location="'Chart 4.03'!A1" display="4.03 Employment rate (percentage of the population age 16-64) in Wales by gender and year, 2005 to 2018 (rates for May to July)"/>
    <hyperlink ref="A6" location="'Chart 4.04'!A1" display="4.04 Life Satisfaction by age group, 2018-19"/>
    <hyperlink ref="A7" location="'Chart 4.05'!A1" display="4.05 Employment rates by ethnicity and gender, 2015-2017"/>
    <hyperlink ref="A8" location="'Chart 4.06'!A1" display="4.06 Hate crime offences in Wales by motivating factor, 2012-13 to 2017-18 "/>
    <hyperlink ref="A9" location="'Chart 4.07'!A1" display="4.07 Age distribution by religion, 2011 Census"/>
    <hyperlink ref="A10" location="'Chart 4.08'!A1" display="4.08 Pupils with a statement of Special Educational Need (SEN) achieving the level 2 Inclusive threshold at Key Stage 4 including English or Welsh first lanuage and Mathematics"/>
    <hyperlink ref="A11" location="'Chart 4.09'!A1" display="4.09 Disability employment rate gap, year ending March 31st 2014 to year ending March 31st 2019"/>
    <hyperlink ref="A12" location="'Chart 4.10'!A1" display="4.10 Life Satisfaction by marital status, 2018-19"/>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6"/>
  <sheetViews>
    <sheetView showGridLines="0" workbookViewId="0">
      <selection activeCell="H24" sqref="H24"/>
    </sheetView>
  </sheetViews>
  <sheetFormatPr defaultRowHeight="15" x14ac:dyDescent="0.2"/>
  <sheetData>
    <row r="1" spans="1:53" ht="15.75" x14ac:dyDescent="0.25">
      <c r="A1" s="49" t="s">
        <v>729</v>
      </c>
      <c r="B1" s="50"/>
      <c r="C1" s="51"/>
      <c r="D1" s="52"/>
      <c r="E1" s="52"/>
      <c r="F1" s="53"/>
      <c r="G1" s="53"/>
      <c r="H1" s="53"/>
      <c r="I1" s="53"/>
      <c r="K1" s="54"/>
      <c r="L1" s="54"/>
      <c r="M1" s="54"/>
      <c r="N1" s="1" t="s">
        <v>42</v>
      </c>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row>
    <row r="2" spans="1:53" ht="15.75" x14ac:dyDescent="0.25">
      <c r="A2" s="55" t="s">
        <v>481</v>
      </c>
      <c r="B2" s="55"/>
      <c r="C2" s="55"/>
      <c r="D2" s="55"/>
      <c r="E2" s="55"/>
      <c r="F2" s="55"/>
      <c r="G2" s="55"/>
      <c r="H2" s="55"/>
      <c r="I2" s="55"/>
      <c r="K2" s="54"/>
      <c r="L2" s="54"/>
      <c r="M2" s="54"/>
      <c r="N2" s="56" t="s">
        <v>1</v>
      </c>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row>
    <row r="3" spans="1:53" ht="15.75" x14ac:dyDescent="0.2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row>
    <row r="4" spans="1:53" ht="15.75" x14ac:dyDescent="0.25">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row>
    <row r="5" spans="1:53" ht="15.75" x14ac:dyDescent="0.25">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row>
    <row r="6" spans="1:53" ht="15.75" x14ac:dyDescent="0.25">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row>
    <row r="7" spans="1:53" ht="15.75" x14ac:dyDescent="0.25">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row>
    <row r="8" spans="1:53" ht="15.75" x14ac:dyDescent="0.25">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row>
    <row r="9" spans="1:53" ht="15.75" x14ac:dyDescent="0.25">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row>
    <row r="10" spans="1:53" ht="15.75" x14ac:dyDescent="0.25">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row>
    <row r="11" spans="1:53" ht="15.75" x14ac:dyDescent="0.25">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row>
    <row r="12" spans="1:53" ht="15.75" x14ac:dyDescent="0.25">
      <c r="A12" s="54"/>
      <c r="B12" s="54"/>
      <c r="C12" s="54"/>
      <c r="D12" s="54"/>
      <c r="E12" s="54"/>
      <c r="F12" s="54"/>
      <c r="G12" s="57"/>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row>
    <row r="13" spans="1:53" ht="15.75" x14ac:dyDescent="0.25">
      <c r="A13" s="54"/>
      <c r="B13" s="54"/>
      <c r="C13" s="54"/>
      <c r="D13" s="54"/>
      <c r="E13" s="54"/>
      <c r="F13" s="54"/>
      <c r="G13" s="57"/>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row>
    <row r="14" spans="1:53" ht="15.75" x14ac:dyDescent="0.25">
      <c r="A14" s="54"/>
      <c r="B14" s="54"/>
      <c r="C14" s="54"/>
      <c r="D14" s="54"/>
      <c r="E14" s="54"/>
      <c r="F14" s="54"/>
      <c r="G14" s="57"/>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row>
    <row r="15" spans="1:53" ht="15.75" x14ac:dyDescent="0.25">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row>
    <row r="16" spans="1:53" ht="15.75" x14ac:dyDescent="0.25">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row>
    <row r="17" spans="1:53" ht="15.75" x14ac:dyDescent="0.25">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row>
    <row r="18" spans="1:53" ht="15.75" x14ac:dyDescent="0.25">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row>
    <row r="19" spans="1:53" ht="15.75" x14ac:dyDescent="0.25">
      <c r="A19" s="54"/>
      <c r="B19" s="54"/>
      <c r="C19" s="54"/>
      <c r="D19" s="54"/>
      <c r="E19" s="54"/>
      <c r="F19" s="54"/>
      <c r="G19" s="54"/>
      <c r="H19" s="54"/>
      <c r="I19" s="54"/>
      <c r="J19" s="1"/>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row>
    <row r="20" spans="1:53" ht="15.75" x14ac:dyDescent="0.25">
      <c r="A20" s="54"/>
      <c r="B20" s="54"/>
      <c r="C20" s="54"/>
      <c r="D20" s="54"/>
      <c r="E20" s="54"/>
      <c r="F20" s="54"/>
      <c r="G20" s="54"/>
      <c r="H20" s="54"/>
      <c r="I20" s="54"/>
      <c r="J20" s="56"/>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row>
    <row r="21" spans="1:53" ht="15.75" x14ac:dyDescent="0.25">
      <c r="A21" s="7" t="s">
        <v>43</v>
      </c>
      <c r="B21" s="58"/>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row>
    <row r="22" spans="1:53" ht="15.75" x14ac:dyDescent="0.25">
      <c r="A22" s="7" t="s">
        <v>733</v>
      </c>
      <c r="B22" s="58"/>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row>
    <row r="23" spans="1:53" ht="15.75" x14ac:dyDescent="0.25">
      <c r="A23" s="54"/>
      <c r="B23" s="7"/>
      <c r="C23" s="59"/>
      <c r="D23" s="59"/>
      <c r="E23" s="59"/>
      <c r="F23" s="59"/>
      <c r="G23" s="59"/>
      <c r="H23" s="59"/>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row>
    <row r="24" spans="1:53" ht="15.75" x14ac:dyDescent="0.25">
      <c r="A24" s="3" t="s">
        <v>44</v>
      </c>
      <c r="B24" s="59"/>
      <c r="C24" s="59"/>
      <c r="D24" s="59"/>
      <c r="E24" s="59"/>
      <c r="F24" s="59"/>
      <c r="G24" s="59"/>
      <c r="H24" s="59"/>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row>
    <row r="25" spans="1:53" ht="15.75" x14ac:dyDescent="0.25">
      <c r="A25" s="3" t="s">
        <v>45</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row>
    <row r="26" spans="1:53" ht="26.25" thickBot="1" x14ac:dyDescent="0.3">
      <c r="A26" s="60"/>
      <c r="B26" s="451" t="s">
        <v>46</v>
      </c>
      <c r="C26" s="451" t="s">
        <v>47</v>
      </c>
      <c r="D26" s="451" t="s">
        <v>48</v>
      </c>
      <c r="E26" s="451" t="s">
        <v>49</v>
      </c>
      <c r="F26" s="451" t="s">
        <v>50</v>
      </c>
      <c r="G26" s="451" t="s">
        <v>51</v>
      </c>
      <c r="H26" s="451" t="s">
        <v>52</v>
      </c>
      <c r="I26" s="451" t="s">
        <v>53</v>
      </c>
      <c r="J26" s="451" t="s">
        <v>54</v>
      </c>
      <c r="K26" s="451" t="s">
        <v>55</v>
      </c>
      <c r="L26" s="451" t="s">
        <v>56</v>
      </c>
      <c r="M26" s="451" t="s">
        <v>57</v>
      </c>
      <c r="N26" s="451" t="s">
        <v>58</v>
      </c>
      <c r="O26" s="451" t="s">
        <v>59</v>
      </c>
      <c r="P26" s="451" t="s">
        <v>60</v>
      </c>
      <c r="Q26" s="451" t="s">
        <v>61</v>
      </c>
      <c r="R26" s="451" t="s">
        <v>62</v>
      </c>
      <c r="S26" s="451" t="s">
        <v>63</v>
      </c>
      <c r="T26" s="451" t="s">
        <v>64</v>
      </c>
      <c r="U26" s="451" t="s">
        <v>65</v>
      </c>
      <c r="V26" s="451" t="s">
        <v>66</v>
      </c>
      <c r="W26" s="451" t="s">
        <v>336</v>
      </c>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row>
    <row r="27" spans="1:53" ht="25.5" x14ac:dyDescent="0.25">
      <c r="A27" s="61" t="s">
        <v>67</v>
      </c>
      <c r="B27" s="62">
        <v>27</v>
      </c>
      <c r="C27" s="62">
        <v>27</v>
      </c>
      <c r="D27" s="62">
        <v>27</v>
      </c>
      <c r="E27" s="62">
        <v>26</v>
      </c>
      <c r="F27" s="62">
        <v>25</v>
      </c>
      <c r="G27" s="62">
        <v>25</v>
      </c>
      <c r="H27" s="62">
        <v>25</v>
      </c>
      <c r="I27" s="62">
        <v>24</v>
      </c>
      <c r="J27" s="62">
        <v>23</v>
      </c>
      <c r="K27" s="62">
        <v>22</v>
      </c>
      <c r="L27" s="62">
        <v>22</v>
      </c>
      <c r="M27" s="62">
        <v>24</v>
      </c>
      <c r="N27" s="62">
        <v>23</v>
      </c>
      <c r="O27" s="62">
        <v>23</v>
      </c>
      <c r="P27" s="62">
        <v>22</v>
      </c>
      <c r="Q27" s="62">
        <v>23</v>
      </c>
      <c r="R27" s="62">
        <v>23</v>
      </c>
      <c r="S27" s="62">
        <v>23</v>
      </c>
      <c r="T27" s="62">
        <v>23</v>
      </c>
      <c r="U27" s="62">
        <v>23</v>
      </c>
      <c r="V27" s="54">
        <v>24</v>
      </c>
      <c r="W27" s="54">
        <v>24</v>
      </c>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row>
    <row r="28" spans="1:53" ht="15.75" x14ac:dyDescent="0.25">
      <c r="A28" s="61" t="s">
        <v>68</v>
      </c>
      <c r="B28" s="62">
        <v>36</v>
      </c>
      <c r="C28" s="62">
        <v>37</v>
      </c>
      <c r="D28" s="62">
        <v>36</v>
      </c>
      <c r="E28" s="62">
        <v>36</v>
      </c>
      <c r="F28" s="62">
        <v>35</v>
      </c>
      <c r="G28" s="62">
        <v>34</v>
      </c>
      <c r="H28" s="62">
        <v>34</v>
      </c>
      <c r="I28" s="62">
        <v>31</v>
      </c>
      <c r="J28" s="62">
        <v>31</v>
      </c>
      <c r="K28" s="62">
        <v>29</v>
      </c>
      <c r="L28" s="62">
        <v>30</v>
      </c>
      <c r="M28" s="62">
        <v>33</v>
      </c>
      <c r="N28" s="62">
        <v>32</v>
      </c>
      <c r="O28" s="62">
        <v>33</v>
      </c>
      <c r="P28" s="62">
        <v>31</v>
      </c>
      <c r="Q28" s="62">
        <v>33</v>
      </c>
      <c r="R28" s="62">
        <v>32</v>
      </c>
      <c r="S28" s="62">
        <v>31</v>
      </c>
      <c r="T28" s="62">
        <v>29</v>
      </c>
      <c r="U28" s="62">
        <v>30</v>
      </c>
      <c r="V28" s="54">
        <v>28</v>
      </c>
      <c r="W28" s="54">
        <v>29</v>
      </c>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row>
    <row r="29" spans="1:53" ht="25.5" x14ac:dyDescent="0.25">
      <c r="A29" s="61" t="s">
        <v>69</v>
      </c>
      <c r="B29" s="62">
        <v>24</v>
      </c>
      <c r="C29" s="62">
        <v>24</v>
      </c>
      <c r="D29" s="62">
        <v>23</v>
      </c>
      <c r="E29" s="62">
        <v>22</v>
      </c>
      <c r="F29" s="62">
        <v>22</v>
      </c>
      <c r="G29" s="62">
        <v>22</v>
      </c>
      <c r="H29" s="62">
        <v>22</v>
      </c>
      <c r="I29" s="62">
        <v>22</v>
      </c>
      <c r="J29" s="62">
        <v>21</v>
      </c>
      <c r="K29" s="62">
        <v>21</v>
      </c>
      <c r="L29" s="62">
        <v>21</v>
      </c>
      <c r="M29" s="62">
        <v>23</v>
      </c>
      <c r="N29" s="62">
        <v>22</v>
      </c>
      <c r="O29" s="62">
        <v>22</v>
      </c>
      <c r="P29" s="62">
        <v>22</v>
      </c>
      <c r="Q29" s="62">
        <v>22</v>
      </c>
      <c r="R29" s="62">
        <v>24</v>
      </c>
      <c r="S29" s="62">
        <v>22</v>
      </c>
      <c r="T29" s="62">
        <v>22</v>
      </c>
      <c r="U29" s="62">
        <v>23</v>
      </c>
      <c r="V29" s="54">
        <v>24</v>
      </c>
      <c r="W29" s="54">
        <v>23</v>
      </c>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row>
    <row r="30" spans="1:53" ht="15.75" x14ac:dyDescent="0.25">
      <c r="A30" s="63" t="s">
        <v>70</v>
      </c>
      <c r="B30" s="64">
        <v>26</v>
      </c>
      <c r="C30" s="64">
        <v>26</v>
      </c>
      <c r="D30" s="64">
        <v>26</v>
      </c>
      <c r="E30" s="64">
        <v>26</v>
      </c>
      <c r="F30" s="64">
        <v>24</v>
      </c>
      <c r="G30" s="64">
        <v>24</v>
      </c>
      <c r="H30" s="64">
        <v>23</v>
      </c>
      <c r="I30" s="64">
        <v>22</v>
      </c>
      <c r="J30" s="64">
        <v>19</v>
      </c>
      <c r="K30" s="64">
        <v>18</v>
      </c>
      <c r="L30" s="64">
        <v>18</v>
      </c>
      <c r="M30" s="64">
        <v>18</v>
      </c>
      <c r="N30" s="64">
        <v>18</v>
      </c>
      <c r="O30" s="64">
        <v>17</v>
      </c>
      <c r="P30" s="64">
        <v>15</v>
      </c>
      <c r="Q30" s="64">
        <v>14</v>
      </c>
      <c r="R30" s="64">
        <v>14</v>
      </c>
      <c r="S30" s="64">
        <v>15</v>
      </c>
      <c r="T30" s="64">
        <v>17</v>
      </c>
      <c r="U30" s="64">
        <v>18</v>
      </c>
      <c r="V30" s="64">
        <v>20</v>
      </c>
      <c r="W30" s="64">
        <v>19</v>
      </c>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row>
    <row r="31" spans="1:53" ht="15.75" x14ac:dyDescent="0.25">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row>
    <row r="32" spans="1:53" ht="15.75" x14ac:dyDescent="0.2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row>
    <row r="33" spans="1:53" ht="15.75" x14ac:dyDescent="0.2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row>
    <row r="34" spans="1:53" ht="15.75" x14ac:dyDescent="0.25">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row>
    <row r="35" spans="1:53" ht="15.75" x14ac:dyDescent="0.25">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row>
    <row r="36" spans="1:53" ht="15.75" x14ac:dyDescent="0.25">
      <c r="A36" s="54"/>
      <c r="B36" s="54"/>
      <c r="C36" s="54"/>
      <c r="D36" s="54"/>
      <c r="E36" s="54"/>
      <c r="F36" s="65"/>
      <c r="G36" s="65"/>
      <c r="H36" s="65"/>
      <c r="I36" s="65"/>
      <c r="J36" s="65"/>
      <c r="K36" s="65"/>
      <c r="L36" s="65"/>
      <c r="M36" s="65"/>
      <c r="N36" s="65"/>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row>
  </sheetData>
  <hyperlinks>
    <hyperlink ref="A22" r:id="rId1"/>
    <hyperlink ref="A21" r:id="rId2" display="Source 1: Poverty: .StatsWales"/>
    <hyperlink ref="N1" location="'A More Equal Wales'!A1" display="A More Equal Wales"/>
    <hyperlink ref="N2" location="'Contents and Links'!A1" display="Contents and Links"/>
  </hyperlinks>
  <pageMargins left="0.7" right="0.7" top="0.75" bottom="0.75" header="0.3" footer="0.3"/>
  <pageSetup paperSize="9" orientation="portrait" horizontalDpi="300" verticalDpi="300" r:id="rId3"/>
  <drawing r:id="rId4"/>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zoomScaleNormal="100" workbookViewId="0">
      <selection activeCell="G27" sqref="G27"/>
    </sheetView>
  </sheetViews>
  <sheetFormatPr defaultColWidth="8.88671875" defaultRowHeight="15" x14ac:dyDescent="0.2"/>
  <cols>
    <col min="1" max="1" width="14.88671875" style="67" customWidth="1"/>
    <col min="2" max="10" width="10.88671875" style="67" customWidth="1"/>
    <col min="11" max="16384" width="8.88671875" style="67"/>
  </cols>
  <sheetData>
    <row r="1" spans="1:11" ht="15.75" x14ac:dyDescent="0.2">
      <c r="A1" s="120" t="s">
        <v>751</v>
      </c>
      <c r="B1" s="5"/>
      <c r="C1" s="5"/>
      <c r="D1" s="5"/>
      <c r="E1" s="5"/>
      <c r="F1" s="5"/>
      <c r="K1" s="276" t="s">
        <v>42</v>
      </c>
    </row>
    <row r="2" spans="1:11" x14ac:dyDescent="0.2">
      <c r="A2" s="121"/>
      <c r="C2" s="122"/>
      <c r="D2" s="123"/>
      <c r="E2" s="121"/>
      <c r="K2" s="276" t="s">
        <v>1</v>
      </c>
    </row>
    <row r="3" spans="1:11" x14ac:dyDescent="0.2">
      <c r="D3" s="121"/>
      <c r="E3" s="121"/>
    </row>
    <row r="4" spans="1:11" x14ac:dyDescent="0.2">
      <c r="D4" s="121"/>
      <c r="E4" s="121"/>
    </row>
    <row r="5" spans="1:11" x14ac:dyDescent="0.2">
      <c r="D5" s="121"/>
      <c r="E5" s="121"/>
    </row>
    <row r="6" spans="1:11" x14ac:dyDescent="0.2">
      <c r="D6" s="121"/>
      <c r="E6" s="121"/>
    </row>
    <row r="7" spans="1:11" ht="15.75" x14ac:dyDescent="0.25">
      <c r="A7" s="2"/>
      <c r="B7" s="277"/>
      <c r="C7" s="277"/>
    </row>
    <row r="8" spans="1:11" ht="15.75" x14ac:dyDescent="0.25">
      <c r="A8" s="2"/>
      <c r="B8" s="277"/>
      <c r="C8" s="277"/>
    </row>
    <row r="22" spans="1:10" x14ac:dyDescent="0.2">
      <c r="A22" s="3" t="s">
        <v>641</v>
      </c>
    </row>
    <row r="24" spans="1:10" x14ac:dyDescent="0.2">
      <c r="A24" s="278" t="s">
        <v>399</v>
      </c>
      <c r="C24" s="3"/>
      <c r="D24" s="3"/>
    </row>
    <row r="25" spans="1:10" x14ac:dyDescent="0.2">
      <c r="A25" s="114" t="s">
        <v>630</v>
      </c>
      <c r="B25" s="114"/>
      <c r="C25" s="114"/>
      <c r="D25" s="114"/>
    </row>
    <row r="26" spans="1:10" x14ac:dyDescent="0.2">
      <c r="A26" s="114" t="s">
        <v>44</v>
      </c>
      <c r="B26" s="114"/>
      <c r="C26" s="124"/>
      <c r="D26" s="124"/>
    </row>
    <row r="27" spans="1:10" x14ac:dyDescent="0.2">
      <c r="A27" s="114" t="s">
        <v>45</v>
      </c>
      <c r="B27" s="114"/>
      <c r="C27" s="124"/>
      <c r="D27" s="124"/>
    </row>
    <row r="28" spans="1:10" x14ac:dyDescent="0.2">
      <c r="A28" s="114"/>
      <c r="B28" s="114"/>
      <c r="C28" s="124"/>
      <c r="D28" s="124"/>
    </row>
    <row r="29" spans="1:10" ht="108.75" customHeight="1" thickBot="1" x14ac:dyDescent="0.25">
      <c r="A29" s="343"/>
      <c r="B29" s="361" t="s">
        <v>400</v>
      </c>
      <c r="C29" s="361" t="s">
        <v>400</v>
      </c>
      <c r="D29" s="361" t="s">
        <v>400</v>
      </c>
      <c r="E29" s="361" t="s">
        <v>401</v>
      </c>
      <c r="F29" s="361" t="s">
        <v>401</v>
      </c>
      <c r="G29" s="361" t="s">
        <v>401</v>
      </c>
      <c r="H29" s="361" t="s">
        <v>402</v>
      </c>
      <c r="I29" s="361" t="s">
        <v>402</v>
      </c>
      <c r="J29" s="361" t="s">
        <v>402</v>
      </c>
    </row>
    <row r="30" spans="1:10" ht="51.75" thickBot="1" x14ac:dyDescent="0.25">
      <c r="A30" s="342" t="s">
        <v>357</v>
      </c>
      <c r="B30" s="437" t="s">
        <v>760</v>
      </c>
      <c r="C30" s="437" t="s">
        <v>761</v>
      </c>
      <c r="D30" s="437" t="s">
        <v>762</v>
      </c>
      <c r="E30" s="437" t="s">
        <v>760</v>
      </c>
      <c r="F30" s="437" t="s">
        <v>761</v>
      </c>
      <c r="G30" s="437" t="s">
        <v>762</v>
      </c>
      <c r="H30" s="437" t="s">
        <v>760</v>
      </c>
      <c r="I30" s="437" t="s">
        <v>761</v>
      </c>
      <c r="J30" s="437" t="s">
        <v>762</v>
      </c>
    </row>
    <row r="31" spans="1:10" x14ac:dyDescent="0.2">
      <c r="A31" s="117" t="s">
        <v>27</v>
      </c>
      <c r="B31" s="76"/>
      <c r="C31" s="76"/>
      <c r="D31" s="76"/>
      <c r="E31" s="76">
        <v>72.599999999999994</v>
      </c>
      <c r="F31" s="76">
        <v>81.7</v>
      </c>
      <c r="G31" s="76">
        <v>9</v>
      </c>
      <c r="H31" s="76">
        <v>43.258865999999998</v>
      </c>
      <c r="I31" s="76">
        <v>51.298631</v>
      </c>
      <c r="J31" s="76">
        <v>8.0397650000000027</v>
      </c>
    </row>
    <row r="32" spans="1:10" x14ac:dyDescent="0.2">
      <c r="A32" s="118" t="s">
        <v>28</v>
      </c>
      <c r="B32" s="76"/>
      <c r="C32" s="76"/>
      <c r="D32" s="76"/>
      <c r="E32" s="76">
        <v>74.400000000000006</v>
      </c>
      <c r="F32" s="76">
        <v>82.2</v>
      </c>
      <c r="G32" s="76">
        <v>7.7999999999999972</v>
      </c>
      <c r="H32" s="76">
        <v>45.861702000000001</v>
      </c>
      <c r="I32" s="76">
        <v>53.059325999999999</v>
      </c>
      <c r="J32" s="76">
        <v>7.1976239999999976</v>
      </c>
    </row>
    <row r="33" spans="1:10" x14ac:dyDescent="0.2">
      <c r="A33" s="118" t="s">
        <v>29</v>
      </c>
      <c r="B33" s="76"/>
      <c r="C33" s="76"/>
      <c r="D33" s="76"/>
      <c r="E33" s="76">
        <v>76.2</v>
      </c>
      <c r="F33" s="76">
        <v>84</v>
      </c>
      <c r="G33" s="76">
        <v>7.7999999999999972</v>
      </c>
      <c r="H33" s="76">
        <v>46.385216</v>
      </c>
      <c r="I33" s="76">
        <v>53.986165</v>
      </c>
      <c r="J33" s="76">
        <v>7.600949</v>
      </c>
    </row>
    <row r="34" spans="1:10" x14ac:dyDescent="0.2">
      <c r="A34" s="118" t="s">
        <v>30</v>
      </c>
      <c r="B34" s="76">
        <v>75.5</v>
      </c>
      <c r="C34" s="76">
        <v>85.7</v>
      </c>
      <c r="D34" s="76">
        <v>10.200000000000003</v>
      </c>
      <c r="E34" s="76">
        <v>79.400000000000006</v>
      </c>
      <c r="F34" s="76">
        <v>86</v>
      </c>
      <c r="G34" s="76">
        <v>6.5999999999999943</v>
      </c>
      <c r="H34" s="76">
        <v>46.939112000000002</v>
      </c>
      <c r="I34" s="76">
        <v>55.454915</v>
      </c>
      <c r="J34" s="76">
        <v>8.5158029999999982</v>
      </c>
    </row>
    <row r="35" spans="1:10" x14ac:dyDescent="0.2">
      <c r="A35" s="119" t="s">
        <v>31</v>
      </c>
      <c r="B35" s="76">
        <v>78.861218285981522</v>
      </c>
      <c r="C35" s="76">
        <v>87.263687699484407</v>
      </c>
      <c r="D35" s="76">
        <v>8.4024694135028852</v>
      </c>
      <c r="E35" s="76">
        <v>81.373406648337919</v>
      </c>
      <c r="F35" s="76">
        <v>87.485029940119759</v>
      </c>
      <c r="G35" s="76">
        <v>6.1116232917818394</v>
      </c>
      <c r="H35" s="76">
        <v>48.693485980813058</v>
      </c>
      <c r="I35" s="76">
        <v>57.025352112676053</v>
      </c>
      <c r="J35" s="76">
        <v>8.331866131862995</v>
      </c>
    </row>
    <row r="36" spans="1:10" x14ac:dyDescent="0.2">
      <c r="A36" s="119" t="s">
        <v>32</v>
      </c>
      <c r="B36" s="76">
        <v>81.008239871824216</v>
      </c>
      <c r="C36" s="76">
        <v>89.490388646026702</v>
      </c>
      <c r="D36" s="76">
        <v>8.4821487742024857</v>
      </c>
      <c r="E36" s="76">
        <v>83.055112311280226</v>
      </c>
      <c r="F36" s="76">
        <v>89.368149580915528</v>
      </c>
      <c r="G36" s="76">
        <v>6.3130372696353021</v>
      </c>
      <c r="H36" s="76">
        <v>51.369294605809124</v>
      </c>
      <c r="I36" s="76">
        <v>59.737904405312115</v>
      </c>
      <c r="J36" s="76">
        <v>8.3686097995029911</v>
      </c>
    </row>
    <row r="37" spans="1:10" x14ac:dyDescent="0.2">
      <c r="A37" s="119" t="s">
        <v>33</v>
      </c>
      <c r="B37" s="76">
        <v>83.028149767696092</v>
      </c>
      <c r="C37" s="76">
        <v>90.751345779406705</v>
      </c>
      <c r="D37" s="76">
        <v>7.7231960117106127</v>
      </c>
      <c r="E37" s="76">
        <v>84.900096292729899</v>
      </c>
      <c r="F37" s="76">
        <v>90.746173469387756</v>
      </c>
      <c r="G37" s="76">
        <v>5.8460771766578574</v>
      </c>
      <c r="H37" s="76">
        <v>54.300488365412235</v>
      </c>
      <c r="I37" s="76">
        <v>61.768781251882643</v>
      </c>
      <c r="J37" s="76">
        <v>7.4682928864704081</v>
      </c>
    </row>
    <row r="38" spans="1:10" x14ac:dyDescent="0.2">
      <c r="A38" s="119" t="s">
        <v>34</v>
      </c>
      <c r="B38" s="76">
        <v>82.998661311914319</v>
      </c>
      <c r="C38" s="76">
        <v>91.168007516589341</v>
      </c>
      <c r="D38" s="76">
        <v>8.1693462046750227</v>
      </c>
      <c r="E38" s="76">
        <v>86.088543506417054</v>
      </c>
      <c r="F38" s="76">
        <v>91.271897359980258</v>
      </c>
      <c r="G38" s="76">
        <v>5.1833538535632044</v>
      </c>
      <c r="H38" s="76">
        <v>56.103286384976528</v>
      </c>
      <c r="I38" s="76">
        <v>64.730715108097741</v>
      </c>
      <c r="J38" s="76">
        <v>8.6274287231212128</v>
      </c>
    </row>
    <row r="39" spans="1:10" x14ac:dyDescent="0.2">
      <c r="A39" s="125" t="s">
        <v>35</v>
      </c>
      <c r="B39" s="76">
        <v>83.811148406977381</v>
      </c>
      <c r="C39" s="76">
        <v>90.915915915915917</v>
      </c>
      <c r="D39" s="76">
        <v>7.1047675089385365</v>
      </c>
      <c r="E39" s="76">
        <v>87.322061472314218</v>
      </c>
      <c r="F39" s="76">
        <v>91.850583847893859</v>
      </c>
      <c r="G39" s="76">
        <v>4.5285223755796409</v>
      </c>
      <c r="H39" s="76">
        <v>50.718355214268016</v>
      </c>
      <c r="I39" s="76">
        <v>58.801129275819051</v>
      </c>
      <c r="J39" s="76">
        <v>8.0827740615510351</v>
      </c>
    </row>
    <row r="40" spans="1:10" s="5" customFormat="1" x14ac:dyDescent="0.2">
      <c r="A40" s="125" t="s">
        <v>36</v>
      </c>
      <c r="B40" s="199">
        <v>78.423954167117074</v>
      </c>
      <c r="C40" s="199">
        <v>86.919308519623854</v>
      </c>
      <c r="D40" s="199">
        <v>8.4953543525067801</v>
      </c>
      <c r="E40" s="199">
        <v>86.984036488027357</v>
      </c>
      <c r="F40" s="199">
        <v>92.13885243946082</v>
      </c>
      <c r="G40" s="199">
        <v>5.1548159514334628</v>
      </c>
      <c r="H40" s="199">
        <v>50.089274327254174</v>
      </c>
      <c r="I40" s="199">
        <v>60.541902103614952</v>
      </c>
      <c r="J40" s="199">
        <v>10.452627776360778</v>
      </c>
    </row>
    <row r="41" spans="1:10" x14ac:dyDescent="0.2">
      <c r="A41" s="126" t="s">
        <v>633</v>
      </c>
      <c r="B41" s="127">
        <v>75.669019865375148</v>
      </c>
      <c r="C41" s="78">
        <v>84.493472436007067</v>
      </c>
      <c r="D41" s="78">
        <v>8.8244525706319195</v>
      </c>
      <c r="E41" s="78">
        <v>84.672724304913217</v>
      </c>
      <c r="F41" s="78">
        <v>91.170945522855348</v>
      </c>
      <c r="G41" s="78">
        <v>6.498221217942131</v>
      </c>
      <c r="H41" s="78"/>
      <c r="I41" s="78"/>
      <c r="J41" s="78"/>
    </row>
    <row r="43" spans="1:10" x14ac:dyDescent="0.2">
      <c r="A43" s="3" t="s">
        <v>629</v>
      </c>
    </row>
  </sheetData>
  <hyperlinks>
    <hyperlink ref="K1" location="'A More Equal Wales'!A1" display="A More Equal Wales"/>
    <hyperlink ref="K2" location="'Contents and Links'!A1" display="Contents and Links"/>
    <hyperlink ref="A24" r:id="rId1"/>
  </hyperlinks>
  <pageMargins left="0.7" right="0.7" top="0.75" bottom="0.75" header="0.3" footer="0.3"/>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election activeCell="B34" sqref="B34"/>
    </sheetView>
  </sheetViews>
  <sheetFormatPr defaultColWidth="8.88671875" defaultRowHeight="14.25" x14ac:dyDescent="0.2"/>
  <cols>
    <col min="1" max="1" width="19.44140625" style="58" customWidth="1"/>
    <col min="2" max="21" width="12.44140625" style="58" customWidth="1"/>
    <col min="22" max="22" width="14.21875" style="58" customWidth="1"/>
    <col min="23" max="16384" width="8.88671875" style="58"/>
  </cols>
  <sheetData>
    <row r="1" spans="1:11" ht="15.75" x14ac:dyDescent="0.2">
      <c r="A1" s="49" t="s">
        <v>734</v>
      </c>
      <c r="K1" s="14" t="s">
        <v>42</v>
      </c>
    </row>
    <row r="2" spans="1:11" ht="15" x14ac:dyDescent="0.2">
      <c r="K2" s="56" t="s">
        <v>1</v>
      </c>
    </row>
    <row r="19" spans="1:16" ht="15.75" x14ac:dyDescent="0.2">
      <c r="A19" s="49"/>
      <c r="B19" s="50"/>
      <c r="C19" s="50"/>
      <c r="D19" s="279"/>
      <c r="E19" s="279"/>
      <c r="F19" s="55"/>
      <c r="G19" s="55"/>
      <c r="H19" s="55"/>
      <c r="I19" s="55"/>
    </row>
    <row r="21" spans="1:16" x14ac:dyDescent="0.2">
      <c r="A21" s="59" t="s">
        <v>405</v>
      </c>
    </row>
    <row r="22" spans="1:16" x14ac:dyDescent="0.2">
      <c r="A22" s="7" t="s">
        <v>406</v>
      </c>
      <c r="O22" s="128"/>
      <c r="P22" s="128" t="s">
        <v>335</v>
      </c>
    </row>
    <row r="23" spans="1:16" ht="15" thickBot="1" x14ac:dyDescent="0.25">
      <c r="A23" s="112" t="s">
        <v>407</v>
      </c>
      <c r="B23" s="112">
        <v>2005</v>
      </c>
      <c r="C23" s="112">
        <v>2006</v>
      </c>
      <c r="D23" s="112">
        <v>2007</v>
      </c>
      <c r="E23" s="112">
        <v>2008</v>
      </c>
      <c r="F23" s="112">
        <v>2009</v>
      </c>
      <c r="G23" s="112">
        <v>2010</v>
      </c>
      <c r="H23" s="112">
        <v>2011</v>
      </c>
      <c r="I23" s="112">
        <v>2012</v>
      </c>
      <c r="J23" s="112">
        <v>2013</v>
      </c>
      <c r="K23" s="112">
        <v>2014</v>
      </c>
      <c r="L23" s="112">
        <v>2015</v>
      </c>
      <c r="M23" s="112">
        <v>2016</v>
      </c>
      <c r="N23" s="112">
        <v>2017</v>
      </c>
      <c r="O23" s="112">
        <v>2018</v>
      </c>
      <c r="P23" s="112" t="s">
        <v>723</v>
      </c>
    </row>
    <row r="24" spans="1:16" x14ac:dyDescent="0.2">
      <c r="A24" s="62" t="s">
        <v>408</v>
      </c>
      <c r="B24" s="62">
        <v>74.099999999999994</v>
      </c>
      <c r="C24" s="62">
        <v>74.2</v>
      </c>
      <c r="D24" s="62">
        <v>76.400000000000006</v>
      </c>
      <c r="E24" s="62">
        <v>74.7</v>
      </c>
      <c r="F24" s="62">
        <v>71.7</v>
      </c>
      <c r="G24" s="62">
        <v>71.3</v>
      </c>
      <c r="H24" s="62">
        <v>71.599999999999994</v>
      </c>
      <c r="I24" s="62">
        <v>73.7</v>
      </c>
      <c r="J24" s="62">
        <v>74.3</v>
      </c>
      <c r="K24" s="62">
        <v>72.3</v>
      </c>
      <c r="L24" s="62">
        <v>73.599999999999994</v>
      </c>
      <c r="M24" s="62">
        <v>76.3</v>
      </c>
      <c r="N24" s="62">
        <v>75.8</v>
      </c>
      <c r="O24" s="62">
        <v>79.2</v>
      </c>
      <c r="P24" s="416">
        <v>77.065279253719567</v>
      </c>
    </row>
    <row r="25" spans="1:16" x14ac:dyDescent="0.2">
      <c r="A25" s="64" t="s">
        <v>409</v>
      </c>
      <c r="B25" s="64">
        <v>65.3</v>
      </c>
      <c r="C25" s="64">
        <v>65.5</v>
      </c>
      <c r="D25" s="64">
        <v>63.9</v>
      </c>
      <c r="E25" s="64">
        <v>64.900000000000006</v>
      </c>
      <c r="F25" s="64">
        <v>63.8</v>
      </c>
      <c r="G25" s="64">
        <v>63.1</v>
      </c>
      <c r="H25" s="64">
        <v>64.2</v>
      </c>
      <c r="I25" s="64">
        <v>64</v>
      </c>
      <c r="J25" s="64">
        <v>64.8</v>
      </c>
      <c r="K25" s="64">
        <v>65.400000000000006</v>
      </c>
      <c r="L25" s="64">
        <v>69</v>
      </c>
      <c r="M25" s="64">
        <v>70.400000000000006</v>
      </c>
      <c r="N25" s="64">
        <v>69.3</v>
      </c>
      <c r="O25" s="64">
        <v>71.099999999999994</v>
      </c>
      <c r="P25" s="417">
        <v>72.352957452869916</v>
      </c>
    </row>
  </sheetData>
  <hyperlinks>
    <hyperlink ref="K1" location="'A More Equal Wales'!A1" display="A More Equal Wales"/>
    <hyperlink ref="K2" location="'Contents and Links'!A1" display="Contents and Links"/>
    <hyperlink ref="A22" r:id="rId1"/>
  </hyperlinks>
  <pageMargins left="0.7" right="0.7" top="0.75" bottom="0.75" header="0.3" footer="0.3"/>
  <pageSetup paperSize="9" orientation="portrait" horizontalDpi="300" verticalDpi="300"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election activeCell="F32" sqref="F32"/>
    </sheetView>
  </sheetViews>
  <sheetFormatPr defaultColWidth="8.88671875" defaultRowHeight="15" x14ac:dyDescent="0.2"/>
  <cols>
    <col min="1" max="16384" width="8.88671875" style="13"/>
  </cols>
  <sheetData>
    <row r="1" spans="1:16" ht="15.75" x14ac:dyDescent="0.25">
      <c r="A1" s="129" t="s">
        <v>755</v>
      </c>
      <c r="B1" s="130"/>
      <c r="C1" s="130"/>
      <c r="D1" s="130"/>
      <c r="E1" s="130"/>
      <c r="F1" s="131"/>
      <c r="G1" s="131"/>
      <c r="H1" s="131"/>
      <c r="I1" s="67"/>
      <c r="K1" s="67"/>
      <c r="N1" s="14" t="s">
        <v>42</v>
      </c>
      <c r="O1" s="67"/>
      <c r="P1" s="67"/>
    </row>
    <row r="2" spans="1:16" x14ac:dyDescent="0.2">
      <c r="A2" s="5" t="s">
        <v>410</v>
      </c>
      <c r="B2" s="5"/>
      <c r="C2" s="5"/>
      <c r="D2" s="5"/>
      <c r="E2" s="5"/>
      <c r="F2" s="5"/>
      <c r="G2" s="5"/>
      <c r="H2" s="5"/>
      <c r="I2" s="67"/>
      <c r="K2" s="67"/>
      <c r="N2" s="56" t="s">
        <v>1</v>
      </c>
      <c r="O2" s="67"/>
      <c r="P2" s="67"/>
    </row>
    <row r="3" spans="1:16" x14ac:dyDescent="0.2">
      <c r="A3" s="67"/>
      <c r="B3" s="67"/>
      <c r="C3" s="67"/>
      <c r="D3" s="67"/>
      <c r="E3" s="67"/>
      <c r="F3" s="67"/>
      <c r="G3" s="67"/>
      <c r="H3" s="67"/>
      <c r="I3" s="67"/>
      <c r="J3" s="67"/>
      <c r="K3" s="67"/>
      <c r="L3" s="67"/>
      <c r="M3" s="67"/>
      <c r="N3" s="67"/>
      <c r="O3" s="67"/>
      <c r="P3" s="67"/>
    </row>
    <row r="4" spans="1:16" x14ac:dyDescent="0.2">
      <c r="A4" s="67"/>
      <c r="B4" s="67"/>
      <c r="C4" s="67"/>
      <c r="D4" s="67"/>
      <c r="E4" s="97"/>
      <c r="F4" s="67"/>
      <c r="G4" s="67"/>
      <c r="H4" s="67"/>
      <c r="I4" s="67"/>
      <c r="J4" s="67"/>
      <c r="K4" s="67"/>
      <c r="L4" s="67"/>
      <c r="M4" s="67"/>
      <c r="N4" s="67"/>
      <c r="O4" s="67"/>
      <c r="P4" s="67"/>
    </row>
    <row r="5" spans="1:16" x14ac:dyDescent="0.2">
      <c r="A5" s="67"/>
      <c r="B5" s="67"/>
      <c r="C5" s="67"/>
      <c r="D5" s="67"/>
      <c r="E5" s="3"/>
      <c r="F5" s="67"/>
      <c r="G5" s="67"/>
      <c r="H5" s="67"/>
      <c r="I5" s="67"/>
      <c r="J5" s="67"/>
      <c r="K5" s="67"/>
      <c r="L5" s="67"/>
      <c r="M5" s="67"/>
      <c r="N5" s="67"/>
      <c r="O5" s="67"/>
      <c r="P5" s="67"/>
    </row>
    <row r="6" spans="1:16" x14ac:dyDescent="0.2">
      <c r="A6" s="67"/>
      <c r="B6" s="67"/>
      <c r="C6" s="67"/>
      <c r="D6" s="67"/>
      <c r="E6" s="3"/>
      <c r="F6" s="67"/>
      <c r="G6" s="67"/>
      <c r="H6" s="67"/>
      <c r="I6" s="67"/>
      <c r="J6" s="67"/>
      <c r="K6" s="67"/>
      <c r="L6" s="67"/>
      <c r="M6" s="67"/>
      <c r="N6" s="67"/>
      <c r="O6" s="67"/>
      <c r="P6" s="67"/>
    </row>
    <row r="7" spans="1:16" x14ac:dyDescent="0.2">
      <c r="A7" s="67"/>
      <c r="B7" s="67"/>
      <c r="C7" s="67"/>
      <c r="D7" s="67"/>
      <c r="E7" s="3"/>
      <c r="F7" s="67"/>
      <c r="G7" s="67"/>
      <c r="H7" s="67"/>
      <c r="I7" s="67"/>
      <c r="J7" s="67"/>
      <c r="K7" s="67"/>
      <c r="L7" s="67"/>
      <c r="M7" s="67"/>
      <c r="N7" s="67"/>
      <c r="O7" s="67"/>
      <c r="P7" s="67"/>
    </row>
    <row r="8" spans="1:16" x14ac:dyDescent="0.2">
      <c r="A8" s="67"/>
      <c r="B8" s="67"/>
      <c r="C8" s="67"/>
      <c r="D8" s="67"/>
      <c r="E8" s="3"/>
      <c r="F8" s="67"/>
      <c r="G8" s="67"/>
      <c r="H8" s="67"/>
      <c r="I8" s="67"/>
      <c r="J8" s="67"/>
      <c r="K8" s="67"/>
      <c r="L8" s="67"/>
      <c r="M8" s="67"/>
      <c r="N8" s="67"/>
      <c r="O8" s="67"/>
      <c r="P8" s="67"/>
    </row>
    <row r="9" spans="1:16" x14ac:dyDescent="0.2">
      <c r="A9" s="67"/>
      <c r="B9" s="67"/>
      <c r="C9" s="67"/>
      <c r="D9" s="67"/>
      <c r="E9" s="3"/>
      <c r="F9" s="67"/>
      <c r="G9" s="67"/>
      <c r="H9" s="67"/>
      <c r="I9" s="67"/>
      <c r="J9" s="67"/>
      <c r="K9" s="67"/>
      <c r="L9" s="67"/>
      <c r="M9" s="67"/>
      <c r="N9" s="67"/>
      <c r="O9" s="67"/>
      <c r="P9" s="67"/>
    </row>
    <row r="10" spans="1:16" x14ac:dyDescent="0.2">
      <c r="A10" s="67"/>
      <c r="B10" s="67"/>
      <c r="C10" s="67"/>
      <c r="D10" s="67"/>
      <c r="E10" s="3"/>
      <c r="F10" s="67"/>
      <c r="G10" s="67"/>
      <c r="H10" s="67"/>
      <c r="I10" s="67"/>
      <c r="J10" s="67"/>
      <c r="K10" s="67"/>
      <c r="L10" s="67"/>
      <c r="M10" s="67"/>
      <c r="N10" s="67"/>
      <c r="O10" s="67"/>
      <c r="P10" s="67"/>
    </row>
    <row r="11" spans="1:16" x14ac:dyDescent="0.2">
      <c r="A11" s="67"/>
      <c r="B11" s="67"/>
      <c r="C11" s="67"/>
      <c r="D11" s="67"/>
      <c r="E11" s="3"/>
      <c r="F11" s="67"/>
      <c r="G11" s="67"/>
      <c r="H11" s="67"/>
      <c r="I11" s="67"/>
      <c r="J11" s="67"/>
      <c r="K11" s="67"/>
      <c r="L11" s="67"/>
      <c r="M11" s="67"/>
      <c r="N11" s="67"/>
      <c r="O11" s="67"/>
      <c r="P11" s="67"/>
    </row>
    <row r="12" spans="1:16" x14ac:dyDescent="0.2">
      <c r="A12" s="67"/>
      <c r="B12" s="67"/>
      <c r="C12" s="67"/>
      <c r="D12" s="67"/>
      <c r="E12" s="3"/>
      <c r="F12" s="67"/>
      <c r="G12" s="67"/>
      <c r="H12" s="67"/>
      <c r="I12" s="67"/>
      <c r="J12" s="67"/>
      <c r="K12" s="67"/>
      <c r="L12" s="67"/>
      <c r="M12" s="67"/>
      <c r="N12" s="67"/>
      <c r="O12" s="67"/>
      <c r="P12" s="67"/>
    </row>
    <row r="13" spans="1:16" x14ac:dyDescent="0.2">
      <c r="A13" s="132"/>
      <c r="B13" s="133"/>
      <c r="C13" s="3"/>
      <c r="D13" s="3"/>
      <c r="E13" s="3"/>
      <c r="F13" s="67"/>
      <c r="G13" s="67"/>
      <c r="H13" s="67"/>
      <c r="I13" s="67"/>
      <c r="J13" s="67"/>
      <c r="K13" s="67"/>
      <c r="L13" s="67"/>
      <c r="M13" s="67"/>
      <c r="N13" s="67"/>
      <c r="O13" s="67"/>
      <c r="P13" s="67"/>
    </row>
    <row r="14" spans="1:16" x14ac:dyDescent="0.2">
      <c r="A14" s="67"/>
      <c r="B14" s="67"/>
      <c r="C14" s="67"/>
      <c r="D14" s="67"/>
      <c r="E14" s="67"/>
      <c r="F14" s="67"/>
      <c r="G14" s="67"/>
      <c r="H14" s="67"/>
      <c r="I14" s="67"/>
      <c r="J14" s="67"/>
      <c r="K14" s="67"/>
      <c r="L14" s="67"/>
      <c r="M14" s="67"/>
      <c r="N14" s="67"/>
      <c r="O14" s="67"/>
      <c r="P14" s="67"/>
    </row>
    <row r="15" spans="1:16" x14ac:dyDescent="0.2">
      <c r="A15" s="67"/>
      <c r="B15" s="67"/>
      <c r="C15" s="67"/>
      <c r="D15" s="67"/>
      <c r="E15" s="67"/>
      <c r="F15" s="67"/>
      <c r="G15" s="67"/>
      <c r="H15" s="67"/>
      <c r="I15" s="67"/>
      <c r="J15" s="67"/>
      <c r="K15" s="67"/>
      <c r="L15" s="67"/>
      <c r="M15" s="67"/>
      <c r="N15" s="67"/>
      <c r="O15" s="67"/>
      <c r="P15" s="67"/>
    </row>
    <row r="16" spans="1:16" x14ac:dyDescent="0.2">
      <c r="A16" s="67"/>
      <c r="B16" s="67"/>
      <c r="C16" s="67"/>
      <c r="D16" s="67"/>
      <c r="E16" s="67"/>
      <c r="F16" s="67"/>
      <c r="G16" s="67"/>
      <c r="H16" s="67"/>
      <c r="I16" s="67"/>
      <c r="J16" s="67"/>
      <c r="K16" s="67"/>
      <c r="L16" s="67"/>
      <c r="M16" s="67"/>
      <c r="N16" s="67"/>
      <c r="O16" s="67"/>
      <c r="P16" s="67"/>
    </row>
    <row r="17" spans="1:16" x14ac:dyDescent="0.2">
      <c r="A17" s="67"/>
      <c r="B17" s="67"/>
      <c r="C17" s="67"/>
      <c r="D17" s="67"/>
      <c r="E17" s="67"/>
      <c r="F17" s="67"/>
      <c r="G17" s="67"/>
      <c r="H17" s="67"/>
      <c r="I17" s="67"/>
      <c r="J17" s="67"/>
      <c r="K17" s="67"/>
      <c r="L17" s="67"/>
      <c r="M17" s="67"/>
      <c r="N17" s="67"/>
      <c r="O17" s="67"/>
      <c r="P17" s="67"/>
    </row>
    <row r="18" spans="1:16" x14ac:dyDescent="0.2">
      <c r="A18" s="67"/>
      <c r="B18" s="67"/>
      <c r="C18" s="67"/>
      <c r="D18" s="67"/>
      <c r="E18" s="67"/>
      <c r="F18" s="67"/>
      <c r="G18" s="67"/>
      <c r="H18" s="67"/>
      <c r="I18" s="67"/>
      <c r="J18" s="67"/>
      <c r="K18" s="67"/>
      <c r="L18" s="67"/>
      <c r="M18" s="67"/>
      <c r="N18" s="67"/>
      <c r="O18" s="67"/>
      <c r="P18" s="67"/>
    </row>
    <row r="19" spans="1:16" x14ac:dyDescent="0.2">
      <c r="A19" s="67"/>
      <c r="B19" s="67"/>
      <c r="C19" s="67"/>
      <c r="D19" s="67"/>
      <c r="E19" s="67"/>
      <c r="F19" s="67"/>
      <c r="G19" s="67"/>
      <c r="H19" s="67"/>
      <c r="I19" s="67"/>
      <c r="J19" s="67"/>
      <c r="K19" s="67"/>
      <c r="L19" s="67"/>
      <c r="M19" s="67"/>
      <c r="N19" s="67"/>
      <c r="O19" s="67"/>
      <c r="P19" s="67"/>
    </row>
    <row r="20" spans="1:16" x14ac:dyDescent="0.2">
      <c r="A20" s="67"/>
      <c r="B20" s="67"/>
      <c r="C20" s="67"/>
      <c r="D20" s="67"/>
      <c r="E20" s="67"/>
      <c r="F20" s="67"/>
      <c r="G20" s="67"/>
      <c r="H20" s="67"/>
      <c r="I20" s="67"/>
      <c r="J20" s="67"/>
      <c r="K20" s="67"/>
      <c r="L20" s="67"/>
      <c r="M20" s="67"/>
      <c r="N20" s="67"/>
      <c r="O20" s="67"/>
      <c r="P20" s="67"/>
    </row>
    <row r="21" spans="1:16" x14ac:dyDescent="0.2">
      <c r="A21" s="67"/>
      <c r="B21" s="67"/>
      <c r="C21" s="67"/>
      <c r="D21" s="67"/>
      <c r="E21" s="67"/>
      <c r="F21" s="67"/>
      <c r="G21" s="67"/>
      <c r="H21" s="67"/>
      <c r="I21" s="67"/>
      <c r="J21" s="67"/>
      <c r="K21" s="67"/>
      <c r="L21" s="67"/>
      <c r="M21" s="67"/>
      <c r="N21" s="67"/>
      <c r="O21" s="67"/>
      <c r="P21" s="67"/>
    </row>
    <row r="22" spans="1:16" x14ac:dyDescent="0.2">
      <c r="A22" s="67"/>
      <c r="B22" s="67"/>
      <c r="C22" s="67"/>
      <c r="D22" s="67"/>
      <c r="E22" s="67"/>
      <c r="F22" s="67"/>
      <c r="G22" s="67"/>
      <c r="H22" s="67"/>
      <c r="I22" s="67"/>
      <c r="J22" s="67"/>
      <c r="K22" s="67"/>
      <c r="L22" s="67"/>
      <c r="M22" s="67"/>
      <c r="N22" s="67"/>
      <c r="O22" s="67"/>
      <c r="P22" s="67"/>
    </row>
    <row r="23" spans="1:16" s="134" customFormat="1" ht="15" customHeight="1" x14ac:dyDescent="0.2">
      <c r="B23" s="135"/>
      <c r="C23" s="136"/>
      <c r="D23" s="136"/>
      <c r="E23" s="136"/>
      <c r="F23" s="136"/>
      <c r="G23" s="136"/>
      <c r="H23" s="137"/>
      <c r="I23" s="136"/>
      <c r="J23" s="136"/>
      <c r="K23" s="136"/>
      <c r="L23" s="136"/>
      <c r="M23" s="136"/>
      <c r="N23" s="136"/>
      <c r="O23" s="136"/>
      <c r="P23" s="136"/>
    </row>
    <row r="24" spans="1:16" s="134" customFormat="1" ht="13.5" customHeight="1" x14ac:dyDescent="0.2">
      <c r="A24" s="7" t="s">
        <v>339</v>
      </c>
      <c r="C24" s="136"/>
      <c r="D24" s="136"/>
      <c r="E24" s="136"/>
      <c r="F24" s="136"/>
      <c r="G24" s="136"/>
      <c r="H24" s="136"/>
      <c r="I24" s="136"/>
      <c r="J24" s="136"/>
      <c r="O24" s="136"/>
      <c r="P24" s="136"/>
    </row>
    <row r="25" spans="1:16" s="139" customFormat="1" ht="15" customHeight="1" x14ac:dyDescent="0.2">
      <c r="A25" s="3" t="s">
        <v>44</v>
      </c>
      <c r="B25" s="138"/>
      <c r="C25" s="138"/>
      <c r="D25" s="138"/>
      <c r="E25" s="138"/>
      <c r="F25" s="138"/>
      <c r="G25" s="138"/>
      <c r="H25" s="138"/>
      <c r="I25" s="138"/>
      <c r="J25" s="138"/>
      <c r="O25" s="138"/>
      <c r="P25" s="138"/>
    </row>
    <row r="26" spans="1:16" x14ac:dyDescent="0.2">
      <c r="A26" s="3" t="s">
        <v>45</v>
      </c>
      <c r="E26" s="67"/>
      <c r="F26" s="67"/>
      <c r="G26" s="67"/>
      <c r="H26" s="67"/>
      <c r="I26" s="67"/>
      <c r="J26" s="67"/>
      <c r="O26" s="67"/>
      <c r="P26" s="67"/>
    </row>
    <row r="27" spans="1:16" x14ac:dyDescent="0.2">
      <c r="A27" s="3"/>
      <c r="E27" s="67"/>
      <c r="F27" s="67"/>
      <c r="G27" s="67"/>
      <c r="H27" s="67"/>
      <c r="I27" s="67"/>
      <c r="J27" s="67"/>
      <c r="O27" s="67"/>
      <c r="P27" s="67"/>
    </row>
    <row r="28" spans="1:16" x14ac:dyDescent="0.2">
      <c r="A28" s="140"/>
      <c r="B28" s="467" t="s">
        <v>411</v>
      </c>
      <c r="C28" s="467"/>
      <c r="D28" s="467"/>
      <c r="E28" s="67"/>
      <c r="F28" s="67"/>
      <c r="G28" s="67"/>
      <c r="H28" s="67"/>
      <c r="I28" s="67"/>
      <c r="J28" s="67"/>
      <c r="O28" s="67"/>
      <c r="P28" s="67"/>
    </row>
    <row r="29" spans="1:16" ht="15.75" thickBot="1" x14ac:dyDescent="0.25">
      <c r="A29" s="280" t="s">
        <v>412</v>
      </c>
      <c r="B29" s="85" t="s">
        <v>413</v>
      </c>
      <c r="C29" s="438" t="s">
        <v>414</v>
      </c>
      <c r="D29" s="438" t="s">
        <v>415</v>
      </c>
      <c r="E29" s="67"/>
      <c r="F29" s="67"/>
      <c r="G29" s="67"/>
      <c r="H29" s="67"/>
      <c r="I29" s="67"/>
      <c r="J29" s="67"/>
      <c r="O29" s="67"/>
      <c r="P29" s="67"/>
    </row>
    <row r="30" spans="1:16" x14ac:dyDescent="0.2">
      <c r="A30" s="141" t="s">
        <v>416</v>
      </c>
      <c r="B30" s="142">
        <v>7.8</v>
      </c>
      <c r="C30" s="143">
        <v>7.7</v>
      </c>
      <c r="D30" s="143">
        <v>8</v>
      </c>
      <c r="E30" s="67"/>
      <c r="F30" s="67"/>
      <c r="G30" s="67"/>
      <c r="H30" s="67"/>
      <c r="I30" s="67"/>
      <c r="J30" s="67"/>
      <c r="O30" s="67"/>
      <c r="P30" s="67"/>
    </row>
    <row r="31" spans="1:16" x14ac:dyDescent="0.2">
      <c r="A31" s="144" t="s">
        <v>417</v>
      </c>
      <c r="B31" s="142">
        <v>7.8</v>
      </c>
      <c r="C31" s="143">
        <v>7.7</v>
      </c>
      <c r="D31" s="143">
        <v>7.9</v>
      </c>
      <c r="E31" s="67"/>
      <c r="F31" s="67"/>
      <c r="G31" s="67"/>
      <c r="H31" s="67"/>
      <c r="I31" s="67"/>
      <c r="J31" s="67"/>
      <c r="O31" s="67"/>
      <c r="P31" s="67"/>
    </row>
    <row r="32" spans="1:16" x14ac:dyDescent="0.2">
      <c r="A32" s="144" t="s">
        <v>418</v>
      </c>
      <c r="B32" s="142">
        <v>7.6</v>
      </c>
      <c r="C32" s="143">
        <v>7.6</v>
      </c>
      <c r="D32" s="143">
        <v>7.7</v>
      </c>
      <c r="E32" s="67"/>
      <c r="F32" s="67"/>
      <c r="G32" s="67"/>
      <c r="H32" s="67"/>
      <c r="I32" s="67"/>
      <c r="J32" s="67"/>
      <c r="K32" s="67"/>
      <c r="L32" s="67"/>
      <c r="M32" s="67"/>
      <c r="N32" s="67"/>
      <c r="O32" s="67"/>
      <c r="P32" s="67"/>
    </row>
    <row r="33" spans="1:16" x14ac:dyDescent="0.2">
      <c r="A33" s="144" t="s">
        <v>419</v>
      </c>
      <c r="B33" s="142">
        <v>8.1</v>
      </c>
      <c r="C33" s="143">
        <v>8</v>
      </c>
      <c r="D33" s="143">
        <v>8.1999999999999993</v>
      </c>
      <c r="E33" s="67"/>
      <c r="F33" s="67"/>
      <c r="G33" s="67"/>
      <c r="H33" s="67"/>
      <c r="I33" s="67"/>
      <c r="J33" s="67"/>
      <c r="K33" s="67"/>
      <c r="L33" s="67"/>
      <c r="M33" s="67"/>
      <c r="N33" s="67"/>
      <c r="O33" s="67"/>
      <c r="P33" s="67"/>
    </row>
    <row r="34" spans="1:16" x14ac:dyDescent="0.2">
      <c r="A34" s="145" t="s">
        <v>420</v>
      </c>
      <c r="B34" s="146">
        <v>7.9</v>
      </c>
      <c r="C34" s="147">
        <v>7.8</v>
      </c>
      <c r="D34" s="147">
        <v>8</v>
      </c>
      <c r="E34" s="67"/>
      <c r="F34" s="67"/>
      <c r="G34" s="67"/>
      <c r="H34" s="67"/>
      <c r="I34" s="67"/>
      <c r="J34" s="67"/>
      <c r="K34" s="67"/>
      <c r="L34" s="67"/>
      <c r="M34" s="67"/>
      <c r="N34" s="67"/>
      <c r="O34" s="67"/>
      <c r="P34" s="67"/>
    </row>
    <row r="35" spans="1:16" x14ac:dyDescent="0.2">
      <c r="A35" s="132" t="s">
        <v>421</v>
      </c>
      <c r="B35" s="133">
        <v>11900</v>
      </c>
      <c r="C35" s="3"/>
      <c r="D35" s="3"/>
    </row>
  </sheetData>
  <mergeCells count="1">
    <mergeCell ref="B28:D28"/>
  </mergeCells>
  <hyperlinks>
    <hyperlink ref="N1" location="'A More Equal Wales'!A1" display="A More Equal Wales"/>
    <hyperlink ref="N2" location="'Contents and Links'!A1" display="Contents and Links"/>
    <hyperlink ref="A24" r:id="rId1"/>
  </hyperlinks>
  <pageMargins left="0.7" right="0.7" top="0.75" bottom="0.75" header="0.3" footer="0.3"/>
  <pageSetup paperSize="9" scale="55"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showGridLines="0" zoomScaleNormal="100" workbookViewId="0">
      <selection activeCell="G38" sqref="G38"/>
    </sheetView>
  </sheetViews>
  <sheetFormatPr defaultColWidth="8.88671875" defaultRowHeight="15" x14ac:dyDescent="0.2"/>
  <cols>
    <col min="1" max="1" width="8.88671875" style="23"/>
    <col min="2" max="13" width="8.21875" style="23" bestFit="1" customWidth="1"/>
    <col min="14" max="16384" width="8.88671875" style="23"/>
  </cols>
  <sheetData>
    <row r="1" spans="1:23" ht="15.75" x14ac:dyDescent="0.25">
      <c r="A1" s="66" t="s">
        <v>724</v>
      </c>
      <c r="I1" s="1" t="s">
        <v>699</v>
      </c>
    </row>
    <row r="2" spans="1:23" x14ac:dyDescent="0.2">
      <c r="A2" s="5"/>
      <c r="I2" s="56" t="s">
        <v>1</v>
      </c>
    </row>
    <row r="10" spans="1:23" x14ac:dyDescent="0.2">
      <c r="I10" s="206"/>
      <c r="J10" s="206"/>
      <c r="K10" s="206"/>
      <c r="L10" s="206"/>
      <c r="M10" s="206"/>
      <c r="N10" s="206"/>
      <c r="O10" s="206"/>
      <c r="P10" s="206"/>
      <c r="Q10" s="206"/>
      <c r="R10" s="206"/>
      <c r="S10" s="206"/>
      <c r="T10" s="206"/>
      <c r="W10" s="207"/>
    </row>
    <row r="11" spans="1:23" x14ac:dyDescent="0.2">
      <c r="I11" s="206"/>
      <c r="J11" s="206"/>
      <c r="K11" s="206"/>
      <c r="L11" s="206"/>
      <c r="M11" s="206"/>
      <c r="N11" s="206"/>
      <c r="O11" s="206"/>
      <c r="P11" s="206"/>
      <c r="Q11" s="206"/>
      <c r="R11" s="206"/>
      <c r="S11" s="206"/>
      <c r="T11" s="206"/>
      <c r="W11" s="207"/>
    </row>
    <row r="12" spans="1:23" x14ac:dyDescent="0.2">
      <c r="I12" s="206"/>
      <c r="J12" s="206"/>
      <c r="K12" s="206"/>
      <c r="L12" s="206"/>
      <c r="M12" s="206"/>
      <c r="P12" s="207"/>
    </row>
    <row r="13" spans="1:23" x14ac:dyDescent="0.2">
      <c r="I13" s="206"/>
      <c r="J13" s="206"/>
      <c r="K13" s="206"/>
      <c r="L13" s="206"/>
      <c r="M13" s="206"/>
      <c r="P13" s="207"/>
    </row>
    <row r="15" spans="1:23" x14ac:dyDescent="0.2">
      <c r="B15" s="206"/>
    </row>
    <row r="16" spans="1:23" x14ac:dyDescent="0.2">
      <c r="B16" s="206"/>
    </row>
    <row r="17" spans="1:20" x14ac:dyDescent="0.2">
      <c r="B17" s="206"/>
    </row>
    <row r="18" spans="1:20" x14ac:dyDescent="0.2">
      <c r="B18" s="206"/>
    </row>
    <row r="19" spans="1:20" x14ac:dyDescent="0.2">
      <c r="B19" s="206"/>
    </row>
    <row r="20" spans="1:20" x14ac:dyDescent="0.2">
      <c r="B20" s="206"/>
    </row>
    <row r="21" spans="1:20" x14ac:dyDescent="0.2">
      <c r="A21" s="330" t="s">
        <v>648</v>
      </c>
      <c r="B21" s="206"/>
    </row>
    <row r="22" spans="1:20" x14ac:dyDescent="0.2">
      <c r="A22" s="114"/>
    </row>
    <row r="23" spans="1:20" x14ac:dyDescent="0.2">
      <c r="A23" s="114" t="s">
        <v>616</v>
      </c>
      <c r="B23" s="204"/>
    </row>
    <row r="24" spans="1:20" x14ac:dyDescent="0.2">
      <c r="A24" s="114" t="s">
        <v>617</v>
      </c>
      <c r="B24" s="205"/>
    </row>
    <row r="26" spans="1:20" ht="15.75" thickBot="1" x14ac:dyDescent="0.25">
      <c r="A26" s="200"/>
      <c r="B26" s="200">
        <v>1999</v>
      </c>
      <c r="C26" s="200">
        <v>2000</v>
      </c>
      <c r="D26" s="200">
        <v>2001</v>
      </c>
      <c r="E26" s="200">
        <v>2002</v>
      </c>
      <c r="F26" s="200">
        <v>2003</v>
      </c>
      <c r="G26" s="200">
        <v>2004</v>
      </c>
      <c r="H26" s="200">
        <v>2005</v>
      </c>
      <c r="I26" s="200">
        <v>2006</v>
      </c>
      <c r="J26" s="200">
        <v>2007</v>
      </c>
      <c r="K26" s="200">
        <v>2008</v>
      </c>
      <c r="L26" s="200">
        <v>2009</v>
      </c>
      <c r="M26" s="200">
        <v>2010</v>
      </c>
      <c r="N26" s="200">
        <v>2011</v>
      </c>
      <c r="O26" s="200">
        <v>2012</v>
      </c>
      <c r="P26" s="200">
        <v>2013</v>
      </c>
      <c r="Q26" s="200">
        <v>2014</v>
      </c>
      <c r="R26" s="200">
        <v>2015</v>
      </c>
      <c r="S26" s="200">
        <v>2016</v>
      </c>
      <c r="T26" s="200">
        <v>2017</v>
      </c>
    </row>
    <row r="27" spans="1:20" x14ac:dyDescent="0.2">
      <c r="A27" s="75" t="s">
        <v>37</v>
      </c>
      <c r="B27" s="210">
        <v>11557</v>
      </c>
      <c r="C27" s="210">
        <v>12321</v>
      </c>
      <c r="D27" s="210">
        <v>12779</v>
      </c>
      <c r="E27" s="210">
        <v>13137</v>
      </c>
      <c r="F27" s="210">
        <v>13464</v>
      </c>
      <c r="G27" s="210">
        <v>13939</v>
      </c>
      <c r="H27" s="210">
        <v>14427</v>
      </c>
      <c r="I27" s="210">
        <v>15007</v>
      </c>
      <c r="J27" s="210">
        <v>15644</v>
      </c>
      <c r="K27" s="210">
        <v>16074</v>
      </c>
      <c r="L27" s="210">
        <v>16344</v>
      </c>
      <c r="M27" s="210">
        <v>16353</v>
      </c>
      <c r="N27" s="210">
        <v>16570</v>
      </c>
      <c r="O27" s="210">
        <v>17310</v>
      </c>
      <c r="P27" s="210">
        <v>17866</v>
      </c>
      <c r="Q27" s="210">
        <v>18297</v>
      </c>
      <c r="R27" s="210">
        <v>19234</v>
      </c>
      <c r="S27" s="210">
        <v>19322</v>
      </c>
      <c r="T27" s="210">
        <v>19514</v>
      </c>
    </row>
    <row r="28" spans="1:20" x14ac:dyDescent="0.2">
      <c r="A28" s="209" t="s">
        <v>72</v>
      </c>
      <c r="B28" s="211">
        <v>9920</v>
      </c>
      <c r="C28" s="211">
        <v>10638</v>
      </c>
      <c r="D28" s="211">
        <v>11049</v>
      </c>
      <c r="E28" s="211">
        <v>11405</v>
      </c>
      <c r="F28" s="211">
        <v>11792</v>
      </c>
      <c r="G28" s="211">
        <v>12206</v>
      </c>
      <c r="H28" s="211">
        <v>12502</v>
      </c>
      <c r="I28" s="211">
        <v>12892</v>
      </c>
      <c r="J28" s="211">
        <v>13236</v>
      </c>
      <c r="K28" s="211">
        <v>13771</v>
      </c>
      <c r="L28" s="211">
        <v>13771</v>
      </c>
      <c r="M28" s="211">
        <v>13896</v>
      </c>
      <c r="N28" s="211">
        <v>14174</v>
      </c>
      <c r="O28" s="211">
        <v>14707</v>
      </c>
      <c r="P28" s="211">
        <v>14881</v>
      </c>
      <c r="Q28" s="211">
        <v>15188</v>
      </c>
      <c r="R28" s="211">
        <v>15646</v>
      </c>
      <c r="S28" s="211">
        <v>15596</v>
      </c>
      <c r="T28" s="211">
        <v>15754</v>
      </c>
    </row>
    <row r="46" spans="1:1" ht="15.75" x14ac:dyDescent="0.25">
      <c r="A46" s="208"/>
    </row>
  </sheetData>
  <hyperlinks>
    <hyperlink ref="A21" r:id="rId1"/>
    <hyperlink ref="I2" location="'Contents and Links'!A1" display="Contents and Links"/>
    <hyperlink ref="I1" location="'A Prosperous Wales'!A1" display="A Prosperous Wales"/>
  </hyperlinks>
  <pageMargins left="0.7" right="0.7" top="0.75" bottom="0.75" header="0.3" footer="0.3"/>
  <pageSetup paperSize="9" orientation="portrait" horizontalDpi="300" verticalDpi="300" r:id="rId2"/>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election activeCell="E28" sqref="E28"/>
    </sheetView>
  </sheetViews>
  <sheetFormatPr defaultColWidth="8.88671875" defaultRowHeight="15" x14ac:dyDescent="0.2"/>
  <cols>
    <col min="1" max="1" width="18.6640625" style="67" customWidth="1"/>
    <col min="2" max="2" width="8.88671875" style="67" customWidth="1"/>
    <col min="3" max="16384" width="8.88671875" style="67"/>
  </cols>
  <sheetData>
    <row r="1" spans="1:7" ht="15.75" x14ac:dyDescent="0.25">
      <c r="A1" s="2" t="s">
        <v>662</v>
      </c>
      <c r="G1" s="1" t="s">
        <v>42</v>
      </c>
    </row>
    <row r="2" spans="1:7" x14ac:dyDescent="0.2">
      <c r="G2" s="56" t="s">
        <v>1</v>
      </c>
    </row>
    <row r="21" spans="1:6" x14ac:dyDescent="0.2">
      <c r="A21" s="7" t="s">
        <v>583</v>
      </c>
    </row>
    <row r="23" spans="1:6" x14ac:dyDescent="0.2">
      <c r="A23" s="308"/>
      <c r="B23" s="468" t="s">
        <v>575</v>
      </c>
      <c r="C23" s="468"/>
      <c r="D23" s="468"/>
    </row>
    <row r="24" spans="1:6" ht="15.75" thickBot="1" x14ac:dyDescent="0.25">
      <c r="A24" s="309"/>
      <c r="B24" s="85" t="s">
        <v>576</v>
      </c>
      <c r="C24" s="85" t="s">
        <v>577</v>
      </c>
      <c r="D24" s="85" t="s">
        <v>451</v>
      </c>
    </row>
    <row r="25" spans="1:6" x14ac:dyDescent="0.2">
      <c r="A25" s="3" t="s">
        <v>578</v>
      </c>
      <c r="B25" s="283">
        <v>75.260578035709131</v>
      </c>
      <c r="C25" s="283">
        <v>69.024455068364603</v>
      </c>
      <c r="D25" s="283">
        <v>72.118821657858462</v>
      </c>
      <c r="E25" s="281">
        <f>B25-C25</f>
        <v>6.236122967344528</v>
      </c>
      <c r="F25" s="281"/>
    </row>
    <row r="26" spans="1:6" x14ac:dyDescent="0.2">
      <c r="A26" s="3" t="s">
        <v>579</v>
      </c>
      <c r="B26" s="283">
        <v>60.616497330807647</v>
      </c>
      <c r="C26" s="283">
        <v>56.494496189669775</v>
      </c>
      <c r="D26" s="283">
        <v>58.538251366120221</v>
      </c>
      <c r="E26" s="281">
        <f t="shared" ref="E26:E31" si="0">B26-C26</f>
        <v>4.1220011411378721</v>
      </c>
      <c r="F26" s="281"/>
    </row>
    <row r="27" spans="1:6" x14ac:dyDescent="0.2">
      <c r="A27" s="3" t="s">
        <v>580</v>
      </c>
      <c r="B27" s="283">
        <v>67.25483241709523</v>
      </c>
      <c r="C27" s="283">
        <v>52.355426338981516</v>
      </c>
      <c r="D27" s="283">
        <v>59.895891763333253</v>
      </c>
      <c r="E27" s="281">
        <f t="shared" si="0"/>
        <v>14.899406078113714</v>
      </c>
      <c r="F27" s="281"/>
    </row>
    <row r="28" spans="1:6" x14ac:dyDescent="0.2">
      <c r="A28" s="3" t="s">
        <v>581</v>
      </c>
      <c r="B28" s="283">
        <v>80.776762402088778</v>
      </c>
      <c r="C28" s="283">
        <v>53.864930838079736</v>
      </c>
      <c r="D28" s="283">
        <v>68.797537124230359</v>
      </c>
      <c r="E28" s="281">
        <f t="shared" si="0"/>
        <v>26.911831564009042</v>
      </c>
      <c r="F28" s="281"/>
    </row>
    <row r="29" spans="1:6" x14ac:dyDescent="0.2">
      <c r="A29" s="3" t="s">
        <v>567</v>
      </c>
      <c r="B29" s="283">
        <v>59.597806215722116</v>
      </c>
      <c r="C29" s="283">
        <v>38.687209793161671</v>
      </c>
      <c r="D29" s="283">
        <v>49.625044038451861</v>
      </c>
      <c r="E29" s="281">
        <f t="shared" si="0"/>
        <v>20.910596422560445</v>
      </c>
      <c r="F29" s="281"/>
    </row>
    <row r="30" spans="1:6" x14ac:dyDescent="0.2">
      <c r="A30" s="3" t="s">
        <v>582</v>
      </c>
      <c r="B30" s="283">
        <v>44.821731748726656</v>
      </c>
      <c r="C30" s="283">
        <v>55.197132616487451</v>
      </c>
      <c r="D30" s="283">
        <v>48.156682027649772</v>
      </c>
      <c r="E30" s="281">
        <f t="shared" si="0"/>
        <v>-10.375400867760796</v>
      </c>
      <c r="F30" s="281"/>
    </row>
    <row r="31" spans="1:6" x14ac:dyDescent="0.2">
      <c r="A31" s="70" t="s">
        <v>542</v>
      </c>
      <c r="B31" s="284">
        <v>74.824492505584203</v>
      </c>
      <c r="C31" s="284">
        <v>68.181314650352505</v>
      </c>
      <c r="D31" s="284">
        <v>71.483864457978541</v>
      </c>
      <c r="E31" s="281">
        <f t="shared" si="0"/>
        <v>6.6431778552316985</v>
      </c>
      <c r="F31" s="281"/>
    </row>
  </sheetData>
  <mergeCells count="1">
    <mergeCell ref="B23:D23"/>
  </mergeCells>
  <hyperlinks>
    <hyperlink ref="A21" r:id="rId1"/>
    <hyperlink ref="G1" location="'A More Equal Wales'!A1" display="A More Equal Wales"/>
    <hyperlink ref="G2" location="'Contents and Links'!A1" display="Contents and Links"/>
  </hyperlinks>
  <pageMargins left="0.7" right="0.7" top="0.75" bottom="0.75" header="0.3" footer="0.3"/>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election activeCell="I21" sqref="I21"/>
    </sheetView>
  </sheetViews>
  <sheetFormatPr defaultColWidth="8.88671875" defaultRowHeight="15" x14ac:dyDescent="0.2"/>
  <cols>
    <col min="1" max="1" width="14.6640625" style="67" customWidth="1"/>
    <col min="2" max="16384" width="8.88671875" style="67"/>
  </cols>
  <sheetData>
    <row r="1" spans="1:8" ht="15.75" x14ac:dyDescent="0.25">
      <c r="A1" s="2" t="s">
        <v>663</v>
      </c>
      <c r="H1" s="1" t="s">
        <v>42</v>
      </c>
    </row>
    <row r="2" spans="1:8" x14ac:dyDescent="0.2">
      <c r="H2" s="56" t="s">
        <v>1</v>
      </c>
    </row>
    <row r="25" spans="1:11" x14ac:dyDescent="0.2">
      <c r="A25" s="333" t="s">
        <v>593</v>
      </c>
      <c r="B25" s="158"/>
      <c r="C25" s="158"/>
      <c r="D25" s="158"/>
      <c r="E25" s="158"/>
      <c r="F25" s="158"/>
      <c r="G25" s="158"/>
      <c r="H25" s="100"/>
      <c r="I25" s="100"/>
      <c r="J25" s="100"/>
      <c r="K25" s="100"/>
    </row>
    <row r="26" spans="1:11" x14ac:dyDescent="0.2">
      <c r="A26" s="158"/>
      <c r="B26" s="158"/>
      <c r="C26" s="158"/>
      <c r="D26" s="158"/>
      <c r="E26" s="158"/>
      <c r="F26" s="158"/>
      <c r="G26" s="158"/>
      <c r="H26" s="100"/>
      <c r="I26" s="100"/>
      <c r="J26" s="100"/>
    </row>
    <row r="27" spans="1:11" ht="15.75" thickBot="1" x14ac:dyDescent="0.25">
      <c r="A27" s="307"/>
      <c r="B27" s="439" t="s">
        <v>360</v>
      </c>
      <c r="C27" s="439" t="s">
        <v>361</v>
      </c>
      <c r="D27" s="439" t="s">
        <v>362</v>
      </c>
      <c r="E27" s="439" t="s">
        <v>475</v>
      </c>
      <c r="F27" s="439" t="s">
        <v>363</v>
      </c>
      <c r="G27" s="439" t="s">
        <v>476</v>
      </c>
      <c r="H27" s="100"/>
      <c r="I27" s="100"/>
      <c r="J27" s="100"/>
    </row>
    <row r="28" spans="1:11" x14ac:dyDescent="0.2">
      <c r="A28" s="125" t="s">
        <v>587</v>
      </c>
      <c r="B28" s="159">
        <v>135</v>
      </c>
      <c r="C28" s="159">
        <v>150</v>
      </c>
      <c r="D28" s="159">
        <v>202</v>
      </c>
      <c r="E28" s="159">
        <v>244</v>
      </c>
      <c r="F28" s="159">
        <v>338</v>
      </c>
      <c r="G28" s="159">
        <v>308</v>
      </c>
      <c r="H28" s="100"/>
      <c r="I28" s="100"/>
      <c r="J28" s="100"/>
    </row>
    <row r="29" spans="1:11" x14ac:dyDescent="0.2">
      <c r="A29" s="125" t="s">
        <v>588</v>
      </c>
      <c r="B29" s="159">
        <v>1398</v>
      </c>
      <c r="C29" s="159">
        <v>1412</v>
      </c>
      <c r="D29" s="159">
        <v>1677</v>
      </c>
      <c r="E29" s="159">
        <v>1747</v>
      </c>
      <c r="F29" s="159">
        <v>2080</v>
      </c>
      <c r="G29" s="159">
        <v>2298</v>
      </c>
      <c r="H29" s="100"/>
      <c r="I29" s="100"/>
      <c r="J29" s="100"/>
    </row>
    <row r="30" spans="1:11" x14ac:dyDescent="0.2">
      <c r="A30" s="125" t="s">
        <v>589</v>
      </c>
      <c r="B30" s="159">
        <v>39</v>
      </c>
      <c r="C30" s="159">
        <v>76</v>
      </c>
      <c r="D30" s="159">
        <v>84</v>
      </c>
      <c r="E30" s="159">
        <v>119</v>
      </c>
      <c r="F30" s="159">
        <v>123</v>
      </c>
      <c r="G30" s="159">
        <v>198</v>
      </c>
      <c r="H30" s="100"/>
      <c r="I30" s="100"/>
      <c r="J30" s="100"/>
    </row>
    <row r="31" spans="1:11" x14ac:dyDescent="0.2">
      <c r="A31" s="125" t="s">
        <v>590</v>
      </c>
      <c r="B31" s="159">
        <v>219</v>
      </c>
      <c r="C31" s="159">
        <v>270</v>
      </c>
      <c r="D31" s="159">
        <v>351</v>
      </c>
      <c r="E31" s="159">
        <v>372</v>
      </c>
      <c r="F31" s="159">
        <v>461</v>
      </c>
      <c r="G31" s="159">
        <v>670</v>
      </c>
      <c r="H31" s="100"/>
      <c r="I31" s="100"/>
      <c r="J31" s="100"/>
    </row>
    <row r="32" spans="1:11" x14ac:dyDescent="0.2">
      <c r="A32" s="125" t="s">
        <v>591</v>
      </c>
      <c r="B32" s="159">
        <v>19</v>
      </c>
      <c r="C32" s="159">
        <v>47</v>
      </c>
      <c r="D32" s="159">
        <v>38</v>
      </c>
      <c r="E32" s="159">
        <v>35</v>
      </c>
      <c r="F32" s="159">
        <v>45</v>
      </c>
      <c r="G32" s="159">
        <v>64</v>
      </c>
      <c r="H32" s="100"/>
      <c r="I32" s="100"/>
      <c r="J32" s="100"/>
    </row>
    <row r="33" spans="1:11" x14ac:dyDescent="0.2">
      <c r="A33" s="285" t="s">
        <v>592</v>
      </c>
      <c r="B33" s="162">
        <v>1765</v>
      </c>
      <c r="C33" s="162">
        <v>1877</v>
      </c>
      <c r="D33" s="162">
        <v>2259</v>
      </c>
      <c r="E33" s="162">
        <v>2405</v>
      </c>
      <c r="F33" s="162">
        <v>2941</v>
      </c>
      <c r="G33" s="162">
        <v>3370</v>
      </c>
      <c r="H33" s="100"/>
      <c r="I33" s="100"/>
      <c r="J33" s="100"/>
    </row>
    <row r="34" spans="1:11" x14ac:dyDescent="0.2">
      <c r="A34" s="158"/>
      <c r="B34" s="158"/>
      <c r="C34" s="158"/>
      <c r="D34" s="158"/>
      <c r="E34" s="158"/>
      <c r="F34" s="158"/>
      <c r="G34" s="3"/>
      <c r="I34" s="100"/>
      <c r="J34" s="100"/>
      <c r="K34" s="100"/>
    </row>
    <row r="35" spans="1:11" x14ac:dyDescent="0.2">
      <c r="A35" s="158" t="s">
        <v>771</v>
      </c>
      <c r="B35" s="158"/>
      <c r="C35" s="158"/>
      <c r="D35" s="158"/>
      <c r="E35" s="158"/>
      <c r="F35" s="158"/>
      <c r="G35" s="158"/>
      <c r="H35" s="100"/>
      <c r="I35" s="100"/>
      <c r="J35" s="100"/>
      <c r="K35" s="100"/>
    </row>
    <row r="36" spans="1:11" x14ac:dyDescent="0.2">
      <c r="A36" s="158" t="s">
        <v>594</v>
      </c>
      <c r="B36" s="158"/>
      <c r="C36" s="158"/>
      <c r="D36" s="158"/>
      <c r="E36" s="158"/>
      <c r="F36" s="158"/>
      <c r="G36" s="158"/>
      <c r="H36" s="100"/>
      <c r="I36" s="100"/>
      <c r="J36" s="100"/>
      <c r="K36" s="100"/>
    </row>
    <row r="37" spans="1:11" x14ac:dyDescent="0.2">
      <c r="A37" s="100"/>
      <c r="B37" s="100"/>
      <c r="C37" s="100"/>
      <c r="D37" s="100"/>
      <c r="E37" s="100"/>
      <c r="F37" s="100"/>
      <c r="G37" s="100"/>
      <c r="H37" s="100"/>
      <c r="I37" s="100"/>
      <c r="J37" s="100"/>
      <c r="K37" s="100"/>
    </row>
  </sheetData>
  <hyperlinks>
    <hyperlink ref="A25" r:id="rId1"/>
    <hyperlink ref="H1" location="'A More Equal Wales'!A1" display="A More Equal Wales"/>
    <hyperlink ref="H2" location="'Contents and Links'!A1" display="Contents and Links"/>
  </hyperlinks>
  <pageMargins left="0.7" right="0.7" top="0.75" bottom="0.75" header="0.3" footer="0.3"/>
  <pageSetup paperSize="9" orientation="portrait" horizontalDpi="300" verticalDpi="300" r:id="rId2"/>
  <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topLeftCell="A7" workbookViewId="0">
      <selection activeCell="C35" sqref="C35:I36"/>
    </sheetView>
  </sheetViews>
  <sheetFormatPr defaultRowHeight="15" x14ac:dyDescent="0.2"/>
  <cols>
    <col min="1" max="1" width="10.5546875" customWidth="1"/>
    <col min="2" max="2" width="10.44140625" customWidth="1"/>
    <col min="3" max="3" width="8.109375" customWidth="1"/>
    <col min="4" max="4" width="9.109375" customWidth="1"/>
    <col min="5" max="5" width="9" customWidth="1"/>
    <col min="7" max="7" width="10.77734375" customWidth="1"/>
    <col min="9" max="9" width="10.5546875" customWidth="1"/>
  </cols>
  <sheetData>
    <row r="1" spans="1:12" ht="15" customHeight="1" x14ac:dyDescent="0.25">
      <c r="A1" s="113" t="s">
        <v>586</v>
      </c>
      <c r="B1" s="100"/>
      <c r="C1" s="100"/>
      <c r="D1" s="100"/>
      <c r="E1" s="5"/>
      <c r="F1" s="5"/>
      <c r="G1" s="5"/>
      <c r="H1" s="5"/>
      <c r="I1" s="1" t="s">
        <v>42</v>
      </c>
    </row>
    <row r="2" spans="1:12" x14ac:dyDescent="0.2">
      <c r="A2" s="5"/>
      <c r="B2" s="148"/>
      <c r="C2" s="148"/>
      <c r="D2" s="148"/>
      <c r="E2" s="148"/>
      <c r="F2" s="148"/>
      <c r="G2" s="148"/>
      <c r="H2" s="148"/>
      <c r="I2" s="56" t="s">
        <v>1</v>
      </c>
      <c r="J2" s="149"/>
      <c r="L2" s="149"/>
    </row>
    <row r="3" spans="1:12" x14ac:dyDescent="0.2">
      <c r="L3" s="149"/>
    </row>
    <row r="4" spans="1:12" x14ac:dyDescent="0.2">
      <c r="L4" s="149"/>
    </row>
    <row r="5" spans="1:12" x14ac:dyDescent="0.2">
      <c r="L5" s="149"/>
    </row>
    <row r="6" spans="1:12" x14ac:dyDescent="0.2">
      <c r="L6" s="149"/>
    </row>
    <row r="7" spans="1:12" x14ac:dyDescent="0.2">
      <c r="L7" s="149"/>
    </row>
    <row r="8" spans="1:12" x14ac:dyDescent="0.2">
      <c r="L8" s="149"/>
    </row>
    <row r="9" spans="1:12" x14ac:dyDescent="0.2">
      <c r="L9" s="149"/>
    </row>
    <row r="23" spans="1:10" ht="15.75" x14ac:dyDescent="0.25">
      <c r="A23" s="150"/>
    </row>
    <row r="25" spans="1:10" x14ac:dyDescent="0.2">
      <c r="A25" s="7" t="s">
        <v>422</v>
      </c>
      <c r="B25" s="67"/>
      <c r="C25" s="67"/>
      <c r="D25" s="67"/>
      <c r="E25" s="67"/>
      <c r="F25" s="67"/>
      <c r="G25" s="67"/>
      <c r="H25" s="67"/>
      <c r="I25" s="67"/>
      <c r="J25" s="67"/>
    </row>
    <row r="26" spans="1:10" x14ac:dyDescent="0.2">
      <c r="A26" s="3" t="s">
        <v>44</v>
      </c>
      <c r="B26" s="67"/>
      <c r="C26" s="67"/>
      <c r="D26" s="67"/>
      <c r="E26" s="67"/>
      <c r="F26" s="67"/>
      <c r="G26" s="67"/>
      <c r="H26" s="67"/>
      <c r="I26" s="67"/>
      <c r="J26" s="67"/>
    </row>
    <row r="27" spans="1:10" x14ac:dyDescent="0.2">
      <c r="A27" s="3" t="s">
        <v>45</v>
      </c>
      <c r="B27" s="67"/>
      <c r="C27" s="67"/>
      <c r="D27" s="67"/>
      <c r="E27" s="67"/>
      <c r="F27" s="67"/>
      <c r="G27" s="67"/>
      <c r="H27" s="67"/>
      <c r="I27" s="67"/>
      <c r="J27" s="67"/>
    </row>
    <row r="28" spans="1:10" s="192" customFormat="1" x14ac:dyDescent="0.2">
      <c r="A28" s="3"/>
      <c r="B28" s="67"/>
      <c r="C28" s="67"/>
      <c r="D28" s="67"/>
      <c r="E28" s="67"/>
      <c r="F28" s="67"/>
      <c r="G28" s="67"/>
      <c r="H28" s="67"/>
      <c r="I28" s="67"/>
      <c r="J28" s="67"/>
    </row>
    <row r="29" spans="1:10" ht="15.75" thickBot="1" x14ac:dyDescent="0.25">
      <c r="A29" s="151"/>
      <c r="B29" s="152" t="s">
        <v>423</v>
      </c>
      <c r="C29" s="152" t="s">
        <v>424</v>
      </c>
      <c r="D29" s="152" t="s">
        <v>425</v>
      </c>
      <c r="E29" s="152" t="s">
        <v>426</v>
      </c>
      <c r="F29" s="152" t="s">
        <v>427</v>
      </c>
      <c r="G29" s="152" t="s">
        <v>428</v>
      </c>
      <c r="H29" s="152" t="s">
        <v>429</v>
      </c>
      <c r="I29" s="152" t="s">
        <v>430</v>
      </c>
      <c r="J29" s="152" t="s">
        <v>431</v>
      </c>
    </row>
    <row r="30" spans="1:10" x14ac:dyDescent="0.2">
      <c r="A30" s="3" t="s">
        <v>432</v>
      </c>
      <c r="B30" s="71">
        <v>556296</v>
      </c>
      <c r="C30" s="71">
        <v>257847</v>
      </c>
      <c r="D30" s="71">
        <v>14676</v>
      </c>
      <c r="E30" s="71">
        <v>875</v>
      </c>
      <c r="F30" s="71">
        <v>1856</v>
      </c>
      <c r="G30" s="71">
        <v>200</v>
      </c>
      <c r="H30" s="71">
        <v>659</v>
      </c>
      <c r="I30" s="71">
        <v>880</v>
      </c>
      <c r="J30" s="71">
        <v>233461</v>
      </c>
    </row>
    <row r="31" spans="1:10" x14ac:dyDescent="0.2">
      <c r="A31" s="3" t="s">
        <v>433</v>
      </c>
      <c r="B31" s="71">
        <v>1351209</v>
      </c>
      <c r="C31" s="71">
        <v>650661</v>
      </c>
      <c r="D31" s="71">
        <v>26210</v>
      </c>
      <c r="E31" s="71">
        <v>5487</v>
      </c>
      <c r="F31" s="71">
        <v>6689</v>
      </c>
      <c r="G31" s="71">
        <v>831</v>
      </c>
      <c r="H31" s="71">
        <v>1776</v>
      </c>
      <c r="I31" s="71">
        <v>7229</v>
      </c>
      <c r="J31" s="71">
        <v>563367</v>
      </c>
    </row>
    <row r="32" spans="1:10" x14ac:dyDescent="0.2">
      <c r="A32" s="3" t="s">
        <v>434</v>
      </c>
      <c r="B32" s="71">
        <v>593407</v>
      </c>
      <c r="C32" s="71">
        <v>406178</v>
      </c>
      <c r="D32" s="71">
        <v>3463</v>
      </c>
      <c r="E32" s="71">
        <v>2041</v>
      </c>
      <c r="F32" s="71">
        <v>1250</v>
      </c>
      <c r="G32" s="71">
        <v>496</v>
      </c>
      <c r="H32" s="71">
        <v>374</v>
      </c>
      <c r="I32" s="71">
        <v>3336</v>
      </c>
      <c r="J32" s="71">
        <v>128172</v>
      </c>
    </row>
    <row r="33" spans="1:10" x14ac:dyDescent="0.2">
      <c r="A33" s="3" t="s">
        <v>435</v>
      </c>
      <c r="B33" s="71">
        <v>562544</v>
      </c>
      <c r="C33" s="71">
        <v>448613</v>
      </c>
      <c r="D33" s="71">
        <v>1601</v>
      </c>
      <c r="E33" s="71">
        <v>714</v>
      </c>
      <c r="F33" s="71">
        <v>639</v>
      </c>
      <c r="G33" s="71">
        <v>537</v>
      </c>
      <c r="H33" s="71">
        <v>153</v>
      </c>
      <c r="I33" s="71">
        <v>1260</v>
      </c>
      <c r="J33" s="71">
        <v>57997</v>
      </c>
    </row>
    <row r="34" spans="1:10" x14ac:dyDescent="0.2">
      <c r="A34" s="70" t="s">
        <v>436</v>
      </c>
      <c r="B34" s="72">
        <v>3063456</v>
      </c>
      <c r="C34" s="72">
        <v>1763299</v>
      </c>
      <c r="D34" s="72">
        <v>45950</v>
      </c>
      <c r="E34" s="72">
        <v>9117</v>
      </c>
      <c r="F34" s="72">
        <v>10434</v>
      </c>
      <c r="G34" s="72">
        <v>2064</v>
      </c>
      <c r="H34" s="72">
        <v>2962</v>
      </c>
      <c r="I34" s="72">
        <v>12705</v>
      </c>
      <c r="J34" s="72">
        <v>982997</v>
      </c>
    </row>
    <row r="35" spans="1:10" x14ac:dyDescent="0.2">
      <c r="A35" s="3"/>
      <c r="B35" s="3"/>
      <c r="C35" s="3"/>
      <c r="D35" s="3"/>
      <c r="E35" s="3"/>
      <c r="F35" s="3"/>
      <c r="G35" s="3"/>
      <c r="H35" s="3"/>
      <c r="I35" s="3"/>
      <c r="J35" s="3"/>
    </row>
    <row r="36" spans="1:10" x14ac:dyDescent="0.2">
      <c r="A36" s="3"/>
      <c r="B36" s="3"/>
      <c r="C36" s="3"/>
      <c r="D36" s="172"/>
      <c r="E36" s="172"/>
      <c r="F36" s="172"/>
      <c r="G36" s="172"/>
      <c r="H36" s="172"/>
      <c r="I36" s="172"/>
      <c r="J36" s="3"/>
    </row>
  </sheetData>
  <hyperlinks>
    <hyperlink ref="I1" location="'A More Equal Wales'!A1" display="A More Equal Wales"/>
    <hyperlink ref="I2" location="'Contents and Links'!A1" display="Contents and Links"/>
    <hyperlink ref="A25" r:id="rId1" display="Religion by health measure, age and gender: StatsWales"/>
  </hyperlinks>
  <pageMargins left="0.7" right="0.7" top="0.75" bottom="0.75" header="0.3" footer="0.3"/>
  <pageSetup paperSize="9" scale="55" orientation="landscape" r:id="rId2"/>
  <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
  <cols>
    <col min="2" max="2" width="9.88671875" customWidth="1"/>
  </cols>
  <sheetData>
    <row r="1" spans="1:18" ht="15.75" x14ac:dyDescent="0.25">
      <c r="A1" s="2" t="s">
        <v>767</v>
      </c>
      <c r="R1" s="1" t="s">
        <v>42</v>
      </c>
    </row>
    <row r="2" spans="1:18" x14ac:dyDescent="0.2">
      <c r="R2" s="56" t="s">
        <v>1</v>
      </c>
    </row>
    <row r="15" spans="1:18" s="192" customFormat="1" x14ac:dyDescent="0.2"/>
    <row r="22" spans="1:6" x14ac:dyDescent="0.2">
      <c r="A22" s="7" t="s">
        <v>595</v>
      </c>
    </row>
    <row r="23" spans="1:6" s="192" customFormat="1" x14ac:dyDescent="0.2">
      <c r="A23" s="12" t="s">
        <v>756</v>
      </c>
    </row>
    <row r="24" spans="1:6" x14ac:dyDescent="0.2">
      <c r="A24" s="106"/>
      <c r="B24" s="106"/>
    </row>
    <row r="25" spans="1:6" ht="15.75" thickBot="1" x14ac:dyDescent="0.25">
      <c r="A25" s="306" t="s">
        <v>357</v>
      </c>
      <c r="B25" s="377" t="s">
        <v>335</v>
      </c>
      <c r="F25" s="23"/>
    </row>
    <row r="26" spans="1:6" ht="15.75" thickTop="1" x14ac:dyDescent="0.2">
      <c r="A26" s="12" t="s">
        <v>29</v>
      </c>
      <c r="B26" s="12">
        <v>15.5</v>
      </c>
    </row>
    <row r="27" spans="1:6" x14ac:dyDescent="0.2">
      <c r="A27" s="12" t="s">
        <v>30</v>
      </c>
      <c r="B27" s="12">
        <v>16.5</v>
      </c>
    </row>
    <row r="28" spans="1:6" x14ac:dyDescent="0.2">
      <c r="A28" s="12" t="s">
        <v>31</v>
      </c>
      <c r="B28" s="12">
        <v>16.8</v>
      </c>
    </row>
    <row r="29" spans="1:6" x14ac:dyDescent="0.2">
      <c r="A29" s="12" t="s">
        <v>32</v>
      </c>
      <c r="B29" s="12">
        <v>19.7</v>
      </c>
    </row>
    <row r="30" spans="1:6" x14ac:dyDescent="0.2">
      <c r="A30" s="12" t="s">
        <v>33</v>
      </c>
      <c r="B30" s="12">
        <v>23.3</v>
      </c>
    </row>
    <row r="31" spans="1:6" x14ac:dyDescent="0.2">
      <c r="A31" s="12" t="s">
        <v>34</v>
      </c>
      <c r="B31" s="12">
        <v>26.1</v>
      </c>
    </row>
    <row r="32" spans="1:6" x14ac:dyDescent="0.2">
      <c r="A32" s="12" t="s">
        <v>35</v>
      </c>
      <c r="B32" s="12">
        <v>20.6</v>
      </c>
    </row>
    <row r="33" spans="1:2" x14ac:dyDescent="0.2">
      <c r="A33" s="41" t="s">
        <v>634</v>
      </c>
      <c r="B33" s="41">
        <v>20.399999999999999</v>
      </c>
    </row>
  </sheetData>
  <hyperlinks>
    <hyperlink ref="A22" r:id="rId1"/>
    <hyperlink ref="R1" location="'A More Equal Wales'!A1" display="A More Equal Wales"/>
    <hyperlink ref="R2" location="'Contents and Links'!A1" display="Contents and Links"/>
  </hyperlinks>
  <pageMargins left="0.7" right="0.7" top="0.75" bottom="0.75" header="0.3" footer="0.3"/>
  <pageSetup paperSize="9" orientation="portrait" horizontalDpi="300" verticalDpi="300" r:id="rId2"/>
  <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workbookViewId="0">
      <selection activeCell="J28" sqref="J28"/>
    </sheetView>
  </sheetViews>
  <sheetFormatPr defaultColWidth="8.88671875" defaultRowHeight="14.25" x14ac:dyDescent="0.2"/>
  <cols>
    <col min="1" max="1" width="13.33203125" style="287" customWidth="1"/>
    <col min="2" max="2" width="15.77734375" style="287" customWidth="1"/>
    <col min="3" max="3" width="13.5546875" style="287" customWidth="1"/>
    <col min="4" max="16384" width="8.88671875" style="287"/>
  </cols>
  <sheetData>
    <row r="1" spans="1:9" ht="15.75" x14ac:dyDescent="0.25">
      <c r="A1" s="153" t="s">
        <v>746</v>
      </c>
      <c r="B1" s="286"/>
      <c r="C1" s="286"/>
      <c r="I1" s="14" t="s">
        <v>42</v>
      </c>
    </row>
    <row r="2" spans="1:9" ht="15" x14ac:dyDescent="0.2">
      <c r="A2" s="286"/>
      <c r="B2" s="286"/>
      <c r="C2" s="286"/>
      <c r="D2" s="286"/>
      <c r="E2" s="286"/>
      <c r="F2" s="286"/>
      <c r="G2" s="286"/>
      <c r="I2" s="56" t="s">
        <v>1</v>
      </c>
    </row>
    <row r="19" spans="1:7" x14ac:dyDescent="0.2">
      <c r="A19" s="336" t="s">
        <v>399</v>
      </c>
    </row>
    <row r="20" spans="1:7" x14ac:dyDescent="0.2">
      <c r="A20" s="3"/>
    </row>
    <row r="21" spans="1:7" ht="15.75" customHeight="1" x14ac:dyDescent="0.2">
      <c r="A21" s="70"/>
      <c r="B21" s="288"/>
      <c r="C21" s="288"/>
      <c r="D21" s="154" t="s">
        <v>437</v>
      </c>
    </row>
    <row r="22" spans="1:7" ht="24" customHeight="1" x14ac:dyDescent="0.2">
      <c r="A22" s="298"/>
      <c r="B22" s="469" t="s">
        <v>438</v>
      </c>
      <c r="C22" s="469"/>
      <c r="D22" s="299"/>
    </row>
    <row r="23" spans="1:7" ht="26.25" thickBot="1" x14ac:dyDescent="0.25">
      <c r="A23" s="292" t="s">
        <v>439</v>
      </c>
      <c r="B23" s="300" t="s">
        <v>440</v>
      </c>
      <c r="C23" s="300" t="s">
        <v>441</v>
      </c>
      <c r="D23" s="300" t="s">
        <v>442</v>
      </c>
    </row>
    <row r="24" spans="1:7" x14ac:dyDescent="0.2">
      <c r="A24" s="301">
        <v>2014</v>
      </c>
      <c r="B24" s="302">
        <v>41.6</v>
      </c>
      <c r="C24" s="302">
        <v>76.8</v>
      </c>
      <c r="D24" s="302">
        <v>35.215662790390176</v>
      </c>
      <c r="G24" s="289"/>
    </row>
    <row r="25" spans="1:7" ht="16.5" customHeight="1" x14ac:dyDescent="0.2">
      <c r="A25" s="301">
        <v>2015</v>
      </c>
      <c r="B25" s="302">
        <v>42.4</v>
      </c>
      <c r="C25" s="302">
        <v>76.5</v>
      </c>
      <c r="D25" s="302">
        <v>34.1</v>
      </c>
    </row>
    <row r="26" spans="1:7" x14ac:dyDescent="0.2">
      <c r="A26" s="301">
        <v>2016</v>
      </c>
      <c r="B26" s="302">
        <v>43.3</v>
      </c>
      <c r="C26" s="302">
        <v>78.7</v>
      </c>
      <c r="D26" s="302">
        <v>35.4</v>
      </c>
      <c r="G26" s="289"/>
    </row>
    <row r="27" spans="1:7" x14ac:dyDescent="0.2">
      <c r="A27" s="301">
        <v>2017</v>
      </c>
      <c r="B27" s="302">
        <v>44.7</v>
      </c>
      <c r="C27" s="302">
        <v>78.7</v>
      </c>
      <c r="D27" s="302">
        <v>34.003538091578491</v>
      </c>
    </row>
    <row r="28" spans="1:7" x14ac:dyDescent="0.2">
      <c r="A28" s="301">
        <v>2018</v>
      </c>
      <c r="B28" s="303">
        <v>45.3</v>
      </c>
      <c r="C28" s="303">
        <v>80.3</v>
      </c>
      <c r="D28" s="303">
        <v>35</v>
      </c>
      <c r="G28" s="289"/>
    </row>
    <row r="29" spans="1:7" x14ac:dyDescent="0.2">
      <c r="A29" s="304">
        <v>2019</v>
      </c>
      <c r="B29" s="305">
        <v>48.1</v>
      </c>
      <c r="C29" s="305">
        <v>80.5</v>
      </c>
      <c r="D29" s="305">
        <v>32.4</v>
      </c>
    </row>
    <row r="30" spans="1:7" x14ac:dyDescent="0.2">
      <c r="G30" s="289"/>
    </row>
    <row r="32" spans="1:7" x14ac:dyDescent="0.2">
      <c r="G32" s="289"/>
    </row>
  </sheetData>
  <mergeCells count="1">
    <mergeCell ref="B22:C22"/>
  </mergeCells>
  <hyperlinks>
    <hyperlink ref="I1" location="'A More Equal Wales'!A1" display="A More Equal Wales"/>
    <hyperlink ref="I2" location="'Contents and Links'!A1" display="Contents and Links"/>
    <hyperlink ref="A19" r:id="rId1"/>
  </hyperlinks>
  <pageMargins left="0.70866141732283472" right="0.70866141732283472" top="0.74803149606299213" bottom="0.74803149606299213" header="0.31496062992125984" footer="0.31496062992125984"/>
  <pageSetup paperSize="9" scale="79" orientation="landscape" horizontalDpi="300" verticalDpi="300" r:id="rId2"/>
  <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workbookViewId="0">
      <selection activeCell="I2" sqref="I2"/>
    </sheetView>
  </sheetViews>
  <sheetFormatPr defaultColWidth="8.88671875" defaultRowHeight="14.25" x14ac:dyDescent="0.2"/>
  <cols>
    <col min="1" max="1" width="21.109375" style="287" customWidth="1"/>
    <col min="2" max="2" width="12.44140625" style="287" customWidth="1"/>
    <col min="3" max="3" width="13.5546875" style="287" customWidth="1"/>
    <col min="4" max="16384" width="8.88671875" style="287"/>
  </cols>
  <sheetData>
    <row r="1" spans="1:9" ht="15.75" x14ac:dyDescent="0.25">
      <c r="A1" s="153" t="s">
        <v>584</v>
      </c>
      <c r="B1" s="286"/>
      <c r="C1" s="286"/>
      <c r="I1" s="14" t="s">
        <v>42</v>
      </c>
    </row>
    <row r="2" spans="1:9" ht="15" x14ac:dyDescent="0.2">
      <c r="A2" s="286"/>
      <c r="B2" s="286"/>
      <c r="C2" s="286"/>
      <c r="D2" s="286"/>
      <c r="E2" s="286"/>
      <c r="F2" s="286"/>
      <c r="G2" s="286"/>
      <c r="I2" s="56" t="s">
        <v>1</v>
      </c>
    </row>
    <row r="19" spans="1:4" x14ac:dyDescent="0.2">
      <c r="A19" s="336" t="s">
        <v>483</v>
      </c>
    </row>
    <row r="20" spans="1:4" x14ac:dyDescent="0.2">
      <c r="A20" s="3" t="s">
        <v>44</v>
      </c>
    </row>
    <row r="21" spans="1:4" ht="15.75" customHeight="1" x14ac:dyDescent="0.2">
      <c r="A21" s="68" t="s">
        <v>45</v>
      </c>
    </row>
    <row r="22" spans="1:4" ht="15.75" customHeight="1" x14ac:dyDescent="0.2">
      <c r="A22" s="286"/>
    </row>
    <row r="23" spans="1:4" ht="47.25" customHeight="1" x14ac:dyDescent="0.2">
      <c r="A23" s="282"/>
      <c r="B23" s="291" t="s">
        <v>443</v>
      </c>
    </row>
    <row r="24" spans="1:4" ht="15" thickBot="1" x14ac:dyDescent="0.25">
      <c r="A24" s="292" t="s">
        <v>444</v>
      </c>
      <c r="B24" s="293" t="s">
        <v>445</v>
      </c>
    </row>
    <row r="25" spans="1:4" x14ac:dyDescent="0.2">
      <c r="A25" s="294" t="s">
        <v>558</v>
      </c>
      <c r="B25" s="295">
        <v>8.1</v>
      </c>
    </row>
    <row r="26" spans="1:4" ht="27.75" customHeight="1" x14ac:dyDescent="0.2">
      <c r="A26" s="294" t="s">
        <v>559</v>
      </c>
      <c r="B26" s="295">
        <v>6.9</v>
      </c>
    </row>
    <row r="27" spans="1:4" ht="38.25" x14ac:dyDescent="0.2">
      <c r="A27" s="294" t="s">
        <v>446</v>
      </c>
      <c r="B27" s="295">
        <v>7.6470000000000002</v>
      </c>
      <c r="D27" s="290"/>
    </row>
    <row r="28" spans="1:4" ht="15" x14ac:dyDescent="0.2">
      <c r="A28" s="294" t="s">
        <v>447</v>
      </c>
      <c r="B28" s="295">
        <v>7.3</v>
      </c>
      <c r="D28" s="290"/>
    </row>
    <row r="29" spans="1:4" x14ac:dyDescent="0.2">
      <c r="A29" s="296" t="s">
        <v>448</v>
      </c>
      <c r="B29" s="297">
        <v>7.5</v>
      </c>
    </row>
  </sheetData>
  <hyperlinks>
    <hyperlink ref="I1" location="'A More Equal Wales'!A1" display="A More Equal Wales"/>
    <hyperlink ref="I2" location="'Contents and Links'!A1" display="Contents and Links"/>
    <hyperlink ref="A19" r:id="rId1"/>
  </hyperlinks>
  <pageMargins left="0.70866141732283472" right="0.70866141732283472" top="0.74803149606299213" bottom="0.74803149606299213" header="0.31496062992125984" footer="0.31496062992125984"/>
  <pageSetup paperSize="9" scale="79" orientation="landscape" horizontalDpi="300" verticalDpi="300" r:id="rId2"/>
  <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2"/>
  <sheetViews>
    <sheetView showGridLines="0" workbookViewId="0">
      <selection activeCell="A4" sqref="A4"/>
    </sheetView>
  </sheetViews>
  <sheetFormatPr defaultRowHeight="15" x14ac:dyDescent="0.2"/>
  <cols>
    <col min="1" max="1" width="73.88671875" bestFit="1" customWidth="1"/>
  </cols>
  <sheetData>
    <row r="1" spans="1:11" ht="15.75" x14ac:dyDescent="0.25">
      <c r="A1" s="2" t="s">
        <v>11</v>
      </c>
    </row>
    <row r="2" spans="1:11" x14ac:dyDescent="0.2">
      <c r="A2" s="1"/>
    </row>
    <row r="3" spans="1:11" ht="15.75" x14ac:dyDescent="0.2">
      <c r="A3" s="339" t="s">
        <v>337</v>
      </c>
      <c r="K3" s="10"/>
    </row>
    <row r="4" spans="1:11" ht="15.75" x14ac:dyDescent="0.2">
      <c r="A4" s="339" t="s">
        <v>343</v>
      </c>
      <c r="B4" s="5"/>
      <c r="C4" s="5"/>
      <c r="D4" s="5"/>
      <c r="E4" s="5"/>
      <c r="F4" s="5"/>
      <c r="K4" s="10"/>
    </row>
    <row r="5" spans="1:11" x14ac:dyDescent="0.2">
      <c r="A5" s="339" t="s">
        <v>385</v>
      </c>
    </row>
    <row r="6" spans="1:11" x14ac:dyDescent="0.2">
      <c r="A6" s="339" t="s">
        <v>358</v>
      </c>
    </row>
    <row r="7" spans="1:11" x14ac:dyDescent="0.2">
      <c r="A7" s="339" t="s">
        <v>365</v>
      </c>
    </row>
    <row r="8" spans="1:11" x14ac:dyDescent="0.2">
      <c r="A8" s="339" t="s">
        <v>376</v>
      </c>
    </row>
    <row r="9" spans="1:11" x14ac:dyDescent="0.2">
      <c r="A9" s="340" t="s">
        <v>658</v>
      </c>
    </row>
    <row r="10" spans="1:11" s="192" customFormat="1" x14ac:dyDescent="0.2">
      <c r="A10" s="7" t="s">
        <v>659</v>
      </c>
    </row>
    <row r="12" spans="1:11" x14ac:dyDescent="0.2">
      <c r="A12" s="1" t="s">
        <v>1</v>
      </c>
    </row>
  </sheetData>
  <hyperlinks>
    <hyperlink ref="A12" location="'Contents and Links'!A1" display="Contents and Links"/>
    <hyperlink ref="A3" location="'Chart 5.01'!A1" display="5.01 Percentage of people agreeing with statements about their local area, 2018-19"/>
    <hyperlink ref="A4" location="'Chart 5.02'!A1" display="5.02 Percentage of people agreeing with statements about feeling safe after dark, 2018-19"/>
    <hyperlink ref="A5" location="'Chart 5.03'!A1" display="5.03 Access to good services and facilities by area, 2018-19"/>
    <hyperlink ref="A6" location="'Chart 5.04'!A1" display="5.04 Percentage of people who feel they can influence decisions affecting local area, 2012-13 to 2018-19"/>
    <hyperlink ref="A7" location="'Chart 5.05'!A1" display="5.05 Percentage of people volunteering by type of organisation, 2017-18"/>
    <hyperlink ref="A8" location="'Chart 5.06'!A1" display="5.06 Percentage of people feeling lonely by reason, 2017-18"/>
    <hyperlink ref="A9" location="'Chart 5.07'!A1" display="5.07 Households threatened with homelessness (section 66) by lead applicant characteristic, 2018-19"/>
    <hyperlink ref="A10" location="'Chart 5.08'!A1" display="5.08 Police Recorded Crime per 1,000 Population"/>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848"/>
  <sheetViews>
    <sheetView showGridLines="0" workbookViewId="0">
      <selection activeCell="F2" sqref="F2"/>
    </sheetView>
  </sheetViews>
  <sheetFormatPr defaultColWidth="8.88671875" defaultRowHeight="12.75" x14ac:dyDescent="0.2"/>
  <cols>
    <col min="1" max="1" width="48" style="114" customWidth="1"/>
    <col min="2" max="2" width="14.6640625" style="114" customWidth="1"/>
    <col min="3" max="3" width="10.6640625" style="114" customWidth="1"/>
    <col min="4" max="5" width="8.88671875" style="114"/>
    <col min="6" max="6" width="28.6640625" style="114" customWidth="1"/>
    <col min="7" max="16384" width="8.88671875" style="114"/>
  </cols>
  <sheetData>
    <row r="1" spans="1:120" ht="15.75" x14ac:dyDescent="0.2">
      <c r="A1" s="378" t="s">
        <v>337</v>
      </c>
      <c r="B1" s="100"/>
      <c r="C1" s="100"/>
      <c r="D1" s="100"/>
      <c r="E1" s="158"/>
      <c r="F1" s="379" t="s">
        <v>338</v>
      </c>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row>
    <row r="2" spans="1:120" ht="15" x14ac:dyDescent="0.2">
      <c r="A2" s="100"/>
      <c r="B2" s="100"/>
      <c r="C2" s="100"/>
      <c r="D2" s="100"/>
      <c r="E2" s="158"/>
      <c r="F2" s="379" t="s">
        <v>1</v>
      </c>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c r="DP2" s="158"/>
    </row>
    <row r="3" spans="1:120" x14ac:dyDescent="0.2">
      <c r="A3" s="158"/>
      <c r="B3" s="158"/>
      <c r="C3" s="158"/>
      <c r="D3" s="158"/>
      <c r="E3" s="158"/>
      <c r="F3" s="387"/>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c r="DE3" s="158"/>
      <c r="DF3" s="158"/>
      <c r="DG3" s="158"/>
      <c r="DH3" s="158"/>
      <c r="DI3" s="158"/>
      <c r="DJ3" s="158"/>
      <c r="DK3" s="158"/>
      <c r="DL3" s="158"/>
      <c r="DM3" s="158"/>
      <c r="DN3" s="158"/>
      <c r="DO3" s="158"/>
      <c r="DP3" s="158"/>
    </row>
    <row r="4" spans="1:120" x14ac:dyDescent="0.2">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c r="CP4" s="158"/>
      <c r="CQ4" s="158"/>
      <c r="CR4" s="158"/>
      <c r="CS4" s="158"/>
      <c r="CT4" s="158"/>
      <c r="CU4" s="158"/>
      <c r="CV4" s="158"/>
      <c r="CW4" s="158"/>
      <c r="CX4" s="158"/>
      <c r="CY4" s="158"/>
      <c r="CZ4" s="158"/>
      <c r="DA4" s="158"/>
      <c r="DB4" s="158"/>
      <c r="DC4" s="158"/>
      <c r="DD4" s="158"/>
      <c r="DE4" s="158"/>
      <c r="DF4" s="158"/>
      <c r="DG4" s="158"/>
      <c r="DH4" s="158"/>
      <c r="DI4" s="158"/>
      <c r="DJ4" s="158"/>
      <c r="DK4" s="158"/>
      <c r="DL4" s="158"/>
      <c r="DM4" s="158"/>
      <c r="DN4" s="158"/>
      <c r="DO4" s="158"/>
      <c r="DP4" s="158"/>
    </row>
    <row r="5" spans="1:120" x14ac:dyDescent="0.2">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row>
    <row r="6" spans="1:120" x14ac:dyDescent="0.2">
      <c r="A6" s="158"/>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row>
    <row r="7" spans="1:120" x14ac:dyDescent="0.2">
      <c r="A7" s="158"/>
      <c r="B7" s="158"/>
      <c r="C7" s="170"/>
      <c r="D7" s="170"/>
      <c r="E7" s="170"/>
      <c r="F7" s="170"/>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row>
    <row r="8" spans="1:120" x14ac:dyDescent="0.2">
      <c r="A8" s="158"/>
      <c r="B8" s="158"/>
      <c r="C8" s="170"/>
      <c r="D8" s="170"/>
      <c r="E8" s="170"/>
      <c r="F8" s="170"/>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row>
    <row r="9" spans="1:120" x14ac:dyDescent="0.2">
      <c r="A9" s="158"/>
      <c r="B9" s="158"/>
      <c r="C9" s="170"/>
      <c r="D9" s="170"/>
      <c r="E9" s="170"/>
      <c r="F9" s="170"/>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row>
    <row r="10" spans="1:120" x14ac:dyDescent="0.2">
      <c r="A10" s="158"/>
      <c r="B10" s="158"/>
      <c r="C10" s="170"/>
      <c r="D10" s="170"/>
      <c r="E10" s="170"/>
      <c r="F10" s="170"/>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row>
    <row r="11" spans="1:120" x14ac:dyDescent="0.2">
      <c r="A11" s="158"/>
      <c r="B11" s="158"/>
      <c r="C11" s="170"/>
      <c r="D11" s="170"/>
      <c r="E11" s="170"/>
      <c r="F11" s="170"/>
      <c r="G11" s="158"/>
      <c r="H11" s="388"/>
      <c r="I11" s="170"/>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row>
    <row r="12" spans="1:120" x14ac:dyDescent="0.2">
      <c r="A12" s="158"/>
      <c r="B12" s="158"/>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row>
    <row r="13" spans="1:120" x14ac:dyDescent="0.2">
      <c r="A13" s="158"/>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row>
    <row r="14" spans="1:120" x14ac:dyDescent="0.2">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8"/>
      <c r="CC14" s="158"/>
      <c r="CD14" s="158"/>
      <c r="CE14" s="158"/>
      <c r="CF14" s="158"/>
      <c r="CG14" s="158"/>
      <c r="CH14" s="158"/>
      <c r="CI14" s="158"/>
      <c r="CJ14" s="158"/>
      <c r="CK14" s="158"/>
      <c r="CL14" s="158"/>
      <c r="CM14" s="158"/>
      <c r="CN14" s="158"/>
      <c r="CO14" s="158"/>
      <c r="CP14" s="158"/>
      <c r="CQ14" s="158"/>
      <c r="CR14" s="158"/>
      <c r="CS14" s="158"/>
      <c r="CT14" s="158"/>
      <c r="CU14" s="158"/>
      <c r="CV14" s="158"/>
      <c r="CW14" s="158"/>
      <c r="CX14" s="158"/>
      <c r="CY14" s="158"/>
      <c r="CZ14" s="158"/>
      <c r="DA14" s="158"/>
      <c r="DB14" s="158"/>
      <c r="DC14" s="158"/>
      <c r="DD14" s="158"/>
      <c r="DE14" s="158"/>
      <c r="DF14" s="158"/>
      <c r="DG14" s="158"/>
      <c r="DH14" s="158"/>
      <c r="DI14" s="158"/>
      <c r="DJ14" s="158"/>
      <c r="DK14" s="158"/>
      <c r="DL14" s="158"/>
      <c r="DM14" s="158"/>
      <c r="DN14" s="158"/>
      <c r="DO14" s="158"/>
      <c r="DP14" s="158"/>
    </row>
    <row r="15" spans="1:120" x14ac:dyDescent="0.2">
      <c r="A15" s="158"/>
      <c r="B15" s="158"/>
      <c r="C15" s="158"/>
      <c r="D15" s="158"/>
      <c r="E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row>
    <row r="16" spans="1:120" x14ac:dyDescent="0.2">
      <c r="A16" s="158"/>
      <c r="B16" s="158"/>
      <c r="C16" s="158"/>
      <c r="D16" s="158"/>
      <c r="E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row>
    <row r="17" spans="1:120" x14ac:dyDescent="0.2">
      <c r="A17" s="158"/>
      <c r="B17" s="158"/>
      <c r="C17" s="158"/>
      <c r="D17" s="158"/>
      <c r="E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row>
    <row r="18" spans="1:120" x14ac:dyDescent="0.2">
      <c r="A18" s="158"/>
      <c r="B18" s="158"/>
      <c r="C18" s="158"/>
      <c r="D18" s="158"/>
      <c r="E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row>
    <row r="19" spans="1:120" x14ac:dyDescent="0.2">
      <c r="A19" s="158"/>
      <c r="B19" s="158"/>
      <c r="C19" s="158"/>
      <c r="D19" s="158"/>
      <c r="E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row>
    <row r="20" spans="1:120" x14ac:dyDescent="0.2">
      <c r="A20" s="158"/>
      <c r="B20" s="158"/>
      <c r="C20" s="158"/>
      <c r="D20" s="158"/>
      <c r="E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row>
    <row r="21" spans="1:120" x14ac:dyDescent="0.2">
      <c r="A21" s="158"/>
      <c r="B21" s="158"/>
      <c r="C21" s="158"/>
      <c r="D21" s="158"/>
      <c r="E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row>
    <row r="22" spans="1:120" x14ac:dyDescent="0.2">
      <c r="A22" s="346" t="s">
        <v>339</v>
      </c>
      <c r="B22" s="158"/>
      <c r="C22" s="389"/>
      <c r="D22" s="158"/>
      <c r="E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row>
    <row r="23" spans="1:120" x14ac:dyDescent="0.2">
      <c r="A23" s="158" t="s">
        <v>44</v>
      </c>
      <c r="B23" s="158"/>
      <c r="C23" s="158"/>
      <c r="D23" s="158"/>
      <c r="E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row>
    <row r="24" spans="1:120" x14ac:dyDescent="0.2">
      <c r="A24" s="158" t="s">
        <v>45</v>
      </c>
      <c r="B24" s="158"/>
      <c r="C24" s="158"/>
      <c r="D24" s="158"/>
      <c r="E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row>
    <row r="25" spans="1:120" x14ac:dyDescent="0.2">
      <c r="A25" s="158"/>
      <c r="B25" s="158"/>
      <c r="C25" s="158"/>
      <c r="D25" s="158"/>
      <c r="E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row>
    <row r="26" spans="1:120" ht="26.25" thickBot="1" x14ac:dyDescent="0.25">
      <c r="A26" s="380" t="s">
        <v>384</v>
      </c>
      <c r="B26" s="390" t="s">
        <v>642</v>
      </c>
      <c r="C26" s="391" t="s">
        <v>643</v>
      </c>
      <c r="D26" s="158"/>
      <c r="E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row>
    <row r="27" spans="1:120" x14ac:dyDescent="0.2">
      <c r="A27" s="158" t="s">
        <v>340</v>
      </c>
      <c r="B27" s="170">
        <v>33.119999999999997</v>
      </c>
      <c r="C27" s="392">
        <v>42.4389700208324</v>
      </c>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row>
    <row r="28" spans="1:120" x14ac:dyDescent="0.2">
      <c r="A28" s="158" t="s">
        <v>341</v>
      </c>
      <c r="B28" s="392">
        <v>33.683816365299201</v>
      </c>
      <c r="C28" s="392">
        <v>42.414063033059101</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row>
    <row r="29" spans="1:120" x14ac:dyDescent="0.2">
      <c r="A29" s="77" t="s">
        <v>342</v>
      </c>
      <c r="B29" s="393">
        <v>40.451028471451302</v>
      </c>
      <c r="C29" s="393">
        <v>31.923173377592299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row>
    <row r="30" spans="1:120" x14ac:dyDescent="0.2">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row>
    <row r="31" spans="1:120" x14ac:dyDescent="0.2">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row>
    <row r="32" spans="1:120" x14ac:dyDescent="0.2">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8"/>
      <c r="CL32" s="158"/>
      <c r="CM32" s="158"/>
      <c r="CN32" s="158"/>
      <c r="CO32" s="158"/>
      <c r="CP32" s="158"/>
      <c r="CQ32" s="158"/>
      <c r="CR32" s="158"/>
      <c r="CS32" s="158"/>
      <c r="CT32" s="158"/>
      <c r="CU32" s="158"/>
      <c r="CV32" s="158"/>
      <c r="CW32" s="158"/>
      <c r="CX32" s="158"/>
      <c r="CY32" s="158"/>
      <c r="CZ32" s="158"/>
      <c r="DA32" s="158"/>
      <c r="DB32" s="158"/>
      <c r="DC32" s="158"/>
      <c r="DD32" s="158"/>
      <c r="DE32" s="158"/>
      <c r="DF32" s="158"/>
      <c r="DG32" s="158"/>
      <c r="DH32" s="158"/>
      <c r="DI32" s="158"/>
      <c r="DJ32" s="158"/>
      <c r="DK32" s="158"/>
      <c r="DL32" s="158"/>
      <c r="DM32" s="158"/>
      <c r="DN32" s="158"/>
      <c r="DO32" s="158"/>
      <c r="DP32" s="158"/>
    </row>
    <row r="33" spans="1:120" x14ac:dyDescent="0.2">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row>
    <row r="34" spans="1:120" x14ac:dyDescent="0.2">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row>
    <row r="35" spans="1:120" x14ac:dyDescent="0.2">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8"/>
      <c r="CF35" s="158"/>
      <c r="CG35" s="158"/>
      <c r="CH35" s="158"/>
      <c r="CI35" s="158"/>
      <c r="CJ35" s="158"/>
      <c r="CK35" s="158"/>
      <c r="CL35" s="158"/>
      <c r="CM35" s="158"/>
      <c r="CN35" s="158"/>
      <c r="CO35" s="158"/>
      <c r="CP35" s="158"/>
      <c r="CQ35" s="158"/>
      <c r="CR35" s="158"/>
      <c r="CS35" s="158"/>
      <c r="CT35" s="158"/>
      <c r="CU35" s="158"/>
      <c r="CV35" s="158"/>
      <c r="CW35" s="158"/>
      <c r="CX35" s="158"/>
      <c r="CY35" s="158"/>
      <c r="CZ35" s="158"/>
      <c r="DA35" s="158"/>
      <c r="DB35" s="158"/>
      <c r="DC35" s="158"/>
      <c r="DD35" s="158"/>
      <c r="DE35" s="158"/>
      <c r="DF35" s="158"/>
      <c r="DG35" s="158"/>
      <c r="DH35" s="158"/>
      <c r="DI35" s="158"/>
      <c r="DJ35" s="158"/>
      <c r="DK35" s="158"/>
      <c r="DL35" s="158"/>
      <c r="DM35" s="158"/>
      <c r="DN35" s="158"/>
      <c r="DO35" s="158"/>
      <c r="DP35" s="158"/>
    </row>
    <row r="36" spans="1:120" x14ac:dyDescent="0.2">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158"/>
      <c r="CT36" s="158"/>
      <c r="CU36" s="158"/>
      <c r="CV36" s="158"/>
      <c r="CW36" s="158"/>
      <c r="CX36" s="158"/>
      <c r="CY36" s="158"/>
      <c r="CZ36" s="158"/>
      <c r="DA36" s="158"/>
      <c r="DB36" s="158"/>
      <c r="DC36" s="158"/>
      <c r="DD36" s="158"/>
      <c r="DE36" s="158"/>
      <c r="DF36" s="158"/>
      <c r="DG36" s="158"/>
      <c r="DH36" s="158"/>
      <c r="DI36" s="158"/>
      <c r="DJ36" s="158"/>
      <c r="DK36" s="158"/>
      <c r="DL36" s="158"/>
      <c r="DM36" s="158"/>
      <c r="DN36" s="158"/>
      <c r="DO36" s="158"/>
      <c r="DP36" s="158"/>
    </row>
    <row r="37" spans="1:120" x14ac:dyDescent="0.2">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c r="BX37" s="158"/>
      <c r="BY37" s="158"/>
      <c r="BZ37" s="158"/>
      <c r="CA37" s="158"/>
      <c r="CB37" s="158"/>
      <c r="CC37" s="158"/>
      <c r="CD37" s="158"/>
      <c r="CE37" s="158"/>
      <c r="CF37" s="158"/>
      <c r="CG37" s="158"/>
      <c r="CH37" s="158"/>
      <c r="CI37" s="158"/>
      <c r="CJ37" s="158"/>
      <c r="CK37" s="158"/>
      <c r="CL37" s="158"/>
      <c r="CM37" s="158"/>
      <c r="CN37" s="158"/>
      <c r="CO37" s="158"/>
      <c r="CP37" s="158"/>
      <c r="CQ37" s="158"/>
      <c r="CR37" s="158"/>
      <c r="CS37" s="158"/>
      <c r="CT37" s="158"/>
      <c r="CU37" s="158"/>
      <c r="CV37" s="158"/>
      <c r="CW37" s="158"/>
      <c r="CX37" s="158"/>
      <c r="CY37" s="158"/>
      <c r="CZ37" s="158"/>
      <c r="DA37" s="158"/>
      <c r="DB37" s="158"/>
      <c r="DC37" s="158"/>
      <c r="DD37" s="158"/>
      <c r="DE37" s="158"/>
      <c r="DF37" s="158"/>
      <c r="DG37" s="158"/>
      <c r="DH37" s="158"/>
      <c r="DI37" s="158"/>
      <c r="DJ37" s="158"/>
      <c r="DK37" s="158"/>
      <c r="DL37" s="158"/>
      <c r="DM37" s="158"/>
      <c r="DN37" s="158"/>
      <c r="DO37" s="158"/>
      <c r="DP37" s="158"/>
    </row>
    <row r="38" spans="1:120" x14ac:dyDescent="0.2">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c r="CA38" s="158"/>
      <c r="CB38" s="158"/>
      <c r="CC38" s="158"/>
      <c r="CD38" s="158"/>
      <c r="CE38" s="158"/>
      <c r="CF38" s="158"/>
      <c r="CG38" s="158"/>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row>
    <row r="39" spans="1:120" x14ac:dyDescent="0.2">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row>
    <row r="40" spans="1:120"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row>
    <row r="41" spans="1:120"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row>
    <row r="42" spans="1:120"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row>
    <row r="43" spans="1:120"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row>
    <row r="44" spans="1:120"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row>
    <row r="45" spans="1:120"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row>
    <row r="46" spans="1:120"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c r="DP46" s="158"/>
    </row>
    <row r="47" spans="1:120"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c r="CA47" s="158"/>
      <c r="CB47" s="158"/>
      <c r="CC47" s="158"/>
      <c r="CD47" s="158"/>
      <c r="CE47" s="158"/>
      <c r="CF47" s="158"/>
      <c r="CG47" s="158"/>
      <c r="CH47" s="158"/>
      <c r="CI47" s="158"/>
      <c r="CJ47" s="158"/>
      <c r="CK47" s="158"/>
      <c r="CL47" s="158"/>
      <c r="CM47" s="158"/>
      <c r="CN47" s="158"/>
      <c r="CO47" s="158"/>
      <c r="CP47" s="158"/>
      <c r="CQ47" s="158"/>
      <c r="CR47" s="158"/>
      <c r="CS47" s="158"/>
      <c r="CT47" s="158"/>
      <c r="CU47" s="158"/>
      <c r="CV47" s="158"/>
      <c r="CW47" s="158"/>
      <c r="CX47" s="158"/>
      <c r="CY47" s="158"/>
      <c r="CZ47" s="158"/>
      <c r="DA47" s="158"/>
      <c r="DB47" s="158"/>
      <c r="DC47" s="158"/>
      <c r="DD47" s="158"/>
      <c r="DE47" s="158"/>
      <c r="DF47" s="158"/>
      <c r="DG47" s="158"/>
      <c r="DH47" s="158"/>
      <c r="DI47" s="158"/>
      <c r="DJ47" s="158"/>
      <c r="DK47" s="158"/>
      <c r="DL47" s="158"/>
      <c r="DM47" s="158"/>
      <c r="DN47" s="158"/>
      <c r="DO47" s="158"/>
      <c r="DP47" s="158"/>
    </row>
    <row r="48" spans="1:120"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row>
    <row r="49" spans="1:120" x14ac:dyDescent="0.2">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row>
    <row r="50" spans="1:120" x14ac:dyDescent="0.2">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row>
    <row r="51" spans="1:120" x14ac:dyDescent="0.2">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row>
    <row r="52" spans="1:120" x14ac:dyDescent="0.2">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row>
    <row r="53" spans="1:120" x14ac:dyDescent="0.2">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row>
    <row r="54" spans="1:120" x14ac:dyDescent="0.2">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58"/>
      <c r="BT54" s="158"/>
      <c r="BU54" s="158"/>
      <c r="BV54" s="158"/>
      <c r="BW54" s="158"/>
      <c r="BX54" s="158"/>
      <c r="BY54" s="158"/>
      <c r="BZ54" s="158"/>
      <c r="CA54" s="158"/>
      <c r="CB54" s="158"/>
      <c r="CC54" s="158"/>
      <c r="CD54" s="158"/>
      <c r="CE54" s="158"/>
      <c r="CF54" s="158"/>
      <c r="CG54" s="158"/>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row>
    <row r="55" spans="1:120" x14ac:dyDescent="0.2">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58"/>
      <c r="BT55" s="158"/>
      <c r="BU55" s="158"/>
      <c r="BV55" s="158"/>
      <c r="BW55" s="158"/>
      <c r="BX55" s="158"/>
      <c r="BY55" s="158"/>
      <c r="BZ55" s="158"/>
      <c r="CA55" s="158"/>
      <c r="CB55" s="158"/>
      <c r="CC55" s="158"/>
      <c r="CD55" s="158"/>
      <c r="CE55" s="158"/>
      <c r="CF55" s="158"/>
      <c r="CG55" s="158"/>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row>
    <row r="56" spans="1:120" x14ac:dyDescent="0.2">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58"/>
      <c r="BT56" s="158"/>
      <c r="BU56" s="158"/>
      <c r="BV56" s="158"/>
      <c r="BW56" s="158"/>
      <c r="BX56" s="158"/>
      <c r="BY56" s="158"/>
      <c r="BZ56" s="158"/>
      <c r="CA56" s="158"/>
      <c r="CB56" s="158"/>
      <c r="CC56" s="158"/>
      <c r="CD56" s="158"/>
      <c r="CE56" s="158"/>
      <c r="CF56" s="158"/>
      <c r="CG56" s="158"/>
      <c r="CH56" s="158"/>
      <c r="CI56" s="158"/>
      <c r="CJ56" s="158"/>
      <c r="CK56" s="158"/>
      <c r="CL56" s="158"/>
      <c r="CM56" s="158"/>
      <c r="CN56" s="158"/>
      <c r="CO56" s="158"/>
      <c r="CP56" s="158"/>
      <c r="CQ56" s="158"/>
      <c r="CR56" s="158"/>
      <c r="CS56" s="158"/>
      <c r="CT56" s="158"/>
      <c r="CU56" s="158"/>
      <c r="CV56" s="158"/>
      <c r="CW56" s="158"/>
      <c r="CX56" s="158"/>
      <c r="CY56" s="158"/>
      <c r="CZ56" s="158"/>
      <c r="DA56" s="158"/>
      <c r="DB56" s="158"/>
      <c r="DC56" s="158"/>
      <c r="DD56" s="158"/>
      <c r="DE56" s="158"/>
      <c r="DF56" s="158"/>
      <c r="DG56" s="158"/>
      <c r="DH56" s="158"/>
      <c r="DI56" s="158"/>
      <c r="DJ56" s="158"/>
      <c r="DK56" s="158"/>
      <c r="DL56" s="158"/>
      <c r="DM56" s="158"/>
      <c r="DN56" s="158"/>
      <c r="DO56" s="158"/>
      <c r="DP56" s="158"/>
    </row>
    <row r="57" spans="1:120" x14ac:dyDescent="0.2">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58"/>
      <c r="BT57" s="158"/>
      <c r="BU57" s="158"/>
      <c r="BV57" s="158"/>
      <c r="BW57" s="158"/>
      <c r="BX57" s="158"/>
      <c r="BY57" s="158"/>
      <c r="BZ57" s="158"/>
      <c r="CA57" s="158"/>
      <c r="CB57" s="158"/>
      <c r="CC57" s="158"/>
      <c r="CD57" s="158"/>
      <c r="CE57" s="158"/>
      <c r="CF57" s="158"/>
      <c r="CG57" s="158"/>
      <c r="CH57" s="158"/>
      <c r="CI57" s="158"/>
      <c r="CJ57" s="158"/>
      <c r="CK57" s="158"/>
      <c r="CL57" s="158"/>
      <c r="CM57" s="158"/>
      <c r="CN57" s="158"/>
      <c r="CO57" s="158"/>
      <c r="CP57" s="158"/>
      <c r="CQ57" s="158"/>
      <c r="CR57" s="158"/>
      <c r="CS57" s="158"/>
      <c r="CT57" s="158"/>
      <c r="CU57" s="158"/>
      <c r="CV57" s="158"/>
      <c r="CW57" s="158"/>
      <c r="CX57" s="158"/>
      <c r="CY57" s="158"/>
      <c r="CZ57" s="158"/>
      <c r="DA57" s="158"/>
      <c r="DB57" s="158"/>
      <c r="DC57" s="158"/>
      <c r="DD57" s="158"/>
      <c r="DE57" s="158"/>
      <c r="DF57" s="158"/>
      <c r="DG57" s="158"/>
      <c r="DH57" s="158"/>
      <c r="DI57" s="158"/>
      <c r="DJ57" s="158"/>
      <c r="DK57" s="158"/>
      <c r="DL57" s="158"/>
      <c r="DM57" s="158"/>
      <c r="DN57" s="158"/>
      <c r="DO57" s="158"/>
      <c r="DP57" s="158"/>
    </row>
    <row r="58" spans="1:120" x14ac:dyDescent="0.2">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c r="CA58" s="158"/>
      <c r="CB58" s="158"/>
      <c r="CC58" s="158"/>
      <c r="CD58" s="158"/>
      <c r="CE58" s="158"/>
      <c r="CF58" s="158"/>
      <c r="CG58" s="158"/>
      <c r="CH58" s="158"/>
      <c r="CI58" s="158"/>
      <c r="CJ58" s="158"/>
      <c r="CK58" s="158"/>
      <c r="CL58" s="158"/>
      <c r="CM58" s="158"/>
      <c r="CN58" s="158"/>
      <c r="CO58" s="158"/>
      <c r="CP58" s="158"/>
      <c r="CQ58" s="158"/>
      <c r="CR58" s="158"/>
      <c r="CS58" s="158"/>
      <c r="CT58" s="158"/>
      <c r="CU58" s="158"/>
      <c r="CV58" s="158"/>
      <c r="CW58" s="158"/>
      <c r="CX58" s="158"/>
      <c r="CY58" s="158"/>
      <c r="CZ58" s="158"/>
      <c r="DA58" s="158"/>
      <c r="DB58" s="158"/>
      <c r="DC58" s="158"/>
      <c r="DD58" s="158"/>
      <c r="DE58" s="158"/>
      <c r="DF58" s="158"/>
      <c r="DG58" s="158"/>
      <c r="DH58" s="158"/>
      <c r="DI58" s="158"/>
      <c r="DJ58" s="158"/>
      <c r="DK58" s="158"/>
      <c r="DL58" s="158"/>
      <c r="DM58" s="158"/>
      <c r="DN58" s="158"/>
      <c r="DO58" s="158"/>
      <c r="DP58" s="158"/>
    </row>
    <row r="59" spans="1:120" x14ac:dyDescent="0.2">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c r="CA59" s="158"/>
      <c r="CB59" s="158"/>
      <c r="CC59" s="158"/>
      <c r="CD59" s="158"/>
      <c r="CE59" s="158"/>
      <c r="CF59" s="158"/>
      <c r="CG59" s="158"/>
      <c r="CH59" s="158"/>
      <c r="CI59" s="158"/>
      <c r="CJ59" s="158"/>
      <c r="CK59" s="158"/>
      <c r="CL59" s="158"/>
      <c r="CM59" s="158"/>
      <c r="CN59" s="158"/>
      <c r="CO59" s="158"/>
      <c r="CP59" s="158"/>
      <c r="CQ59" s="158"/>
      <c r="CR59" s="158"/>
      <c r="CS59" s="158"/>
      <c r="CT59" s="158"/>
      <c r="CU59" s="158"/>
      <c r="CV59" s="158"/>
      <c r="CW59" s="158"/>
      <c r="CX59" s="158"/>
      <c r="CY59" s="158"/>
      <c r="CZ59" s="158"/>
      <c r="DA59" s="158"/>
      <c r="DB59" s="158"/>
      <c r="DC59" s="158"/>
      <c r="DD59" s="158"/>
      <c r="DE59" s="158"/>
      <c r="DF59" s="158"/>
      <c r="DG59" s="158"/>
      <c r="DH59" s="158"/>
      <c r="DI59" s="158"/>
      <c r="DJ59" s="158"/>
      <c r="DK59" s="158"/>
      <c r="DL59" s="158"/>
      <c r="DM59" s="158"/>
      <c r="DN59" s="158"/>
      <c r="DO59" s="158"/>
      <c r="DP59" s="158"/>
    </row>
    <row r="60" spans="1:120" x14ac:dyDescent="0.2">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c r="CA60" s="158"/>
      <c r="CB60" s="158"/>
      <c r="CC60" s="158"/>
      <c r="CD60" s="158"/>
      <c r="CE60" s="158"/>
      <c r="CF60" s="158"/>
      <c r="CG60" s="158"/>
      <c r="CH60" s="158"/>
      <c r="CI60" s="158"/>
      <c r="CJ60" s="158"/>
      <c r="CK60" s="158"/>
      <c r="CL60" s="158"/>
      <c r="CM60" s="158"/>
      <c r="CN60" s="158"/>
      <c r="CO60" s="158"/>
      <c r="CP60" s="158"/>
      <c r="CQ60" s="158"/>
      <c r="CR60" s="158"/>
      <c r="CS60" s="158"/>
      <c r="CT60" s="158"/>
      <c r="CU60" s="158"/>
      <c r="CV60" s="158"/>
      <c r="CW60" s="158"/>
      <c r="CX60" s="158"/>
      <c r="CY60" s="158"/>
      <c r="CZ60" s="158"/>
      <c r="DA60" s="158"/>
      <c r="DB60" s="158"/>
      <c r="DC60" s="158"/>
      <c r="DD60" s="158"/>
      <c r="DE60" s="158"/>
      <c r="DF60" s="158"/>
      <c r="DG60" s="158"/>
      <c r="DH60" s="158"/>
      <c r="DI60" s="158"/>
      <c r="DJ60" s="158"/>
      <c r="DK60" s="158"/>
      <c r="DL60" s="158"/>
      <c r="DM60" s="158"/>
      <c r="DN60" s="158"/>
      <c r="DO60" s="158"/>
      <c r="DP60" s="158"/>
    </row>
    <row r="61" spans="1:120" x14ac:dyDescent="0.2">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c r="CA61" s="158"/>
      <c r="CB61" s="158"/>
      <c r="CC61" s="158"/>
      <c r="CD61" s="158"/>
      <c r="CE61" s="158"/>
      <c r="CF61" s="158"/>
      <c r="CG61" s="158"/>
      <c r="CH61" s="158"/>
      <c r="CI61" s="158"/>
      <c r="CJ61" s="158"/>
      <c r="CK61" s="158"/>
      <c r="CL61" s="158"/>
      <c r="CM61" s="158"/>
      <c r="CN61" s="158"/>
      <c r="CO61" s="158"/>
      <c r="CP61" s="158"/>
      <c r="CQ61" s="158"/>
      <c r="CR61" s="158"/>
      <c r="CS61" s="158"/>
      <c r="CT61" s="158"/>
      <c r="CU61" s="158"/>
      <c r="CV61" s="158"/>
      <c r="CW61" s="158"/>
      <c r="CX61" s="158"/>
      <c r="CY61" s="158"/>
      <c r="CZ61" s="158"/>
      <c r="DA61" s="158"/>
      <c r="DB61" s="158"/>
      <c r="DC61" s="158"/>
      <c r="DD61" s="158"/>
      <c r="DE61" s="158"/>
      <c r="DF61" s="158"/>
      <c r="DG61" s="158"/>
      <c r="DH61" s="158"/>
      <c r="DI61" s="158"/>
      <c r="DJ61" s="158"/>
      <c r="DK61" s="158"/>
      <c r="DL61" s="158"/>
      <c r="DM61" s="158"/>
      <c r="DN61" s="158"/>
      <c r="DO61" s="158"/>
      <c r="DP61" s="158"/>
    </row>
    <row r="62" spans="1:120" x14ac:dyDescent="0.2">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c r="DK62" s="158"/>
      <c r="DL62" s="158"/>
      <c r="DM62" s="158"/>
      <c r="DN62" s="158"/>
      <c r="DO62" s="158"/>
      <c r="DP62" s="158"/>
    </row>
    <row r="63" spans="1:120" x14ac:dyDescent="0.2">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row>
    <row r="64" spans="1:120" x14ac:dyDescent="0.2">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58"/>
      <c r="BC64" s="158"/>
      <c r="BD64" s="158"/>
      <c r="BE64" s="158"/>
      <c r="BF64" s="158"/>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row>
    <row r="65" spans="1:120"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row>
    <row r="66" spans="1:120"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158"/>
      <c r="CD66" s="158"/>
      <c r="CE66" s="158"/>
      <c r="CF66" s="158"/>
      <c r="CG66" s="158"/>
      <c r="CH66" s="158"/>
      <c r="CI66" s="158"/>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row>
    <row r="67" spans="1:120"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158"/>
      <c r="CD67" s="158"/>
      <c r="CE67" s="158"/>
      <c r="CF67" s="158"/>
      <c r="CG67" s="158"/>
      <c r="CH67" s="158"/>
      <c r="CI67" s="158"/>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row>
    <row r="68" spans="1:120"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158"/>
      <c r="CD68" s="158"/>
      <c r="CE68" s="158"/>
      <c r="CF68" s="158"/>
      <c r="CG68" s="158"/>
      <c r="CH68" s="158"/>
      <c r="CI68" s="158"/>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row>
    <row r="69" spans="1:120"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158"/>
      <c r="CD69" s="158"/>
      <c r="CE69" s="158"/>
      <c r="CF69" s="158"/>
      <c r="CG69" s="158"/>
      <c r="CH69" s="158"/>
      <c r="CI69" s="158"/>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row>
    <row r="70" spans="1:120"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158"/>
      <c r="CD70" s="158"/>
      <c r="CE70" s="158"/>
      <c r="CF70" s="158"/>
      <c r="CG70" s="158"/>
      <c r="CH70" s="158"/>
      <c r="CI70" s="158"/>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row>
    <row r="71" spans="1:120" x14ac:dyDescent="0.2">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158"/>
      <c r="CD71" s="158"/>
      <c r="CE71" s="158"/>
      <c r="CF71" s="158"/>
      <c r="CG71" s="158"/>
      <c r="CH71" s="158"/>
      <c r="CI71" s="158"/>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row>
    <row r="72" spans="1:120" x14ac:dyDescent="0.2">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158"/>
      <c r="CD72" s="158"/>
      <c r="CE72" s="158"/>
      <c r="CF72" s="158"/>
      <c r="CG72" s="158"/>
      <c r="CH72" s="158"/>
      <c r="CI72" s="158"/>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row>
    <row r="73" spans="1:120" x14ac:dyDescent="0.2">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58"/>
      <c r="BT73" s="158"/>
      <c r="BU73" s="158"/>
      <c r="BV73" s="158"/>
      <c r="BW73" s="158"/>
      <c r="BX73" s="158"/>
      <c r="BY73" s="158"/>
      <c r="BZ73" s="158"/>
      <c r="CA73" s="158"/>
      <c r="CB73" s="158"/>
      <c r="CC73" s="158"/>
      <c r="CD73" s="158"/>
      <c r="CE73" s="158"/>
      <c r="CF73" s="158"/>
      <c r="CG73" s="158"/>
      <c r="CH73" s="158"/>
      <c r="CI73" s="158"/>
      <c r="CJ73" s="158"/>
      <c r="CK73" s="158"/>
      <c r="CL73" s="158"/>
      <c r="CM73" s="158"/>
      <c r="CN73" s="158"/>
      <c r="CO73" s="158"/>
      <c r="CP73" s="158"/>
      <c r="CQ73" s="158"/>
      <c r="CR73" s="158"/>
      <c r="CS73" s="158"/>
      <c r="CT73" s="158"/>
      <c r="CU73" s="158"/>
      <c r="CV73" s="158"/>
      <c r="CW73" s="158"/>
      <c r="CX73" s="158"/>
      <c r="CY73" s="158"/>
      <c r="CZ73" s="158"/>
      <c r="DA73" s="158"/>
      <c r="DB73" s="158"/>
      <c r="DC73" s="158"/>
      <c r="DD73" s="158"/>
      <c r="DE73" s="158"/>
      <c r="DF73" s="158"/>
      <c r="DG73" s="158"/>
      <c r="DH73" s="158"/>
      <c r="DI73" s="158"/>
      <c r="DJ73" s="158"/>
      <c r="DK73" s="158"/>
      <c r="DL73" s="158"/>
      <c r="DM73" s="158"/>
      <c r="DN73" s="158"/>
      <c r="DO73" s="158"/>
      <c r="DP73" s="158"/>
    </row>
    <row r="74" spans="1:120" x14ac:dyDescent="0.2">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CJ74" s="158"/>
      <c r="CK74" s="158"/>
      <c r="CL74" s="158"/>
      <c r="CM74" s="158"/>
      <c r="CN74" s="158"/>
      <c r="CO74" s="158"/>
      <c r="CP74" s="158"/>
      <c r="CQ74" s="158"/>
      <c r="CR74" s="158"/>
      <c r="CS74" s="158"/>
      <c r="CT74" s="158"/>
      <c r="CU74" s="158"/>
      <c r="CV74" s="158"/>
      <c r="CW74" s="158"/>
      <c r="CX74" s="158"/>
      <c r="CY74" s="158"/>
      <c r="CZ74" s="158"/>
      <c r="DA74" s="158"/>
      <c r="DB74" s="158"/>
      <c r="DC74" s="158"/>
      <c r="DD74" s="158"/>
      <c r="DE74" s="158"/>
      <c r="DF74" s="158"/>
      <c r="DG74" s="158"/>
      <c r="DH74" s="158"/>
      <c r="DI74" s="158"/>
      <c r="DJ74" s="158"/>
      <c r="DK74" s="158"/>
      <c r="DL74" s="158"/>
      <c r="DM74" s="158"/>
      <c r="DN74" s="158"/>
      <c r="DO74" s="158"/>
      <c r="DP74" s="158"/>
    </row>
    <row r="75" spans="1:120" x14ac:dyDescent="0.2">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CJ75" s="158"/>
      <c r="CK75" s="158"/>
      <c r="CL75" s="158"/>
      <c r="CM75" s="158"/>
      <c r="CN75" s="158"/>
      <c r="CO75" s="158"/>
      <c r="CP75" s="158"/>
      <c r="CQ75" s="158"/>
      <c r="CR75" s="158"/>
      <c r="CS75" s="158"/>
      <c r="CT75" s="158"/>
      <c r="CU75" s="158"/>
      <c r="CV75" s="158"/>
      <c r="CW75" s="158"/>
      <c r="CX75" s="158"/>
      <c r="CY75" s="158"/>
      <c r="CZ75" s="158"/>
      <c r="DA75" s="158"/>
      <c r="DB75" s="158"/>
      <c r="DC75" s="158"/>
      <c r="DD75" s="158"/>
      <c r="DE75" s="158"/>
      <c r="DF75" s="158"/>
      <c r="DG75" s="158"/>
      <c r="DH75" s="158"/>
      <c r="DI75" s="158"/>
      <c r="DJ75" s="158"/>
      <c r="DK75" s="158"/>
      <c r="DL75" s="158"/>
      <c r="DM75" s="158"/>
      <c r="DN75" s="158"/>
      <c r="DO75" s="158"/>
      <c r="DP75" s="158"/>
    </row>
    <row r="76" spans="1:120" x14ac:dyDescent="0.2">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58"/>
      <c r="BT76" s="158"/>
      <c r="BU76" s="158"/>
      <c r="BV76" s="158"/>
      <c r="BW76" s="158"/>
      <c r="BX76" s="158"/>
      <c r="BY76" s="158"/>
      <c r="BZ76" s="158"/>
      <c r="CA76" s="158"/>
      <c r="CB76" s="158"/>
      <c r="CC76" s="158"/>
      <c r="CD76" s="158"/>
      <c r="CE76" s="158"/>
      <c r="CF76" s="158"/>
      <c r="CG76" s="158"/>
      <c r="CH76" s="158"/>
      <c r="CI76" s="158"/>
      <c r="CJ76" s="158"/>
      <c r="CK76" s="158"/>
      <c r="CL76" s="158"/>
      <c r="CM76" s="158"/>
      <c r="CN76" s="158"/>
      <c r="CO76" s="158"/>
      <c r="CP76" s="158"/>
      <c r="CQ76" s="158"/>
      <c r="CR76" s="158"/>
      <c r="CS76" s="158"/>
      <c r="CT76" s="158"/>
      <c r="CU76" s="158"/>
      <c r="CV76" s="158"/>
      <c r="CW76" s="158"/>
      <c r="CX76" s="158"/>
      <c r="CY76" s="158"/>
      <c r="CZ76" s="158"/>
      <c r="DA76" s="158"/>
      <c r="DB76" s="158"/>
      <c r="DC76" s="158"/>
      <c r="DD76" s="158"/>
      <c r="DE76" s="158"/>
      <c r="DF76" s="158"/>
      <c r="DG76" s="158"/>
      <c r="DH76" s="158"/>
      <c r="DI76" s="158"/>
      <c r="DJ76" s="158"/>
      <c r="DK76" s="158"/>
      <c r="DL76" s="158"/>
      <c r="DM76" s="158"/>
      <c r="DN76" s="158"/>
      <c r="DO76" s="158"/>
      <c r="DP76" s="158"/>
    </row>
    <row r="77" spans="1:120" x14ac:dyDescent="0.2">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58"/>
      <c r="BT77" s="158"/>
      <c r="BU77" s="158"/>
      <c r="BV77" s="158"/>
      <c r="BW77" s="158"/>
      <c r="BX77" s="158"/>
      <c r="BY77" s="158"/>
      <c r="BZ77" s="158"/>
      <c r="CA77" s="158"/>
      <c r="CB77" s="158"/>
      <c r="CC77" s="158"/>
      <c r="CD77" s="158"/>
      <c r="CE77" s="158"/>
      <c r="CF77" s="158"/>
      <c r="CG77" s="158"/>
      <c r="CH77" s="158"/>
      <c r="CI77" s="158"/>
      <c r="CJ77" s="158"/>
      <c r="CK77" s="158"/>
      <c r="CL77" s="158"/>
      <c r="CM77" s="158"/>
      <c r="CN77" s="158"/>
      <c r="CO77" s="158"/>
      <c r="CP77" s="158"/>
      <c r="CQ77" s="158"/>
      <c r="CR77" s="158"/>
      <c r="CS77" s="158"/>
      <c r="CT77" s="158"/>
      <c r="CU77" s="158"/>
      <c r="CV77" s="158"/>
      <c r="CW77" s="158"/>
      <c r="CX77" s="158"/>
      <c r="CY77" s="158"/>
      <c r="CZ77" s="158"/>
      <c r="DA77" s="158"/>
      <c r="DB77" s="158"/>
      <c r="DC77" s="158"/>
      <c r="DD77" s="158"/>
      <c r="DE77" s="158"/>
      <c r="DF77" s="158"/>
      <c r="DG77" s="158"/>
      <c r="DH77" s="158"/>
      <c r="DI77" s="158"/>
      <c r="DJ77" s="158"/>
      <c r="DK77" s="158"/>
      <c r="DL77" s="158"/>
      <c r="DM77" s="158"/>
      <c r="DN77" s="158"/>
      <c r="DO77" s="158"/>
      <c r="DP77" s="158"/>
    </row>
    <row r="78" spans="1:120" x14ac:dyDescent="0.2">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c r="CA78" s="158"/>
      <c r="CB78" s="158"/>
      <c r="CC78" s="158"/>
      <c r="CD78" s="158"/>
      <c r="CE78" s="158"/>
      <c r="CF78" s="158"/>
      <c r="CG78" s="158"/>
      <c r="CH78" s="158"/>
      <c r="CI78" s="158"/>
      <c r="CJ78" s="158"/>
      <c r="CK78" s="158"/>
      <c r="CL78" s="158"/>
      <c r="CM78" s="158"/>
      <c r="CN78" s="158"/>
      <c r="CO78" s="158"/>
      <c r="CP78" s="158"/>
      <c r="CQ78" s="158"/>
      <c r="CR78" s="158"/>
      <c r="CS78" s="158"/>
      <c r="CT78" s="158"/>
      <c r="CU78" s="158"/>
      <c r="CV78" s="158"/>
      <c r="CW78" s="158"/>
      <c r="CX78" s="158"/>
      <c r="CY78" s="158"/>
      <c r="CZ78" s="158"/>
      <c r="DA78" s="158"/>
      <c r="DB78" s="158"/>
      <c r="DC78" s="158"/>
      <c r="DD78" s="158"/>
      <c r="DE78" s="158"/>
      <c r="DF78" s="158"/>
      <c r="DG78" s="158"/>
      <c r="DH78" s="158"/>
      <c r="DI78" s="158"/>
      <c r="DJ78" s="158"/>
      <c r="DK78" s="158"/>
      <c r="DL78" s="158"/>
      <c r="DM78" s="158"/>
      <c r="DN78" s="158"/>
      <c r="DO78" s="158"/>
      <c r="DP78" s="158"/>
    </row>
    <row r="79" spans="1:120" x14ac:dyDescent="0.2">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c r="CL79" s="158"/>
      <c r="CM79" s="158"/>
      <c r="CN79" s="158"/>
      <c r="CO79" s="158"/>
      <c r="CP79" s="158"/>
      <c r="CQ79" s="158"/>
      <c r="CR79" s="158"/>
      <c r="CS79" s="158"/>
      <c r="CT79" s="158"/>
      <c r="CU79" s="158"/>
      <c r="CV79" s="158"/>
      <c r="CW79" s="158"/>
      <c r="CX79" s="158"/>
      <c r="CY79" s="158"/>
      <c r="CZ79" s="158"/>
      <c r="DA79" s="158"/>
      <c r="DB79" s="158"/>
      <c r="DC79" s="158"/>
      <c r="DD79" s="158"/>
      <c r="DE79" s="158"/>
      <c r="DF79" s="158"/>
      <c r="DG79" s="158"/>
      <c r="DH79" s="158"/>
      <c r="DI79" s="158"/>
      <c r="DJ79" s="158"/>
      <c r="DK79" s="158"/>
      <c r="DL79" s="158"/>
      <c r="DM79" s="158"/>
      <c r="DN79" s="158"/>
      <c r="DO79" s="158"/>
      <c r="DP79" s="158"/>
    </row>
    <row r="80" spans="1:120" x14ac:dyDescent="0.2">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c r="CL80" s="158"/>
      <c r="CM80" s="158"/>
      <c r="CN80" s="158"/>
      <c r="CO80" s="158"/>
      <c r="CP80" s="158"/>
      <c r="CQ80" s="158"/>
      <c r="CR80" s="158"/>
      <c r="CS80" s="158"/>
      <c r="CT80" s="158"/>
      <c r="CU80" s="158"/>
      <c r="CV80" s="158"/>
      <c r="CW80" s="158"/>
      <c r="CX80" s="158"/>
      <c r="CY80" s="158"/>
      <c r="CZ80" s="158"/>
      <c r="DA80" s="158"/>
      <c r="DB80" s="158"/>
      <c r="DC80" s="158"/>
      <c r="DD80" s="158"/>
      <c r="DE80" s="158"/>
      <c r="DF80" s="158"/>
      <c r="DG80" s="158"/>
      <c r="DH80" s="158"/>
      <c r="DI80" s="158"/>
      <c r="DJ80" s="158"/>
      <c r="DK80" s="158"/>
      <c r="DL80" s="158"/>
      <c r="DM80" s="158"/>
      <c r="DN80" s="158"/>
      <c r="DO80" s="158"/>
      <c r="DP80" s="158"/>
    </row>
    <row r="81" spans="1:120" x14ac:dyDescent="0.2">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c r="CL81" s="158"/>
      <c r="CM81" s="158"/>
      <c r="CN81" s="158"/>
      <c r="CO81" s="158"/>
      <c r="CP81" s="158"/>
      <c r="CQ81" s="158"/>
      <c r="CR81" s="158"/>
      <c r="CS81" s="158"/>
      <c r="CT81" s="158"/>
      <c r="CU81" s="158"/>
      <c r="CV81" s="158"/>
      <c r="CW81" s="158"/>
      <c r="CX81" s="158"/>
      <c r="CY81" s="158"/>
      <c r="CZ81" s="158"/>
      <c r="DA81" s="158"/>
      <c r="DB81" s="158"/>
      <c r="DC81" s="158"/>
      <c r="DD81" s="158"/>
      <c r="DE81" s="158"/>
      <c r="DF81" s="158"/>
      <c r="DG81" s="158"/>
      <c r="DH81" s="158"/>
      <c r="DI81" s="158"/>
      <c r="DJ81" s="158"/>
      <c r="DK81" s="158"/>
      <c r="DL81" s="158"/>
      <c r="DM81" s="158"/>
      <c r="DN81" s="158"/>
      <c r="DO81" s="158"/>
      <c r="DP81" s="158"/>
    </row>
    <row r="82" spans="1:120" x14ac:dyDescent="0.2">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8"/>
      <c r="BY82" s="158"/>
      <c r="BZ82" s="158"/>
      <c r="CA82" s="158"/>
      <c r="CB82" s="158"/>
      <c r="CC82" s="158"/>
      <c r="CD82" s="158"/>
      <c r="CE82" s="158"/>
      <c r="CF82" s="158"/>
      <c r="CG82" s="158"/>
      <c r="CH82" s="158"/>
      <c r="CI82" s="158"/>
      <c r="CJ82" s="158"/>
      <c r="CK82" s="158"/>
      <c r="CL82" s="158"/>
      <c r="CM82" s="158"/>
      <c r="CN82" s="158"/>
      <c r="CO82" s="158"/>
      <c r="CP82" s="158"/>
      <c r="CQ82" s="158"/>
      <c r="CR82" s="158"/>
      <c r="CS82" s="158"/>
      <c r="CT82" s="158"/>
      <c r="CU82" s="158"/>
      <c r="CV82" s="158"/>
      <c r="CW82" s="158"/>
      <c r="CX82" s="158"/>
      <c r="CY82" s="158"/>
      <c r="CZ82" s="158"/>
      <c r="DA82" s="158"/>
      <c r="DB82" s="158"/>
      <c r="DC82" s="158"/>
      <c r="DD82" s="158"/>
      <c r="DE82" s="158"/>
      <c r="DF82" s="158"/>
      <c r="DG82" s="158"/>
      <c r="DH82" s="158"/>
      <c r="DI82" s="158"/>
      <c r="DJ82" s="158"/>
      <c r="DK82" s="158"/>
      <c r="DL82" s="158"/>
      <c r="DM82" s="158"/>
      <c r="DN82" s="158"/>
      <c r="DO82" s="158"/>
      <c r="DP82" s="158"/>
    </row>
    <row r="83" spans="1:120" x14ac:dyDescent="0.2">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c r="CJ83" s="158"/>
      <c r="CK83" s="158"/>
      <c r="CL83" s="158"/>
      <c r="CM83" s="158"/>
      <c r="CN83" s="158"/>
      <c r="CO83" s="158"/>
      <c r="CP83" s="158"/>
      <c r="CQ83" s="158"/>
      <c r="CR83" s="158"/>
      <c r="CS83" s="158"/>
      <c r="CT83" s="158"/>
      <c r="CU83" s="158"/>
      <c r="CV83" s="158"/>
      <c r="CW83" s="158"/>
      <c r="CX83" s="158"/>
      <c r="CY83" s="158"/>
      <c r="CZ83" s="158"/>
      <c r="DA83" s="158"/>
      <c r="DB83" s="158"/>
      <c r="DC83" s="158"/>
      <c r="DD83" s="158"/>
      <c r="DE83" s="158"/>
      <c r="DF83" s="158"/>
      <c r="DG83" s="158"/>
      <c r="DH83" s="158"/>
      <c r="DI83" s="158"/>
      <c r="DJ83" s="158"/>
      <c r="DK83" s="158"/>
      <c r="DL83" s="158"/>
      <c r="DM83" s="158"/>
      <c r="DN83" s="158"/>
      <c r="DO83" s="158"/>
      <c r="DP83" s="158"/>
    </row>
    <row r="84" spans="1:120" x14ac:dyDescent="0.2">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c r="CJ84" s="158"/>
      <c r="CK84" s="158"/>
      <c r="CL84" s="158"/>
      <c r="CM84" s="158"/>
      <c r="CN84" s="158"/>
      <c r="CO84" s="158"/>
      <c r="CP84" s="158"/>
      <c r="CQ84" s="158"/>
      <c r="CR84" s="158"/>
      <c r="CS84" s="158"/>
      <c r="CT84" s="158"/>
      <c r="CU84" s="158"/>
      <c r="CV84" s="158"/>
      <c r="CW84" s="158"/>
      <c r="CX84" s="158"/>
      <c r="CY84" s="158"/>
      <c r="CZ84" s="158"/>
      <c r="DA84" s="158"/>
      <c r="DB84" s="158"/>
      <c r="DC84" s="158"/>
      <c r="DD84" s="158"/>
      <c r="DE84" s="158"/>
      <c r="DF84" s="158"/>
      <c r="DG84" s="158"/>
      <c r="DH84" s="158"/>
      <c r="DI84" s="158"/>
      <c r="DJ84" s="158"/>
      <c r="DK84" s="158"/>
      <c r="DL84" s="158"/>
      <c r="DM84" s="158"/>
      <c r="DN84" s="158"/>
      <c r="DO84" s="158"/>
      <c r="DP84" s="158"/>
    </row>
    <row r="85" spans="1:120" x14ac:dyDescent="0.2">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row>
    <row r="86" spans="1:120" x14ac:dyDescent="0.2">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c r="CJ86" s="158"/>
      <c r="CK86" s="158"/>
      <c r="CL86" s="158"/>
      <c r="CM86" s="158"/>
      <c r="CN86" s="158"/>
      <c r="CO86" s="158"/>
      <c r="CP86" s="158"/>
      <c r="CQ86" s="158"/>
      <c r="CR86" s="158"/>
      <c r="CS86" s="158"/>
      <c r="CT86" s="158"/>
      <c r="CU86" s="158"/>
      <c r="CV86" s="158"/>
      <c r="CW86" s="158"/>
      <c r="CX86" s="158"/>
      <c r="CY86" s="158"/>
      <c r="CZ86" s="158"/>
      <c r="DA86" s="158"/>
      <c r="DB86" s="158"/>
      <c r="DC86" s="158"/>
      <c r="DD86" s="158"/>
      <c r="DE86" s="158"/>
      <c r="DF86" s="158"/>
      <c r="DG86" s="158"/>
      <c r="DH86" s="158"/>
      <c r="DI86" s="158"/>
      <c r="DJ86" s="158"/>
      <c r="DK86" s="158"/>
      <c r="DL86" s="158"/>
      <c r="DM86" s="158"/>
      <c r="DN86" s="158"/>
      <c r="DO86" s="158"/>
      <c r="DP86" s="158"/>
    </row>
    <row r="87" spans="1:120" x14ac:dyDescent="0.2">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c r="CJ87" s="158"/>
      <c r="CK87" s="158"/>
      <c r="CL87" s="158"/>
      <c r="CM87" s="158"/>
      <c r="CN87" s="158"/>
      <c r="CO87" s="158"/>
      <c r="CP87" s="158"/>
      <c r="CQ87" s="158"/>
      <c r="CR87" s="158"/>
      <c r="CS87" s="158"/>
      <c r="CT87" s="158"/>
      <c r="CU87" s="158"/>
      <c r="CV87" s="158"/>
      <c r="CW87" s="158"/>
      <c r="CX87" s="158"/>
      <c r="CY87" s="158"/>
      <c r="CZ87" s="158"/>
      <c r="DA87" s="158"/>
      <c r="DB87" s="158"/>
      <c r="DC87" s="158"/>
      <c r="DD87" s="158"/>
      <c r="DE87" s="158"/>
      <c r="DF87" s="158"/>
      <c r="DG87" s="158"/>
      <c r="DH87" s="158"/>
      <c r="DI87" s="158"/>
      <c r="DJ87" s="158"/>
      <c r="DK87" s="158"/>
      <c r="DL87" s="158"/>
      <c r="DM87" s="158"/>
      <c r="DN87" s="158"/>
      <c r="DO87" s="158"/>
      <c r="DP87" s="158"/>
    </row>
    <row r="88" spans="1:120" x14ac:dyDescent="0.2">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c r="CJ88" s="158"/>
      <c r="CK88" s="158"/>
      <c r="CL88" s="158"/>
      <c r="CM88" s="158"/>
      <c r="CN88" s="158"/>
      <c r="CO88" s="158"/>
      <c r="CP88" s="158"/>
      <c r="CQ88" s="158"/>
      <c r="CR88" s="158"/>
      <c r="CS88" s="158"/>
      <c r="CT88" s="158"/>
      <c r="CU88" s="158"/>
      <c r="CV88" s="158"/>
      <c r="CW88" s="158"/>
      <c r="CX88" s="158"/>
      <c r="CY88" s="158"/>
      <c r="CZ88" s="158"/>
      <c r="DA88" s="158"/>
      <c r="DB88" s="158"/>
      <c r="DC88" s="158"/>
      <c r="DD88" s="158"/>
      <c r="DE88" s="158"/>
      <c r="DF88" s="158"/>
      <c r="DG88" s="158"/>
      <c r="DH88" s="158"/>
      <c r="DI88" s="158"/>
      <c r="DJ88" s="158"/>
      <c r="DK88" s="158"/>
      <c r="DL88" s="158"/>
      <c r="DM88" s="158"/>
      <c r="DN88" s="158"/>
      <c r="DO88" s="158"/>
      <c r="DP88" s="158"/>
    </row>
    <row r="89" spans="1:120" x14ac:dyDescent="0.2">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c r="DH89" s="158"/>
      <c r="DI89" s="158"/>
      <c r="DJ89" s="158"/>
      <c r="DK89" s="158"/>
      <c r="DL89" s="158"/>
      <c r="DM89" s="158"/>
      <c r="DN89" s="158"/>
      <c r="DO89" s="158"/>
      <c r="DP89" s="158"/>
    </row>
    <row r="90" spans="1:120" x14ac:dyDescent="0.2">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c r="CJ90" s="158"/>
      <c r="CK90" s="158"/>
      <c r="CL90" s="158"/>
      <c r="CM90" s="158"/>
      <c r="CN90" s="158"/>
      <c r="CO90" s="158"/>
      <c r="CP90" s="158"/>
      <c r="CQ90" s="158"/>
      <c r="CR90" s="158"/>
      <c r="CS90" s="158"/>
      <c r="CT90" s="158"/>
      <c r="CU90" s="158"/>
      <c r="CV90" s="158"/>
      <c r="CW90" s="158"/>
      <c r="CX90" s="158"/>
      <c r="CY90" s="158"/>
      <c r="CZ90" s="158"/>
      <c r="DA90" s="158"/>
      <c r="DB90" s="158"/>
      <c r="DC90" s="158"/>
      <c r="DD90" s="158"/>
      <c r="DE90" s="158"/>
      <c r="DF90" s="158"/>
      <c r="DG90" s="158"/>
      <c r="DH90" s="158"/>
      <c r="DI90" s="158"/>
      <c r="DJ90" s="158"/>
      <c r="DK90" s="158"/>
      <c r="DL90" s="158"/>
      <c r="DM90" s="158"/>
      <c r="DN90" s="158"/>
      <c r="DO90" s="158"/>
      <c r="DP90" s="158"/>
    </row>
    <row r="91" spans="1:120" x14ac:dyDescent="0.2">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c r="CJ91" s="158"/>
      <c r="CK91" s="158"/>
      <c r="CL91" s="158"/>
      <c r="CM91" s="158"/>
      <c r="CN91" s="158"/>
      <c r="CO91" s="158"/>
      <c r="CP91" s="158"/>
      <c r="CQ91" s="158"/>
      <c r="CR91" s="158"/>
      <c r="CS91" s="158"/>
      <c r="CT91" s="158"/>
      <c r="CU91" s="158"/>
      <c r="CV91" s="158"/>
      <c r="CW91" s="158"/>
      <c r="CX91" s="158"/>
      <c r="CY91" s="158"/>
      <c r="CZ91" s="158"/>
      <c r="DA91" s="158"/>
      <c r="DB91" s="158"/>
      <c r="DC91" s="158"/>
      <c r="DD91" s="158"/>
      <c r="DE91" s="158"/>
      <c r="DF91" s="158"/>
      <c r="DG91" s="158"/>
      <c r="DH91" s="158"/>
      <c r="DI91" s="158"/>
      <c r="DJ91" s="158"/>
      <c r="DK91" s="158"/>
      <c r="DL91" s="158"/>
      <c r="DM91" s="158"/>
      <c r="DN91" s="158"/>
      <c r="DO91" s="158"/>
      <c r="DP91" s="158"/>
    </row>
    <row r="92" spans="1:120" x14ac:dyDescent="0.2">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c r="CJ92" s="158"/>
      <c r="CK92" s="158"/>
      <c r="CL92" s="158"/>
      <c r="CM92" s="158"/>
      <c r="CN92" s="158"/>
      <c r="CO92" s="158"/>
      <c r="CP92" s="158"/>
      <c r="CQ92" s="158"/>
      <c r="CR92" s="158"/>
      <c r="CS92" s="158"/>
      <c r="CT92" s="158"/>
      <c r="CU92" s="158"/>
      <c r="CV92" s="158"/>
      <c r="CW92" s="158"/>
      <c r="CX92" s="158"/>
      <c r="CY92" s="158"/>
      <c r="CZ92" s="158"/>
      <c r="DA92" s="158"/>
      <c r="DB92" s="158"/>
      <c r="DC92" s="158"/>
      <c r="DD92" s="158"/>
      <c r="DE92" s="158"/>
      <c r="DF92" s="158"/>
      <c r="DG92" s="158"/>
      <c r="DH92" s="158"/>
      <c r="DI92" s="158"/>
      <c r="DJ92" s="158"/>
      <c r="DK92" s="158"/>
      <c r="DL92" s="158"/>
      <c r="DM92" s="158"/>
      <c r="DN92" s="158"/>
      <c r="DO92" s="158"/>
      <c r="DP92" s="158"/>
    </row>
    <row r="93" spans="1:120" x14ac:dyDescent="0.2">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c r="CJ93" s="158"/>
      <c r="CK93" s="158"/>
      <c r="CL93" s="158"/>
      <c r="CM93" s="158"/>
      <c r="CN93" s="158"/>
      <c r="CO93" s="158"/>
      <c r="CP93" s="158"/>
      <c r="CQ93" s="158"/>
      <c r="CR93" s="158"/>
      <c r="CS93" s="158"/>
      <c r="CT93" s="158"/>
      <c r="CU93" s="158"/>
      <c r="CV93" s="158"/>
      <c r="CW93" s="158"/>
      <c r="CX93" s="158"/>
      <c r="CY93" s="158"/>
      <c r="CZ93" s="158"/>
      <c r="DA93" s="158"/>
      <c r="DB93" s="158"/>
      <c r="DC93" s="158"/>
      <c r="DD93" s="158"/>
      <c r="DE93" s="158"/>
      <c r="DF93" s="158"/>
      <c r="DG93" s="158"/>
      <c r="DH93" s="158"/>
      <c r="DI93" s="158"/>
      <c r="DJ93" s="158"/>
      <c r="DK93" s="158"/>
      <c r="DL93" s="158"/>
      <c r="DM93" s="158"/>
      <c r="DN93" s="158"/>
      <c r="DO93" s="158"/>
      <c r="DP93" s="158"/>
    </row>
    <row r="94" spans="1:120" x14ac:dyDescent="0.2">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c r="CJ94" s="158"/>
      <c r="CK94" s="158"/>
      <c r="CL94" s="158"/>
      <c r="CM94" s="158"/>
      <c r="CN94" s="158"/>
      <c r="CO94" s="158"/>
      <c r="CP94" s="158"/>
      <c r="CQ94" s="158"/>
      <c r="CR94" s="158"/>
      <c r="CS94" s="158"/>
      <c r="CT94" s="158"/>
      <c r="CU94" s="158"/>
      <c r="CV94" s="158"/>
      <c r="CW94" s="158"/>
      <c r="CX94" s="158"/>
      <c r="CY94" s="158"/>
      <c r="CZ94" s="158"/>
      <c r="DA94" s="158"/>
      <c r="DB94" s="158"/>
      <c r="DC94" s="158"/>
      <c r="DD94" s="158"/>
      <c r="DE94" s="158"/>
      <c r="DF94" s="158"/>
      <c r="DG94" s="158"/>
      <c r="DH94" s="158"/>
      <c r="DI94" s="158"/>
      <c r="DJ94" s="158"/>
      <c r="DK94" s="158"/>
      <c r="DL94" s="158"/>
      <c r="DM94" s="158"/>
      <c r="DN94" s="158"/>
      <c r="DO94" s="158"/>
      <c r="DP94" s="158"/>
    </row>
    <row r="95" spans="1:120" x14ac:dyDescent="0.2">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c r="CJ95" s="158"/>
      <c r="CK95" s="158"/>
      <c r="CL95" s="158"/>
      <c r="CM95" s="158"/>
      <c r="CN95" s="158"/>
      <c r="CO95" s="158"/>
      <c r="CP95" s="158"/>
      <c r="CQ95" s="158"/>
      <c r="CR95" s="158"/>
      <c r="CS95" s="158"/>
      <c r="CT95" s="158"/>
      <c r="CU95" s="158"/>
      <c r="CV95" s="158"/>
      <c r="CW95" s="158"/>
      <c r="CX95" s="158"/>
      <c r="CY95" s="158"/>
      <c r="CZ95" s="158"/>
      <c r="DA95" s="158"/>
      <c r="DB95" s="158"/>
      <c r="DC95" s="158"/>
      <c r="DD95" s="158"/>
      <c r="DE95" s="158"/>
      <c r="DF95" s="158"/>
      <c r="DG95" s="158"/>
      <c r="DH95" s="158"/>
      <c r="DI95" s="158"/>
      <c r="DJ95" s="158"/>
      <c r="DK95" s="158"/>
      <c r="DL95" s="158"/>
      <c r="DM95" s="158"/>
      <c r="DN95" s="158"/>
      <c r="DO95" s="158"/>
      <c r="DP95" s="158"/>
    </row>
    <row r="96" spans="1:120" x14ac:dyDescent="0.2">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158"/>
      <c r="DN96" s="158"/>
      <c r="DO96" s="158"/>
      <c r="DP96" s="158"/>
    </row>
    <row r="97" spans="1:120" x14ac:dyDescent="0.2">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158"/>
      <c r="DN97" s="158"/>
      <c r="DO97" s="158"/>
      <c r="DP97" s="158"/>
    </row>
    <row r="98" spans="1:120" x14ac:dyDescent="0.2">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c r="CJ98" s="158"/>
      <c r="CK98" s="158"/>
      <c r="CL98" s="158"/>
      <c r="CM98" s="158"/>
      <c r="CN98" s="158"/>
      <c r="CO98" s="158"/>
      <c r="CP98" s="158"/>
      <c r="CQ98" s="158"/>
      <c r="CR98" s="158"/>
      <c r="CS98" s="158"/>
      <c r="CT98" s="158"/>
      <c r="CU98" s="158"/>
      <c r="CV98" s="158"/>
      <c r="CW98" s="158"/>
      <c r="CX98" s="158"/>
      <c r="CY98" s="158"/>
      <c r="CZ98" s="158"/>
      <c r="DA98" s="158"/>
      <c r="DB98" s="158"/>
      <c r="DC98" s="158"/>
      <c r="DD98" s="158"/>
      <c r="DE98" s="158"/>
      <c r="DF98" s="158"/>
      <c r="DG98" s="158"/>
      <c r="DH98" s="158"/>
      <c r="DI98" s="158"/>
      <c r="DJ98" s="158"/>
      <c r="DK98" s="158"/>
      <c r="DL98" s="158"/>
      <c r="DM98" s="158"/>
      <c r="DN98" s="158"/>
      <c r="DO98" s="158"/>
      <c r="DP98" s="158"/>
    </row>
    <row r="99" spans="1:120" x14ac:dyDescent="0.2">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c r="CJ99" s="158"/>
      <c r="CK99" s="158"/>
      <c r="CL99" s="158"/>
      <c r="CM99" s="158"/>
      <c r="CN99" s="158"/>
      <c r="CO99" s="158"/>
      <c r="CP99" s="158"/>
      <c r="CQ99" s="158"/>
      <c r="CR99" s="158"/>
      <c r="CS99" s="158"/>
      <c r="CT99" s="158"/>
      <c r="CU99" s="158"/>
      <c r="CV99" s="158"/>
      <c r="CW99" s="158"/>
      <c r="CX99" s="158"/>
      <c r="CY99" s="158"/>
      <c r="CZ99" s="158"/>
      <c r="DA99" s="158"/>
      <c r="DB99" s="158"/>
      <c r="DC99" s="158"/>
      <c r="DD99" s="158"/>
      <c r="DE99" s="158"/>
      <c r="DF99" s="158"/>
      <c r="DG99" s="158"/>
      <c r="DH99" s="158"/>
      <c r="DI99" s="158"/>
      <c r="DJ99" s="158"/>
      <c r="DK99" s="158"/>
      <c r="DL99" s="158"/>
      <c r="DM99" s="158"/>
      <c r="DN99" s="158"/>
      <c r="DO99" s="158"/>
      <c r="DP99" s="158"/>
    </row>
    <row r="100" spans="1:120" x14ac:dyDescent="0.2">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c r="CJ100" s="158"/>
      <c r="CK100" s="158"/>
      <c r="CL100" s="158"/>
      <c r="CM100" s="158"/>
      <c r="CN100" s="158"/>
      <c r="CO100" s="158"/>
      <c r="CP100" s="158"/>
      <c r="CQ100" s="158"/>
      <c r="CR100" s="158"/>
      <c r="CS100" s="158"/>
      <c r="CT100" s="158"/>
      <c r="CU100" s="158"/>
      <c r="CV100" s="158"/>
      <c r="CW100" s="158"/>
      <c r="CX100" s="158"/>
      <c r="CY100" s="158"/>
      <c r="CZ100" s="158"/>
      <c r="DA100" s="158"/>
      <c r="DB100" s="158"/>
      <c r="DC100" s="158"/>
      <c r="DD100" s="158"/>
      <c r="DE100" s="158"/>
      <c r="DF100" s="158"/>
      <c r="DG100" s="158"/>
      <c r="DH100" s="158"/>
      <c r="DI100" s="158"/>
      <c r="DJ100" s="158"/>
      <c r="DK100" s="158"/>
      <c r="DL100" s="158"/>
      <c r="DM100" s="158"/>
      <c r="DN100" s="158"/>
      <c r="DO100" s="158"/>
      <c r="DP100" s="158"/>
    </row>
    <row r="101" spans="1:120" x14ac:dyDescent="0.2">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row>
    <row r="102" spans="1:120" x14ac:dyDescent="0.2">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c r="CA102" s="158"/>
      <c r="CB102" s="158"/>
      <c r="CC102" s="158"/>
      <c r="CD102" s="158"/>
      <c r="CE102" s="158"/>
      <c r="CF102" s="158"/>
      <c r="CG102" s="158"/>
      <c r="CH102" s="158"/>
      <c r="CI102" s="158"/>
      <c r="CJ102" s="158"/>
      <c r="CK102" s="158"/>
      <c r="CL102" s="158"/>
      <c r="CM102" s="158"/>
      <c r="CN102" s="158"/>
      <c r="CO102" s="158"/>
      <c r="CP102" s="158"/>
      <c r="CQ102" s="158"/>
      <c r="CR102" s="158"/>
      <c r="CS102" s="158"/>
      <c r="CT102" s="158"/>
      <c r="CU102" s="158"/>
      <c r="CV102" s="158"/>
      <c r="CW102" s="158"/>
      <c r="CX102" s="158"/>
      <c r="CY102" s="158"/>
      <c r="CZ102" s="158"/>
      <c r="DA102" s="158"/>
      <c r="DB102" s="158"/>
      <c r="DC102" s="158"/>
      <c r="DD102" s="158"/>
      <c r="DE102" s="158"/>
      <c r="DF102" s="158"/>
      <c r="DG102" s="158"/>
      <c r="DH102" s="158"/>
      <c r="DI102" s="158"/>
      <c r="DJ102" s="158"/>
      <c r="DK102" s="158"/>
      <c r="DL102" s="158"/>
      <c r="DM102" s="158"/>
      <c r="DN102" s="158"/>
      <c r="DO102" s="158"/>
      <c r="DP102" s="158"/>
    </row>
    <row r="103" spans="1:120" x14ac:dyDescent="0.2">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c r="CA103" s="158"/>
      <c r="CB103" s="158"/>
      <c r="CC103" s="158"/>
      <c r="CD103" s="158"/>
      <c r="CE103" s="158"/>
      <c r="CF103" s="158"/>
      <c r="CG103" s="158"/>
      <c r="CH103" s="158"/>
      <c r="CI103" s="158"/>
      <c r="CJ103" s="158"/>
      <c r="CK103" s="158"/>
      <c r="CL103" s="158"/>
      <c r="CM103" s="158"/>
      <c r="CN103" s="158"/>
      <c r="CO103" s="158"/>
      <c r="CP103" s="158"/>
      <c r="CQ103" s="158"/>
      <c r="CR103" s="158"/>
      <c r="CS103" s="158"/>
      <c r="CT103" s="158"/>
      <c r="CU103" s="158"/>
      <c r="CV103" s="158"/>
      <c r="CW103" s="158"/>
      <c r="CX103" s="158"/>
      <c r="CY103" s="158"/>
      <c r="CZ103" s="158"/>
      <c r="DA103" s="158"/>
      <c r="DB103" s="158"/>
      <c r="DC103" s="158"/>
      <c r="DD103" s="158"/>
      <c r="DE103" s="158"/>
      <c r="DF103" s="158"/>
      <c r="DG103" s="158"/>
      <c r="DH103" s="158"/>
      <c r="DI103" s="158"/>
      <c r="DJ103" s="158"/>
      <c r="DK103" s="158"/>
      <c r="DL103" s="158"/>
      <c r="DM103" s="158"/>
      <c r="DN103" s="158"/>
      <c r="DO103" s="158"/>
      <c r="DP103" s="158"/>
    </row>
    <row r="104" spans="1:120" x14ac:dyDescent="0.2">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c r="CA104" s="158"/>
      <c r="CB104" s="158"/>
      <c r="CC104" s="158"/>
      <c r="CD104" s="158"/>
      <c r="CE104" s="158"/>
      <c r="CF104" s="158"/>
      <c r="CG104" s="158"/>
      <c r="CH104" s="158"/>
      <c r="CI104" s="158"/>
      <c r="CJ104" s="158"/>
      <c r="CK104" s="158"/>
      <c r="CL104" s="158"/>
      <c r="CM104" s="158"/>
      <c r="CN104" s="158"/>
      <c r="CO104" s="158"/>
      <c r="CP104" s="158"/>
      <c r="CQ104" s="158"/>
      <c r="CR104" s="158"/>
      <c r="CS104" s="158"/>
      <c r="CT104" s="158"/>
      <c r="CU104" s="158"/>
      <c r="CV104" s="158"/>
      <c r="CW104" s="158"/>
      <c r="CX104" s="158"/>
      <c r="CY104" s="158"/>
      <c r="CZ104" s="158"/>
      <c r="DA104" s="158"/>
      <c r="DB104" s="158"/>
      <c r="DC104" s="158"/>
      <c r="DD104" s="158"/>
      <c r="DE104" s="158"/>
      <c r="DF104" s="158"/>
      <c r="DG104" s="158"/>
      <c r="DH104" s="158"/>
      <c r="DI104" s="158"/>
      <c r="DJ104" s="158"/>
      <c r="DK104" s="158"/>
      <c r="DL104" s="158"/>
      <c r="DM104" s="158"/>
      <c r="DN104" s="158"/>
      <c r="DO104" s="158"/>
      <c r="DP104" s="158"/>
    </row>
    <row r="105" spans="1:120" x14ac:dyDescent="0.2">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58"/>
      <c r="BT105" s="158"/>
      <c r="BU105" s="158"/>
      <c r="BV105" s="158"/>
      <c r="BW105" s="158"/>
      <c r="BX105" s="158"/>
      <c r="BY105" s="158"/>
      <c r="BZ105" s="158"/>
      <c r="CA105" s="158"/>
      <c r="CB105" s="158"/>
      <c r="CC105" s="158"/>
      <c r="CD105" s="158"/>
      <c r="CE105" s="158"/>
      <c r="CF105" s="158"/>
      <c r="CG105" s="158"/>
      <c r="CH105" s="158"/>
      <c r="CI105" s="158"/>
      <c r="CJ105" s="158"/>
      <c r="CK105" s="158"/>
      <c r="CL105" s="158"/>
      <c r="CM105" s="158"/>
      <c r="CN105" s="158"/>
      <c r="CO105" s="158"/>
      <c r="CP105" s="158"/>
      <c r="CQ105" s="158"/>
      <c r="CR105" s="158"/>
      <c r="CS105" s="158"/>
      <c r="CT105" s="158"/>
      <c r="CU105" s="158"/>
      <c r="CV105" s="158"/>
      <c r="CW105" s="158"/>
      <c r="CX105" s="158"/>
      <c r="CY105" s="158"/>
      <c r="CZ105" s="158"/>
      <c r="DA105" s="158"/>
      <c r="DB105" s="158"/>
      <c r="DC105" s="158"/>
      <c r="DD105" s="158"/>
      <c r="DE105" s="158"/>
      <c r="DF105" s="158"/>
      <c r="DG105" s="158"/>
      <c r="DH105" s="158"/>
      <c r="DI105" s="158"/>
      <c r="DJ105" s="158"/>
      <c r="DK105" s="158"/>
      <c r="DL105" s="158"/>
      <c r="DM105" s="158"/>
      <c r="DN105" s="158"/>
      <c r="DO105" s="158"/>
      <c r="DP105" s="158"/>
    </row>
    <row r="106" spans="1:120" x14ac:dyDescent="0.2">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8"/>
      <c r="BC106" s="158"/>
      <c r="BD106" s="158"/>
      <c r="BE106" s="158"/>
      <c r="BF106" s="158"/>
      <c r="BG106" s="158"/>
      <c r="BH106" s="158"/>
      <c r="BI106" s="158"/>
      <c r="BJ106" s="158"/>
      <c r="BK106" s="158"/>
      <c r="BL106" s="158"/>
      <c r="BM106" s="158"/>
      <c r="BN106" s="158"/>
      <c r="BO106" s="158"/>
      <c r="BP106" s="158"/>
      <c r="BQ106" s="158"/>
      <c r="BR106" s="158"/>
      <c r="BS106" s="158"/>
      <c r="BT106" s="158"/>
      <c r="BU106" s="158"/>
      <c r="BV106" s="158"/>
      <c r="BW106" s="158"/>
      <c r="BX106" s="158"/>
      <c r="BY106" s="158"/>
      <c r="BZ106" s="158"/>
      <c r="CA106" s="158"/>
      <c r="CB106" s="158"/>
      <c r="CC106" s="158"/>
      <c r="CD106" s="158"/>
      <c r="CE106" s="158"/>
      <c r="CF106" s="158"/>
      <c r="CG106" s="158"/>
      <c r="CH106" s="158"/>
      <c r="CI106" s="158"/>
      <c r="CJ106" s="158"/>
      <c r="CK106" s="158"/>
      <c r="CL106" s="158"/>
      <c r="CM106" s="158"/>
      <c r="CN106" s="158"/>
      <c r="CO106" s="158"/>
      <c r="CP106" s="158"/>
      <c r="CQ106" s="158"/>
      <c r="CR106" s="158"/>
      <c r="CS106" s="158"/>
      <c r="CT106" s="158"/>
      <c r="CU106" s="158"/>
      <c r="CV106" s="158"/>
      <c r="CW106" s="158"/>
      <c r="CX106" s="158"/>
      <c r="CY106" s="158"/>
      <c r="CZ106" s="158"/>
      <c r="DA106" s="158"/>
      <c r="DB106" s="158"/>
      <c r="DC106" s="158"/>
      <c r="DD106" s="158"/>
      <c r="DE106" s="158"/>
      <c r="DF106" s="158"/>
      <c r="DG106" s="158"/>
      <c r="DH106" s="158"/>
      <c r="DI106" s="158"/>
      <c r="DJ106" s="158"/>
      <c r="DK106" s="158"/>
      <c r="DL106" s="158"/>
      <c r="DM106" s="158"/>
      <c r="DN106" s="158"/>
      <c r="DO106" s="158"/>
      <c r="DP106" s="158"/>
    </row>
    <row r="107" spans="1:120" x14ac:dyDescent="0.2">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58"/>
      <c r="BV107" s="158"/>
      <c r="BW107" s="158"/>
      <c r="BX107" s="158"/>
      <c r="BY107" s="158"/>
      <c r="BZ107" s="158"/>
      <c r="CA107" s="158"/>
      <c r="CB107" s="158"/>
      <c r="CC107" s="158"/>
      <c r="CD107" s="158"/>
      <c r="CE107" s="158"/>
      <c r="CF107" s="158"/>
      <c r="CG107" s="158"/>
      <c r="CH107" s="158"/>
      <c r="CI107" s="158"/>
      <c r="CJ107" s="158"/>
      <c r="CK107" s="158"/>
      <c r="CL107" s="158"/>
      <c r="CM107" s="158"/>
      <c r="CN107" s="158"/>
      <c r="CO107" s="158"/>
      <c r="CP107" s="158"/>
      <c r="CQ107" s="158"/>
      <c r="CR107" s="158"/>
      <c r="CS107" s="158"/>
      <c r="CT107" s="158"/>
      <c r="CU107" s="158"/>
      <c r="CV107" s="158"/>
      <c r="CW107" s="158"/>
      <c r="CX107" s="158"/>
      <c r="CY107" s="158"/>
      <c r="CZ107" s="158"/>
      <c r="DA107" s="158"/>
      <c r="DB107" s="158"/>
      <c r="DC107" s="158"/>
      <c r="DD107" s="158"/>
      <c r="DE107" s="158"/>
      <c r="DF107" s="158"/>
      <c r="DG107" s="158"/>
      <c r="DH107" s="158"/>
      <c r="DI107" s="158"/>
      <c r="DJ107" s="158"/>
      <c r="DK107" s="158"/>
      <c r="DL107" s="158"/>
      <c r="DM107" s="158"/>
      <c r="DN107" s="158"/>
      <c r="DO107" s="158"/>
      <c r="DP107" s="158"/>
    </row>
    <row r="108" spans="1:120" x14ac:dyDescent="0.2">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58"/>
      <c r="BV108" s="158"/>
      <c r="BW108" s="158"/>
      <c r="BX108" s="158"/>
      <c r="BY108" s="158"/>
      <c r="BZ108" s="158"/>
      <c r="CA108" s="158"/>
      <c r="CB108" s="158"/>
      <c r="CC108" s="158"/>
      <c r="CD108" s="158"/>
      <c r="CE108" s="158"/>
      <c r="CF108" s="158"/>
      <c r="CG108" s="158"/>
      <c r="CH108" s="158"/>
      <c r="CI108" s="158"/>
      <c r="CJ108" s="158"/>
      <c r="CK108" s="158"/>
      <c r="CL108" s="158"/>
      <c r="CM108" s="158"/>
      <c r="CN108" s="158"/>
      <c r="CO108" s="158"/>
      <c r="CP108" s="158"/>
      <c r="CQ108" s="158"/>
      <c r="CR108" s="158"/>
      <c r="CS108" s="158"/>
      <c r="CT108" s="158"/>
      <c r="CU108" s="158"/>
      <c r="CV108" s="158"/>
      <c r="CW108" s="158"/>
      <c r="CX108" s="158"/>
      <c r="CY108" s="158"/>
      <c r="CZ108" s="158"/>
      <c r="DA108" s="158"/>
      <c r="DB108" s="158"/>
      <c r="DC108" s="158"/>
      <c r="DD108" s="158"/>
      <c r="DE108" s="158"/>
      <c r="DF108" s="158"/>
      <c r="DG108" s="158"/>
      <c r="DH108" s="158"/>
      <c r="DI108" s="158"/>
      <c r="DJ108" s="158"/>
      <c r="DK108" s="158"/>
      <c r="DL108" s="158"/>
      <c r="DM108" s="158"/>
      <c r="DN108" s="158"/>
      <c r="DO108" s="158"/>
      <c r="DP108" s="158"/>
    </row>
    <row r="109" spans="1:120" x14ac:dyDescent="0.2">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58"/>
      <c r="BV109" s="158"/>
      <c r="BW109" s="158"/>
      <c r="BX109" s="158"/>
      <c r="BY109" s="158"/>
      <c r="BZ109" s="158"/>
      <c r="CA109" s="158"/>
      <c r="CB109" s="158"/>
      <c r="CC109" s="158"/>
      <c r="CD109" s="158"/>
      <c r="CE109" s="158"/>
      <c r="CF109" s="158"/>
      <c r="CG109" s="158"/>
      <c r="CH109" s="158"/>
      <c r="CI109" s="158"/>
      <c r="CJ109" s="158"/>
      <c r="CK109" s="158"/>
      <c r="CL109" s="158"/>
      <c r="CM109" s="158"/>
      <c r="CN109" s="158"/>
      <c r="CO109" s="158"/>
      <c r="CP109" s="158"/>
      <c r="CQ109" s="158"/>
      <c r="CR109" s="158"/>
      <c r="CS109" s="158"/>
      <c r="CT109" s="158"/>
      <c r="CU109" s="158"/>
      <c r="CV109" s="158"/>
      <c r="CW109" s="158"/>
      <c r="CX109" s="158"/>
      <c r="CY109" s="158"/>
      <c r="CZ109" s="158"/>
      <c r="DA109" s="158"/>
      <c r="DB109" s="158"/>
      <c r="DC109" s="158"/>
      <c r="DD109" s="158"/>
      <c r="DE109" s="158"/>
      <c r="DF109" s="158"/>
      <c r="DG109" s="158"/>
      <c r="DH109" s="158"/>
      <c r="DI109" s="158"/>
      <c r="DJ109" s="158"/>
      <c r="DK109" s="158"/>
      <c r="DL109" s="158"/>
      <c r="DM109" s="158"/>
      <c r="DN109" s="158"/>
      <c r="DO109" s="158"/>
      <c r="DP109" s="158"/>
    </row>
    <row r="110" spans="1:120" x14ac:dyDescent="0.2">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58"/>
      <c r="BV110" s="158"/>
      <c r="BW110" s="158"/>
      <c r="BX110" s="158"/>
      <c r="BY110" s="158"/>
      <c r="BZ110" s="158"/>
      <c r="CA110" s="158"/>
      <c r="CB110" s="158"/>
      <c r="CC110" s="158"/>
      <c r="CD110" s="158"/>
      <c r="CE110" s="158"/>
      <c r="CF110" s="158"/>
      <c r="CG110" s="158"/>
      <c r="CH110" s="158"/>
      <c r="CI110" s="158"/>
      <c r="CJ110" s="158"/>
      <c r="CK110" s="158"/>
      <c r="CL110" s="158"/>
      <c r="CM110" s="158"/>
      <c r="CN110" s="158"/>
      <c r="CO110" s="158"/>
      <c r="CP110" s="158"/>
      <c r="CQ110" s="158"/>
      <c r="CR110" s="158"/>
      <c r="CS110" s="158"/>
      <c r="CT110" s="158"/>
      <c r="CU110" s="158"/>
      <c r="CV110" s="158"/>
      <c r="CW110" s="158"/>
      <c r="CX110" s="158"/>
      <c r="CY110" s="158"/>
      <c r="CZ110" s="158"/>
      <c r="DA110" s="158"/>
      <c r="DB110" s="158"/>
      <c r="DC110" s="158"/>
      <c r="DD110" s="158"/>
      <c r="DE110" s="158"/>
      <c r="DF110" s="158"/>
      <c r="DG110" s="158"/>
      <c r="DH110" s="158"/>
      <c r="DI110" s="158"/>
      <c r="DJ110" s="158"/>
      <c r="DK110" s="158"/>
      <c r="DL110" s="158"/>
      <c r="DM110" s="158"/>
      <c r="DN110" s="158"/>
      <c r="DO110" s="158"/>
      <c r="DP110" s="158"/>
    </row>
    <row r="111" spans="1:120" x14ac:dyDescent="0.2">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c r="CA111" s="158"/>
      <c r="CB111" s="158"/>
      <c r="CC111" s="158"/>
      <c r="CD111" s="158"/>
      <c r="CE111" s="158"/>
      <c r="CF111" s="158"/>
      <c r="CG111" s="158"/>
      <c r="CH111" s="158"/>
      <c r="CI111" s="158"/>
      <c r="CJ111" s="158"/>
      <c r="CK111" s="158"/>
      <c r="CL111" s="158"/>
      <c r="CM111" s="158"/>
      <c r="CN111" s="158"/>
      <c r="CO111" s="158"/>
      <c r="CP111" s="158"/>
      <c r="CQ111" s="158"/>
      <c r="CR111" s="158"/>
      <c r="CS111" s="158"/>
      <c r="CT111" s="158"/>
      <c r="CU111" s="158"/>
      <c r="CV111" s="158"/>
      <c r="CW111" s="158"/>
      <c r="CX111" s="158"/>
      <c r="CY111" s="158"/>
      <c r="CZ111" s="158"/>
      <c r="DA111" s="158"/>
      <c r="DB111" s="158"/>
      <c r="DC111" s="158"/>
      <c r="DD111" s="158"/>
      <c r="DE111" s="158"/>
      <c r="DF111" s="158"/>
      <c r="DG111" s="158"/>
      <c r="DH111" s="158"/>
      <c r="DI111" s="158"/>
      <c r="DJ111" s="158"/>
      <c r="DK111" s="158"/>
      <c r="DL111" s="158"/>
      <c r="DM111" s="158"/>
      <c r="DN111" s="158"/>
      <c r="DO111" s="158"/>
      <c r="DP111" s="158"/>
    </row>
    <row r="112" spans="1:120" x14ac:dyDescent="0.2">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58"/>
      <c r="BV112" s="158"/>
      <c r="BW112" s="158"/>
      <c r="BX112" s="158"/>
      <c r="BY112" s="158"/>
      <c r="BZ112" s="158"/>
      <c r="CA112" s="158"/>
      <c r="CB112" s="158"/>
      <c r="CC112" s="158"/>
      <c r="CD112" s="158"/>
      <c r="CE112" s="158"/>
      <c r="CF112" s="158"/>
      <c r="CG112" s="158"/>
      <c r="CH112" s="158"/>
      <c r="CI112" s="158"/>
      <c r="CJ112" s="158"/>
      <c r="CK112" s="158"/>
      <c r="CL112" s="158"/>
      <c r="CM112" s="158"/>
      <c r="CN112" s="158"/>
      <c r="CO112" s="158"/>
      <c r="CP112" s="158"/>
      <c r="CQ112" s="158"/>
      <c r="CR112" s="158"/>
      <c r="CS112" s="158"/>
      <c r="CT112" s="158"/>
      <c r="CU112" s="158"/>
      <c r="CV112" s="158"/>
      <c r="CW112" s="158"/>
      <c r="CX112" s="158"/>
      <c r="CY112" s="158"/>
      <c r="CZ112" s="158"/>
      <c r="DA112" s="158"/>
      <c r="DB112" s="158"/>
      <c r="DC112" s="158"/>
      <c r="DD112" s="158"/>
      <c r="DE112" s="158"/>
      <c r="DF112" s="158"/>
      <c r="DG112" s="158"/>
      <c r="DH112" s="158"/>
      <c r="DI112" s="158"/>
      <c r="DJ112" s="158"/>
      <c r="DK112" s="158"/>
      <c r="DL112" s="158"/>
      <c r="DM112" s="158"/>
      <c r="DN112" s="158"/>
      <c r="DO112" s="158"/>
      <c r="DP112" s="158"/>
    </row>
    <row r="113" spans="1:120" x14ac:dyDescent="0.2">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c r="CA113" s="158"/>
      <c r="CB113" s="158"/>
      <c r="CC113" s="158"/>
      <c r="CD113" s="158"/>
      <c r="CE113" s="158"/>
      <c r="CF113" s="158"/>
      <c r="CG113" s="158"/>
      <c r="CH113" s="158"/>
      <c r="CI113" s="158"/>
      <c r="CJ113" s="158"/>
      <c r="CK113" s="158"/>
      <c r="CL113" s="158"/>
      <c r="CM113" s="158"/>
      <c r="CN113" s="158"/>
      <c r="CO113" s="158"/>
      <c r="CP113" s="158"/>
      <c r="CQ113" s="158"/>
      <c r="CR113" s="158"/>
      <c r="CS113" s="158"/>
      <c r="CT113" s="158"/>
      <c r="CU113" s="158"/>
      <c r="CV113" s="158"/>
      <c r="CW113" s="158"/>
      <c r="CX113" s="158"/>
      <c r="CY113" s="158"/>
      <c r="CZ113" s="158"/>
      <c r="DA113" s="158"/>
      <c r="DB113" s="158"/>
      <c r="DC113" s="158"/>
      <c r="DD113" s="158"/>
      <c r="DE113" s="158"/>
      <c r="DF113" s="158"/>
      <c r="DG113" s="158"/>
      <c r="DH113" s="158"/>
      <c r="DI113" s="158"/>
      <c r="DJ113" s="158"/>
      <c r="DK113" s="158"/>
      <c r="DL113" s="158"/>
      <c r="DM113" s="158"/>
      <c r="DN113" s="158"/>
      <c r="DO113" s="158"/>
      <c r="DP113" s="158"/>
    </row>
    <row r="114" spans="1:120" x14ac:dyDescent="0.2">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c r="CA114" s="158"/>
      <c r="CB114" s="158"/>
      <c r="CC114" s="158"/>
      <c r="CD114" s="158"/>
      <c r="CE114" s="158"/>
      <c r="CF114" s="158"/>
      <c r="CG114" s="158"/>
      <c r="CH114" s="158"/>
      <c r="CI114" s="158"/>
      <c r="CJ114" s="158"/>
      <c r="CK114" s="158"/>
      <c r="CL114" s="158"/>
      <c r="CM114" s="158"/>
      <c r="CN114" s="158"/>
      <c r="CO114" s="158"/>
      <c r="CP114" s="158"/>
      <c r="CQ114" s="158"/>
      <c r="CR114" s="158"/>
      <c r="CS114" s="158"/>
      <c r="CT114" s="158"/>
      <c r="CU114" s="158"/>
      <c r="CV114" s="158"/>
      <c r="CW114" s="158"/>
      <c r="CX114" s="158"/>
      <c r="CY114" s="158"/>
      <c r="CZ114" s="158"/>
      <c r="DA114" s="158"/>
      <c r="DB114" s="158"/>
      <c r="DC114" s="158"/>
      <c r="DD114" s="158"/>
      <c r="DE114" s="158"/>
      <c r="DF114" s="158"/>
      <c r="DG114" s="158"/>
      <c r="DH114" s="158"/>
      <c r="DI114" s="158"/>
      <c r="DJ114" s="158"/>
      <c r="DK114" s="158"/>
      <c r="DL114" s="158"/>
      <c r="DM114" s="158"/>
      <c r="DN114" s="158"/>
      <c r="DO114" s="158"/>
      <c r="DP114" s="158"/>
    </row>
    <row r="115" spans="1:120" x14ac:dyDescent="0.2">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c r="CA115" s="158"/>
      <c r="CB115" s="158"/>
      <c r="CC115" s="158"/>
      <c r="CD115" s="158"/>
      <c r="CE115" s="158"/>
      <c r="CF115" s="158"/>
      <c r="CG115" s="158"/>
      <c r="CH115" s="158"/>
      <c r="CI115" s="158"/>
      <c r="CJ115" s="158"/>
      <c r="CK115" s="158"/>
      <c r="CL115" s="158"/>
      <c r="CM115" s="158"/>
      <c r="CN115" s="158"/>
      <c r="CO115" s="158"/>
      <c r="CP115" s="158"/>
      <c r="CQ115" s="158"/>
      <c r="CR115" s="158"/>
      <c r="CS115" s="158"/>
      <c r="CT115" s="158"/>
      <c r="CU115" s="158"/>
      <c r="CV115" s="158"/>
      <c r="CW115" s="158"/>
      <c r="CX115" s="158"/>
      <c r="CY115" s="158"/>
      <c r="CZ115" s="158"/>
      <c r="DA115" s="158"/>
      <c r="DB115" s="158"/>
      <c r="DC115" s="158"/>
      <c r="DD115" s="158"/>
      <c r="DE115" s="158"/>
      <c r="DF115" s="158"/>
      <c r="DG115" s="158"/>
      <c r="DH115" s="158"/>
      <c r="DI115" s="158"/>
      <c r="DJ115" s="158"/>
      <c r="DK115" s="158"/>
      <c r="DL115" s="158"/>
      <c r="DM115" s="158"/>
      <c r="DN115" s="158"/>
      <c r="DO115" s="158"/>
      <c r="DP115" s="158"/>
    </row>
    <row r="116" spans="1:120" x14ac:dyDescent="0.2">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c r="CA116" s="158"/>
      <c r="CB116" s="158"/>
      <c r="CC116" s="158"/>
      <c r="CD116" s="158"/>
      <c r="CE116" s="158"/>
      <c r="CF116" s="158"/>
      <c r="CG116" s="158"/>
      <c r="CH116" s="158"/>
      <c r="CI116" s="158"/>
      <c r="CJ116" s="158"/>
      <c r="CK116" s="158"/>
      <c r="CL116" s="158"/>
      <c r="CM116" s="158"/>
      <c r="CN116" s="158"/>
      <c r="CO116" s="158"/>
      <c r="CP116" s="158"/>
      <c r="CQ116" s="158"/>
      <c r="CR116" s="158"/>
      <c r="CS116" s="158"/>
      <c r="CT116" s="158"/>
      <c r="CU116" s="158"/>
      <c r="CV116" s="158"/>
      <c r="CW116" s="158"/>
      <c r="CX116" s="158"/>
      <c r="CY116" s="158"/>
      <c r="CZ116" s="158"/>
      <c r="DA116" s="158"/>
      <c r="DB116" s="158"/>
      <c r="DC116" s="158"/>
      <c r="DD116" s="158"/>
      <c r="DE116" s="158"/>
      <c r="DF116" s="158"/>
      <c r="DG116" s="158"/>
      <c r="DH116" s="158"/>
      <c r="DI116" s="158"/>
      <c r="DJ116" s="158"/>
      <c r="DK116" s="158"/>
      <c r="DL116" s="158"/>
      <c r="DM116" s="158"/>
      <c r="DN116" s="158"/>
      <c r="DO116" s="158"/>
      <c r="DP116" s="158"/>
    </row>
    <row r="117" spans="1:120" x14ac:dyDescent="0.2">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58"/>
      <c r="BT117" s="158"/>
      <c r="BU117" s="158"/>
      <c r="BV117" s="158"/>
      <c r="BW117" s="158"/>
      <c r="BX117" s="158"/>
      <c r="BY117" s="158"/>
      <c r="BZ117" s="158"/>
      <c r="CA117" s="158"/>
      <c r="CB117" s="158"/>
      <c r="CC117" s="158"/>
      <c r="CD117" s="158"/>
      <c r="CE117" s="158"/>
      <c r="CF117" s="158"/>
      <c r="CG117" s="158"/>
      <c r="CH117" s="158"/>
      <c r="CI117" s="158"/>
      <c r="CJ117" s="158"/>
      <c r="CK117" s="158"/>
      <c r="CL117" s="158"/>
      <c r="CM117" s="158"/>
      <c r="CN117" s="158"/>
      <c r="CO117" s="158"/>
      <c r="CP117" s="158"/>
      <c r="CQ117" s="158"/>
      <c r="CR117" s="158"/>
      <c r="CS117" s="158"/>
      <c r="CT117" s="158"/>
      <c r="CU117" s="158"/>
      <c r="CV117" s="158"/>
      <c r="CW117" s="158"/>
      <c r="CX117" s="158"/>
      <c r="CY117" s="158"/>
      <c r="CZ117" s="158"/>
      <c r="DA117" s="158"/>
      <c r="DB117" s="158"/>
      <c r="DC117" s="158"/>
      <c r="DD117" s="158"/>
      <c r="DE117" s="158"/>
      <c r="DF117" s="158"/>
      <c r="DG117" s="158"/>
      <c r="DH117" s="158"/>
      <c r="DI117" s="158"/>
      <c r="DJ117" s="158"/>
      <c r="DK117" s="158"/>
      <c r="DL117" s="158"/>
      <c r="DM117" s="158"/>
      <c r="DN117" s="158"/>
      <c r="DO117" s="158"/>
      <c r="DP117" s="158"/>
    </row>
    <row r="118" spans="1:120" x14ac:dyDescent="0.2">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8"/>
      <c r="BC118" s="158"/>
      <c r="BD118" s="158"/>
      <c r="BE118" s="158"/>
      <c r="BF118" s="158"/>
      <c r="BG118" s="158"/>
      <c r="BH118" s="158"/>
      <c r="BI118" s="158"/>
      <c r="BJ118" s="158"/>
      <c r="BK118" s="158"/>
      <c r="BL118" s="158"/>
      <c r="BM118" s="158"/>
      <c r="BN118" s="158"/>
      <c r="BO118" s="158"/>
      <c r="BP118" s="158"/>
      <c r="BQ118" s="158"/>
      <c r="BR118" s="158"/>
      <c r="BS118" s="158"/>
      <c r="BT118" s="158"/>
      <c r="BU118" s="158"/>
      <c r="BV118" s="158"/>
      <c r="BW118" s="158"/>
      <c r="BX118" s="158"/>
      <c r="BY118" s="158"/>
      <c r="BZ118" s="158"/>
      <c r="CA118" s="158"/>
      <c r="CB118" s="158"/>
      <c r="CC118" s="158"/>
      <c r="CD118" s="158"/>
      <c r="CE118" s="158"/>
      <c r="CF118" s="158"/>
      <c r="CG118" s="158"/>
      <c r="CH118" s="158"/>
      <c r="CI118" s="158"/>
      <c r="CJ118" s="158"/>
      <c r="CK118" s="158"/>
      <c r="CL118" s="158"/>
      <c r="CM118" s="158"/>
      <c r="CN118" s="158"/>
      <c r="CO118" s="158"/>
      <c r="CP118" s="158"/>
      <c r="CQ118" s="158"/>
      <c r="CR118" s="158"/>
      <c r="CS118" s="158"/>
      <c r="CT118" s="158"/>
      <c r="CU118" s="158"/>
      <c r="CV118" s="158"/>
      <c r="CW118" s="158"/>
      <c r="CX118" s="158"/>
      <c r="CY118" s="158"/>
      <c r="CZ118" s="158"/>
      <c r="DA118" s="158"/>
      <c r="DB118" s="158"/>
      <c r="DC118" s="158"/>
      <c r="DD118" s="158"/>
      <c r="DE118" s="158"/>
      <c r="DF118" s="158"/>
      <c r="DG118" s="158"/>
      <c r="DH118" s="158"/>
      <c r="DI118" s="158"/>
      <c r="DJ118" s="158"/>
      <c r="DK118" s="158"/>
      <c r="DL118" s="158"/>
      <c r="DM118" s="158"/>
      <c r="DN118" s="158"/>
      <c r="DO118" s="158"/>
      <c r="DP118" s="158"/>
    </row>
    <row r="119" spans="1:120" x14ac:dyDescent="0.2">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c r="CC119" s="158"/>
      <c r="CD119" s="158"/>
      <c r="CE119" s="158"/>
      <c r="CF119" s="158"/>
      <c r="CG119" s="158"/>
      <c r="CH119" s="158"/>
      <c r="CI119" s="158"/>
      <c r="CJ119" s="158"/>
      <c r="CK119" s="158"/>
      <c r="CL119" s="158"/>
      <c r="CM119" s="158"/>
      <c r="CN119" s="158"/>
      <c r="CO119" s="158"/>
      <c r="CP119" s="158"/>
      <c r="CQ119" s="158"/>
      <c r="CR119" s="158"/>
      <c r="CS119" s="158"/>
      <c r="CT119" s="158"/>
      <c r="CU119" s="158"/>
      <c r="CV119" s="158"/>
      <c r="CW119" s="158"/>
      <c r="CX119" s="158"/>
      <c r="CY119" s="158"/>
      <c r="CZ119" s="158"/>
      <c r="DA119" s="158"/>
      <c r="DB119" s="158"/>
      <c r="DC119" s="158"/>
      <c r="DD119" s="158"/>
      <c r="DE119" s="158"/>
      <c r="DF119" s="158"/>
      <c r="DG119" s="158"/>
      <c r="DH119" s="158"/>
      <c r="DI119" s="158"/>
      <c r="DJ119" s="158"/>
      <c r="DK119" s="158"/>
      <c r="DL119" s="158"/>
      <c r="DM119" s="158"/>
      <c r="DN119" s="158"/>
      <c r="DO119" s="158"/>
      <c r="DP119" s="158"/>
    </row>
    <row r="120" spans="1:120" x14ac:dyDescent="0.2">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58"/>
      <c r="BT120" s="158"/>
      <c r="BU120" s="158"/>
      <c r="BV120" s="158"/>
      <c r="BW120" s="158"/>
      <c r="BX120" s="158"/>
      <c r="BY120" s="158"/>
      <c r="BZ120" s="158"/>
      <c r="CA120" s="158"/>
      <c r="CB120" s="158"/>
      <c r="CC120" s="158"/>
      <c r="CD120" s="158"/>
      <c r="CE120" s="158"/>
      <c r="CF120" s="158"/>
      <c r="CG120" s="158"/>
      <c r="CH120" s="158"/>
      <c r="CI120" s="158"/>
      <c r="CJ120" s="158"/>
      <c r="CK120" s="158"/>
      <c r="CL120" s="158"/>
      <c r="CM120" s="158"/>
      <c r="CN120" s="158"/>
      <c r="CO120" s="158"/>
      <c r="CP120" s="158"/>
      <c r="CQ120" s="158"/>
      <c r="CR120" s="158"/>
      <c r="CS120" s="158"/>
      <c r="CT120" s="158"/>
      <c r="CU120" s="158"/>
      <c r="CV120" s="158"/>
      <c r="CW120" s="158"/>
      <c r="CX120" s="158"/>
      <c r="CY120" s="158"/>
      <c r="CZ120" s="158"/>
      <c r="DA120" s="158"/>
      <c r="DB120" s="158"/>
      <c r="DC120" s="158"/>
      <c r="DD120" s="158"/>
      <c r="DE120" s="158"/>
      <c r="DF120" s="158"/>
      <c r="DG120" s="158"/>
      <c r="DH120" s="158"/>
      <c r="DI120" s="158"/>
      <c r="DJ120" s="158"/>
      <c r="DK120" s="158"/>
      <c r="DL120" s="158"/>
      <c r="DM120" s="158"/>
      <c r="DN120" s="158"/>
      <c r="DO120" s="158"/>
      <c r="DP120" s="158"/>
    </row>
    <row r="121" spans="1:120" x14ac:dyDescent="0.2">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58"/>
      <c r="BQ121" s="158"/>
      <c r="BR121" s="158"/>
      <c r="BS121" s="158"/>
      <c r="BT121" s="158"/>
      <c r="BU121" s="158"/>
      <c r="BV121" s="158"/>
      <c r="BW121" s="158"/>
      <c r="BX121" s="158"/>
      <c r="BY121" s="158"/>
      <c r="BZ121" s="158"/>
      <c r="CA121" s="158"/>
      <c r="CB121" s="158"/>
      <c r="CC121" s="158"/>
      <c r="CD121" s="158"/>
      <c r="CE121" s="158"/>
      <c r="CF121" s="158"/>
      <c r="CG121" s="158"/>
      <c r="CH121" s="158"/>
      <c r="CI121" s="158"/>
      <c r="CJ121" s="158"/>
      <c r="CK121" s="158"/>
      <c r="CL121" s="158"/>
      <c r="CM121" s="158"/>
      <c r="CN121" s="158"/>
      <c r="CO121" s="158"/>
      <c r="CP121" s="158"/>
      <c r="CQ121" s="158"/>
      <c r="CR121" s="158"/>
      <c r="CS121" s="158"/>
      <c r="CT121" s="158"/>
      <c r="CU121" s="158"/>
      <c r="CV121" s="158"/>
      <c r="CW121" s="158"/>
      <c r="CX121" s="158"/>
      <c r="CY121" s="158"/>
      <c r="CZ121" s="158"/>
      <c r="DA121" s="158"/>
      <c r="DB121" s="158"/>
      <c r="DC121" s="158"/>
      <c r="DD121" s="158"/>
      <c r="DE121" s="158"/>
      <c r="DF121" s="158"/>
      <c r="DG121" s="158"/>
      <c r="DH121" s="158"/>
      <c r="DI121" s="158"/>
      <c r="DJ121" s="158"/>
      <c r="DK121" s="158"/>
      <c r="DL121" s="158"/>
      <c r="DM121" s="158"/>
      <c r="DN121" s="158"/>
      <c r="DO121" s="158"/>
      <c r="DP121" s="158"/>
    </row>
    <row r="122" spans="1:120" x14ac:dyDescent="0.2">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c r="BI122" s="158"/>
      <c r="BJ122" s="158"/>
      <c r="BK122" s="158"/>
      <c r="BL122" s="158"/>
      <c r="BM122" s="158"/>
      <c r="BN122" s="158"/>
      <c r="BO122" s="158"/>
      <c r="BP122" s="158"/>
      <c r="BQ122" s="158"/>
      <c r="BR122" s="158"/>
      <c r="BS122" s="158"/>
      <c r="BT122" s="158"/>
      <c r="BU122" s="158"/>
      <c r="BV122" s="158"/>
      <c r="BW122" s="158"/>
      <c r="BX122" s="158"/>
      <c r="BY122" s="158"/>
      <c r="BZ122" s="158"/>
      <c r="CA122" s="158"/>
      <c r="CB122" s="158"/>
      <c r="CC122" s="158"/>
      <c r="CD122" s="158"/>
      <c r="CE122" s="158"/>
      <c r="CF122" s="158"/>
      <c r="CG122" s="158"/>
      <c r="CH122" s="158"/>
      <c r="CI122" s="158"/>
      <c r="CJ122" s="158"/>
      <c r="CK122" s="158"/>
      <c r="CL122" s="158"/>
      <c r="CM122" s="158"/>
      <c r="CN122" s="158"/>
      <c r="CO122" s="158"/>
      <c r="CP122" s="158"/>
      <c r="CQ122" s="158"/>
      <c r="CR122" s="158"/>
      <c r="CS122" s="158"/>
      <c r="CT122" s="158"/>
      <c r="CU122" s="158"/>
      <c r="CV122" s="158"/>
      <c r="CW122" s="158"/>
      <c r="CX122" s="158"/>
      <c r="CY122" s="158"/>
      <c r="CZ122" s="158"/>
      <c r="DA122" s="158"/>
      <c r="DB122" s="158"/>
      <c r="DC122" s="158"/>
      <c r="DD122" s="158"/>
      <c r="DE122" s="158"/>
      <c r="DF122" s="158"/>
      <c r="DG122" s="158"/>
      <c r="DH122" s="158"/>
      <c r="DI122" s="158"/>
      <c r="DJ122" s="158"/>
      <c r="DK122" s="158"/>
      <c r="DL122" s="158"/>
      <c r="DM122" s="158"/>
      <c r="DN122" s="158"/>
      <c r="DO122" s="158"/>
      <c r="DP122" s="158"/>
    </row>
    <row r="123" spans="1:120" x14ac:dyDescent="0.2">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58"/>
      <c r="BT123" s="158"/>
      <c r="BU123" s="158"/>
      <c r="BV123" s="158"/>
      <c r="BW123" s="158"/>
      <c r="BX123" s="158"/>
      <c r="BY123" s="158"/>
      <c r="BZ123" s="158"/>
      <c r="CA123" s="158"/>
      <c r="CB123" s="158"/>
      <c r="CC123" s="158"/>
      <c r="CD123" s="158"/>
      <c r="CE123" s="158"/>
      <c r="CF123" s="158"/>
      <c r="CG123" s="158"/>
      <c r="CH123" s="158"/>
      <c r="CI123" s="158"/>
      <c r="CJ123" s="158"/>
      <c r="CK123" s="158"/>
      <c r="CL123" s="158"/>
      <c r="CM123" s="158"/>
      <c r="CN123" s="158"/>
      <c r="CO123" s="158"/>
      <c r="CP123" s="158"/>
      <c r="CQ123" s="158"/>
      <c r="CR123" s="158"/>
      <c r="CS123" s="158"/>
      <c r="CT123" s="158"/>
      <c r="CU123" s="158"/>
      <c r="CV123" s="158"/>
      <c r="CW123" s="158"/>
      <c r="CX123" s="158"/>
      <c r="CY123" s="158"/>
      <c r="CZ123" s="158"/>
      <c r="DA123" s="158"/>
      <c r="DB123" s="158"/>
      <c r="DC123" s="158"/>
      <c r="DD123" s="158"/>
      <c r="DE123" s="158"/>
      <c r="DF123" s="158"/>
      <c r="DG123" s="158"/>
      <c r="DH123" s="158"/>
      <c r="DI123" s="158"/>
      <c r="DJ123" s="158"/>
      <c r="DK123" s="158"/>
      <c r="DL123" s="158"/>
      <c r="DM123" s="158"/>
      <c r="DN123" s="158"/>
      <c r="DO123" s="158"/>
      <c r="DP123" s="158"/>
    </row>
    <row r="124" spans="1:120" x14ac:dyDescent="0.2">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58"/>
      <c r="BT124" s="158"/>
      <c r="BU124" s="158"/>
      <c r="BV124" s="158"/>
      <c r="BW124" s="158"/>
      <c r="BX124" s="158"/>
      <c r="BY124" s="158"/>
      <c r="BZ124" s="158"/>
      <c r="CA124" s="158"/>
      <c r="CB124" s="158"/>
      <c r="CC124" s="158"/>
      <c r="CD124" s="158"/>
      <c r="CE124" s="158"/>
      <c r="CF124" s="158"/>
      <c r="CG124" s="158"/>
      <c r="CH124" s="158"/>
      <c r="CI124" s="158"/>
      <c r="CJ124" s="158"/>
      <c r="CK124" s="158"/>
      <c r="CL124" s="158"/>
      <c r="CM124" s="158"/>
      <c r="CN124" s="158"/>
      <c r="CO124" s="158"/>
      <c r="CP124" s="158"/>
      <c r="CQ124" s="158"/>
      <c r="CR124" s="158"/>
      <c r="CS124" s="158"/>
      <c r="CT124" s="158"/>
      <c r="CU124" s="158"/>
      <c r="CV124" s="158"/>
      <c r="CW124" s="158"/>
      <c r="CX124" s="158"/>
      <c r="CY124" s="158"/>
      <c r="CZ124" s="158"/>
      <c r="DA124" s="158"/>
      <c r="DB124" s="158"/>
      <c r="DC124" s="158"/>
      <c r="DD124" s="158"/>
      <c r="DE124" s="158"/>
      <c r="DF124" s="158"/>
      <c r="DG124" s="158"/>
      <c r="DH124" s="158"/>
      <c r="DI124" s="158"/>
      <c r="DJ124" s="158"/>
      <c r="DK124" s="158"/>
      <c r="DL124" s="158"/>
      <c r="DM124" s="158"/>
      <c r="DN124" s="158"/>
      <c r="DO124" s="158"/>
      <c r="DP124" s="158"/>
    </row>
    <row r="125" spans="1:120" x14ac:dyDescent="0.2">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58"/>
      <c r="BT125" s="158"/>
      <c r="BU125" s="158"/>
      <c r="BV125" s="158"/>
      <c r="BW125" s="158"/>
      <c r="BX125" s="158"/>
      <c r="BY125" s="158"/>
      <c r="BZ125" s="158"/>
      <c r="CA125" s="158"/>
      <c r="CB125" s="158"/>
      <c r="CC125" s="158"/>
      <c r="CD125" s="158"/>
      <c r="CE125" s="158"/>
      <c r="CF125" s="158"/>
      <c r="CG125" s="158"/>
      <c r="CH125" s="158"/>
      <c r="CI125" s="158"/>
      <c r="CJ125" s="158"/>
      <c r="CK125" s="158"/>
      <c r="CL125" s="158"/>
      <c r="CM125" s="158"/>
      <c r="CN125" s="158"/>
      <c r="CO125" s="158"/>
      <c r="CP125" s="158"/>
      <c r="CQ125" s="158"/>
      <c r="CR125" s="158"/>
      <c r="CS125" s="158"/>
      <c r="CT125" s="158"/>
      <c r="CU125" s="158"/>
      <c r="CV125" s="158"/>
      <c r="CW125" s="158"/>
      <c r="CX125" s="158"/>
      <c r="CY125" s="158"/>
      <c r="CZ125" s="158"/>
      <c r="DA125" s="158"/>
      <c r="DB125" s="158"/>
      <c r="DC125" s="158"/>
      <c r="DD125" s="158"/>
      <c r="DE125" s="158"/>
      <c r="DF125" s="158"/>
      <c r="DG125" s="158"/>
      <c r="DH125" s="158"/>
      <c r="DI125" s="158"/>
      <c r="DJ125" s="158"/>
      <c r="DK125" s="158"/>
      <c r="DL125" s="158"/>
      <c r="DM125" s="158"/>
      <c r="DN125" s="158"/>
      <c r="DO125" s="158"/>
      <c r="DP125" s="158"/>
    </row>
    <row r="126" spans="1:120" x14ac:dyDescent="0.2">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58"/>
      <c r="CE126" s="158"/>
      <c r="CF126" s="158"/>
      <c r="CG126" s="158"/>
      <c r="CH126" s="158"/>
      <c r="CI126" s="158"/>
      <c r="CJ126" s="158"/>
      <c r="CK126" s="158"/>
      <c r="CL126" s="158"/>
      <c r="CM126" s="158"/>
      <c r="CN126" s="158"/>
      <c r="CO126" s="158"/>
      <c r="CP126" s="158"/>
      <c r="CQ126" s="158"/>
      <c r="CR126" s="158"/>
      <c r="CS126" s="158"/>
      <c r="CT126" s="158"/>
      <c r="CU126" s="158"/>
      <c r="CV126" s="158"/>
      <c r="CW126" s="158"/>
      <c r="CX126" s="158"/>
      <c r="CY126" s="158"/>
      <c r="CZ126" s="158"/>
      <c r="DA126" s="158"/>
      <c r="DB126" s="158"/>
      <c r="DC126" s="158"/>
      <c r="DD126" s="158"/>
      <c r="DE126" s="158"/>
      <c r="DF126" s="158"/>
      <c r="DG126" s="158"/>
      <c r="DH126" s="158"/>
      <c r="DI126" s="158"/>
      <c r="DJ126" s="158"/>
      <c r="DK126" s="158"/>
      <c r="DL126" s="158"/>
      <c r="DM126" s="158"/>
      <c r="DN126" s="158"/>
      <c r="DO126" s="158"/>
      <c r="DP126" s="158"/>
    </row>
    <row r="127" spans="1:120" x14ac:dyDescent="0.2">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58"/>
      <c r="BT127" s="158"/>
      <c r="BU127" s="158"/>
      <c r="BV127" s="158"/>
      <c r="BW127" s="158"/>
      <c r="BX127" s="158"/>
      <c r="BY127" s="158"/>
      <c r="BZ127" s="158"/>
      <c r="CA127" s="158"/>
      <c r="CB127" s="158"/>
      <c r="CC127" s="158"/>
      <c r="CD127" s="158"/>
      <c r="CE127" s="158"/>
      <c r="CF127" s="158"/>
      <c r="CG127" s="158"/>
      <c r="CH127" s="158"/>
      <c r="CI127" s="158"/>
      <c r="CJ127" s="158"/>
      <c r="CK127" s="158"/>
      <c r="CL127" s="158"/>
      <c r="CM127" s="158"/>
      <c r="CN127" s="158"/>
      <c r="CO127" s="158"/>
      <c r="CP127" s="158"/>
      <c r="CQ127" s="158"/>
      <c r="CR127" s="158"/>
      <c r="CS127" s="158"/>
      <c r="CT127" s="158"/>
      <c r="CU127" s="158"/>
      <c r="CV127" s="158"/>
      <c r="CW127" s="158"/>
      <c r="CX127" s="158"/>
      <c r="CY127" s="158"/>
      <c r="CZ127" s="158"/>
      <c r="DA127" s="158"/>
      <c r="DB127" s="158"/>
      <c r="DC127" s="158"/>
      <c r="DD127" s="158"/>
      <c r="DE127" s="158"/>
      <c r="DF127" s="158"/>
      <c r="DG127" s="158"/>
      <c r="DH127" s="158"/>
      <c r="DI127" s="158"/>
      <c r="DJ127" s="158"/>
      <c r="DK127" s="158"/>
      <c r="DL127" s="158"/>
      <c r="DM127" s="158"/>
      <c r="DN127" s="158"/>
      <c r="DO127" s="158"/>
      <c r="DP127" s="158"/>
    </row>
    <row r="128" spans="1:120" x14ac:dyDescent="0.2">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58"/>
      <c r="BT128" s="158"/>
      <c r="BU128" s="158"/>
      <c r="BV128" s="158"/>
      <c r="BW128" s="158"/>
      <c r="BX128" s="158"/>
      <c r="BY128" s="158"/>
      <c r="BZ128" s="158"/>
      <c r="CA128" s="158"/>
      <c r="CB128" s="158"/>
      <c r="CC128" s="158"/>
      <c r="CD128" s="158"/>
      <c r="CE128" s="158"/>
      <c r="CF128" s="158"/>
      <c r="CG128" s="158"/>
      <c r="CH128" s="158"/>
      <c r="CI128" s="158"/>
      <c r="CJ128" s="158"/>
      <c r="CK128" s="158"/>
      <c r="CL128" s="158"/>
      <c r="CM128" s="158"/>
      <c r="CN128" s="158"/>
      <c r="CO128" s="158"/>
      <c r="CP128" s="158"/>
      <c r="CQ128" s="158"/>
      <c r="CR128" s="158"/>
      <c r="CS128" s="158"/>
      <c r="CT128" s="158"/>
      <c r="CU128" s="158"/>
      <c r="CV128" s="158"/>
      <c r="CW128" s="158"/>
      <c r="CX128" s="158"/>
      <c r="CY128" s="158"/>
      <c r="CZ128" s="158"/>
      <c r="DA128" s="158"/>
      <c r="DB128" s="158"/>
      <c r="DC128" s="158"/>
      <c r="DD128" s="158"/>
      <c r="DE128" s="158"/>
      <c r="DF128" s="158"/>
      <c r="DG128" s="158"/>
      <c r="DH128" s="158"/>
      <c r="DI128" s="158"/>
      <c r="DJ128" s="158"/>
      <c r="DK128" s="158"/>
      <c r="DL128" s="158"/>
      <c r="DM128" s="158"/>
      <c r="DN128" s="158"/>
      <c r="DO128" s="158"/>
      <c r="DP128" s="158"/>
    </row>
    <row r="129" spans="1:120" x14ac:dyDescent="0.2">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58"/>
      <c r="BT129" s="158"/>
      <c r="BU129" s="158"/>
      <c r="BV129" s="158"/>
      <c r="BW129" s="158"/>
      <c r="BX129" s="158"/>
      <c r="BY129" s="158"/>
      <c r="BZ129" s="158"/>
      <c r="CA129" s="158"/>
      <c r="CB129" s="158"/>
      <c r="CC129" s="158"/>
      <c r="CD129" s="158"/>
      <c r="CE129" s="158"/>
      <c r="CF129" s="158"/>
      <c r="CG129" s="158"/>
      <c r="CH129" s="158"/>
      <c r="CI129" s="158"/>
      <c r="CJ129" s="158"/>
      <c r="CK129" s="158"/>
      <c r="CL129" s="158"/>
      <c r="CM129" s="158"/>
      <c r="CN129" s="158"/>
      <c r="CO129" s="158"/>
      <c r="CP129" s="158"/>
      <c r="CQ129" s="158"/>
      <c r="CR129" s="158"/>
      <c r="CS129" s="158"/>
      <c r="CT129" s="158"/>
      <c r="CU129" s="158"/>
      <c r="CV129" s="158"/>
      <c r="CW129" s="158"/>
      <c r="CX129" s="158"/>
      <c r="CY129" s="158"/>
      <c r="CZ129" s="158"/>
      <c r="DA129" s="158"/>
      <c r="DB129" s="158"/>
      <c r="DC129" s="158"/>
      <c r="DD129" s="158"/>
      <c r="DE129" s="158"/>
      <c r="DF129" s="158"/>
      <c r="DG129" s="158"/>
      <c r="DH129" s="158"/>
      <c r="DI129" s="158"/>
      <c r="DJ129" s="158"/>
      <c r="DK129" s="158"/>
      <c r="DL129" s="158"/>
      <c r="DM129" s="158"/>
      <c r="DN129" s="158"/>
      <c r="DO129" s="158"/>
      <c r="DP129" s="158"/>
    </row>
    <row r="130" spans="1:120" x14ac:dyDescent="0.2">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58"/>
      <c r="BT130" s="158"/>
      <c r="BU130" s="158"/>
      <c r="BV130" s="158"/>
      <c r="BW130" s="158"/>
      <c r="BX130" s="158"/>
      <c r="BY130" s="158"/>
      <c r="BZ130" s="158"/>
      <c r="CA130" s="158"/>
      <c r="CB130" s="158"/>
      <c r="CC130" s="158"/>
      <c r="CD130" s="158"/>
      <c r="CE130" s="158"/>
      <c r="CF130" s="158"/>
      <c r="CG130" s="158"/>
      <c r="CH130" s="158"/>
      <c r="CI130" s="158"/>
      <c r="CJ130" s="158"/>
      <c r="CK130" s="158"/>
      <c r="CL130" s="158"/>
      <c r="CM130" s="158"/>
      <c r="CN130" s="158"/>
      <c r="CO130" s="158"/>
      <c r="CP130" s="158"/>
      <c r="CQ130" s="158"/>
      <c r="CR130" s="158"/>
      <c r="CS130" s="158"/>
      <c r="CT130" s="158"/>
      <c r="CU130" s="158"/>
      <c r="CV130" s="158"/>
      <c r="CW130" s="158"/>
      <c r="CX130" s="158"/>
      <c r="CY130" s="158"/>
      <c r="CZ130" s="158"/>
      <c r="DA130" s="158"/>
      <c r="DB130" s="158"/>
      <c r="DC130" s="158"/>
      <c r="DD130" s="158"/>
      <c r="DE130" s="158"/>
      <c r="DF130" s="158"/>
      <c r="DG130" s="158"/>
      <c r="DH130" s="158"/>
      <c r="DI130" s="158"/>
      <c r="DJ130" s="158"/>
      <c r="DK130" s="158"/>
      <c r="DL130" s="158"/>
      <c r="DM130" s="158"/>
      <c r="DN130" s="158"/>
      <c r="DO130" s="158"/>
      <c r="DP130" s="158"/>
    </row>
    <row r="131" spans="1:120" x14ac:dyDescent="0.2">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58"/>
      <c r="BT131" s="158"/>
      <c r="BU131" s="158"/>
      <c r="BV131" s="158"/>
      <c r="BW131" s="158"/>
      <c r="BX131" s="158"/>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row>
    <row r="132" spans="1:120" x14ac:dyDescent="0.2">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58"/>
      <c r="BT132" s="158"/>
      <c r="BU132" s="158"/>
      <c r="BV132" s="158"/>
      <c r="BW132" s="158"/>
      <c r="BX132" s="158"/>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row>
    <row r="133" spans="1:120" x14ac:dyDescent="0.2">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row>
    <row r="134" spans="1:120" x14ac:dyDescent="0.2">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58"/>
      <c r="BT134" s="158"/>
      <c r="BU134" s="158"/>
      <c r="BV134" s="158"/>
      <c r="BW134" s="158"/>
      <c r="BX134" s="158"/>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row>
    <row r="135" spans="1:120" x14ac:dyDescent="0.2">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58"/>
      <c r="BQ135" s="158"/>
      <c r="BR135" s="158"/>
      <c r="BS135" s="158"/>
      <c r="BT135" s="158"/>
      <c r="BU135" s="158"/>
      <c r="BV135" s="158"/>
      <c r="BW135" s="158"/>
      <c r="BX135" s="158"/>
      <c r="BY135" s="158"/>
      <c r="BZ135" s="158"/>
      <c r="CA135" s="158"/>
      <c r="CB135" s="158"/>
      <c r="CC135" s="158"/>
      <c r="CD135" s="158"/>
      <c r="CE135" s="158"/>
      <c r="CF135" s="158"/>
      <c r="CG135" s="158"/>
      <c r="CH135" s="158"/>
      <c r="CI135" s="158"/>
      <c r="CJ135" s="158"/>
      <c r="CK135" s="158"/>
      <c r="CL135" s="158"/>
      <c r="CM135" s="158"/>
      <c r="CN135" s="158"/>
      <c r="CO135" s="158"/>
      <c r="CP135" s="158"/>
      <c r="CQ135" s="158"/>
      <c r="CR135" s="158"/>
      <c r="CS135" s="158"/>
      <c r="CT135" s="158"/>
      <c r="CU135" s="158"/>
      <c r="CV135" s="158"/>
      <c r="CW135" s="158"/>
      <c r="CX135" s="158"/>
      <c r="CY135" s="158"/>
      <c r="CZ135" s="158"/>
      <c r="DA135" s="158"/>
      <c r="DB135" s="158"/>
      <c r="DC135" s="158"/>
      <c r="DD135" s="158"/>
      <c r="DE135" s="158"/>
      <c r="DF135" s="158"/>
      <c r="DG135" s="158"/>
      <c r="DH135" s="158"/>
      <c r="DI135" s="158"/>
      <c r="DJ135" s="158"/>
      <c r="DK135" s="158"/>
      <c r="DL135" s="158"/>
      <c r="DM135" s="158"/>
      <c r="DN135" s="158"/>
      <c r="DO135" s="158"/>
      <c r="DP135" s="158"/>
    </row>
    <row r="136" spans="1:120" x14ac:dyDescent="0.2">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8"/>
      <c r="BQ136" s="158"/>
      <c r="BR136" s="158"/>
      <c r="BS136" s="158"/>
      <c r="BT136" s="158"/>
      <c r="BU136" s="158"/>
      <c r="BV136" s="158"/>
      <c r="BW136" s="158"/>
      <c r="BX136" s="158"/>
      <c r="BY136" s="158"/>
      <c r="BZ136" s="158"/>
      <c r="CA136" s="158"/>
      <c r="CB136" s="158"/>
      <c r="CC136" s="158"/>
      <c r="CD136" s="158"/>
      <c r="CE136" s="158"/>
      <c r="CF136" s="158"/>
      <c r="CG136" s="158"/>
      <c r="CH136" s="158"/>
      <c r="CI136" s="158"/>
      <c r="CJ136" s="158"/>
      <c r="CK136" s="158"/>
      <c r="CL136" s="158"/>
      <c r="CM136" s="158"/>
      <c r="CN136" s="158"/>
      <c r="CO136" s="158"/>
      <c r="CP136" s="158"/>
      <c r="CQ136" s="158"/>
      <c r="CR136" s="158"/>
      <c r="CS136" s="158"/>
      <c r="CT136" s="158"/>
      <c r="CU136" s="158"/>
      <c r="CV136" s="158"/>
      <c r="CW136" s="158"/>
      <c r="CX136" s="158"/>
      <c r="CY136" s="158"/>
      <c r="CZ136" s="158"/>
      <c r="DA136" s="158"/>
      <c r="DB136" s="158"/>
      <c r="DC136" s="158"/>
      <c r="DD136" s="158"/>
      <c r="DE136" s="158"/>
      <c r="DF136" s="158"/>
      <c r="DG136" s="158"/>
      <c r="DH136" s="158"/>
      <c r="DI136" s="158"/>
      <c r="DJ136" s="158"/>
      <c r="DK136" s="158"/>
      <c r="DL136" s="158"/>
      <c r="DM136" s="158"/>
      <c r="DN136" s="158"/>
      <c r="DO136" s="158"/>
      <c r="DP136" s="158"/>
    </row>
    <row r="137" spans="1:120" x14ac:dyDescent="0.2">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58"/>
      <c r="BT137" s="158"/>
      <c r="BU137" s="158"/>
      <c r="BV137" s="158"/>
      <c r="BW137" s="158"/>
      <c r="BX137" s="158"/>
      <c r="BY137" s="158"/>
      <c r="BZ137" s="158"/>
      <c r="CA137" s="158"/>
      <c r="CB137" s="158"/>
      <c r="CC137" s="158"/>
      <c r="CD137" s="158"/>
      <c r="CE137" s="158"/>
      <c r="CF137" s="158"/>
      <c r="CG137" s="158"/>
      <c r="CH137" s="158"/>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row>
    <row r="138" spans="1:120" x14ac:dyDescent="0.2">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58"/>
      <c r="BT138" s="158"/>
      <c r="BU138" s="158"/>
      <c r="BV138" s="158"/>
      <c r="BW138" s="158"/>
      <c r="BX138" s="158"/>
      <c r="BY138" s="158"/>
      <c r="BZ138" s="158"/>
      <c r="CA138" s="158"/>
      <c r="CB138" s="158"/>
      <c r="CC138" s="158"/>
      <c r="CD138" s="158"/>
      <c r="CE138" s="158"/>
      <c r="CF138" s="158"/>
      <c r="CG138" s="158"/>
      <c r="CH138" s="158"/>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row>
    <row r="139" spans="1:120" x14ac:dyDescent="0.2">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58"/>
      <c r="BT139" s="158"/>
      <c r="BU139" s="158"/>
      <c r="BV139" s="158"/>
      <c r="BW139" s="158"/>
      <c r="BX139" s="158"/>
      <c r="BY139" s="158"/>
      <c r="BZ139" s="158"/>
      <c r="CA139" s="158"/>
      <c r="CB139" s="158"/>
      <c r="CC139" s="158"/>
      <c r="CD139" s="158"/>
      <c r="CE139" s="158"/>
      <c r="CF139" s="158"/>
      <c r="CG139" s="158"/>
      <c r="CH139" s="158"/>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row>
    <row r="140" spans="1:120" x14ac:dyDescent="0.2">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58"/>
      <c r="BT140" s="158"/>
      <c r="BU140" s="158"/>
      <c r="BV140" s="158"/>
      <c r="BW140" s="158"/>
      <c r="BX140" s="158"/>
      <c r="BY140" s="158"/>
      <c r="BZ140" s="158"/>
      <c r="CA140" s="158"/>
      <c r="CB140" s="158"/>
      <c r="CC140" s="158"/>
      <c r="CD140" s="158"/>
      <c r="CE140" s="158"/>
      <c r="CF140" s="158"/>
      <c r="CG140" s="158"/>
      <c r="CH140" s="158"/>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row>
    <row r="141" spans="1:120" x14ac:dyDescent="0.2">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58"/>
      <c r="BT141" s="158"/>
      <c r="BU141" s="158"/>
      <c r="BV141" s="158"/>
      <c r="BW141" s="158"/>
      <c r="BX141" s="158"/>
      <c r="BY141" s="158"/>
      <c r="BZ141" s="158"/>
      <c r="CA141" s="158"/>
      <c r="CB141" s="158"/>
      <c r="CC141" s="158"/>
      <c r="CD141" s="158"/>
      <c r="CE141" s="158"/>
      <c r="CF141" s="158"/>
      <c r="CG141" s="158"/>
      <c r="CH141" s="158"/>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row>
    <row r="142" spans="1:120" x14ac:dyDescent="0.2">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8"/>
      <c r="CB142" s="158"/>
      <c r="CC142" s="158"/>
      <c r="CD142" s="158"/>
      <c r="CE142" s="158"/>
      <c r="CF142" s="158"/>
      <c r="CG142" s="158"/>
      <c r="CH142" s="158"/>
      <c r="CI142" s="158"/>
      <c r="CJ142" s="158"/>
      <c r="CK142" s="158"/>
      <c r="CL142" s="158"/>
      <c r="CM142" s="158"/>
      <c r="CN142" s="158"/>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row>
    <row r="143" spans="1:120" x14ac:dyDescent="0.2">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58"/>
      <c r="BT143" s="158"/>
      <c r="BU143" s="158"/>
      <c r="BV143" s="158"/>
      <c r="BW143" s="158"/>
      <c r="BX143" s="158"/>
      <c r="BY143" s="158"/>
      <c r="BZ143" s="158"/>
      <c r="CA143" s="158"/>
      <c r="CB143" s="158"/>
      <c r="CC143" s="158"/>
      <c r="CD143" s="158"/>
      <c r="CE143" s="158"/>
      <c r="CF143" s="158"/>
      <c r="CG143" s="158"/>
      <c r="CH143" s="158"/>
      <c r="CI143" s="158"/>
      <c r="CJ143" s="158"/>
      <c r="CK143" s="158"/>
      <c r="CL143" s="158"/>
      <c r="CM143" s="158"/>
      <c r="CN143" s="158"/>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row>
    <row r="144" spans="1:120" x14ac:dyDescent="0.2">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58"/>
      <c r="BT144" s="158"/>
      <c r="BU144" s="158"/>
      <c r="BV144" s="158"/>
      <c r="BW144" s="158"/>
      <c r="BX144" s="158"/>
      <c r="BY144" s="158"/>
      <c r="BZ144" s="158"/>
      <c r="CA144" s="158"/>
      <c r="CB144" s="158"/>
      <c r="CC144" s="158"/>
      <c r="CD144" s="158"/>
      <c r="CE144" s="158"/>
      <c r="CF144" s="158"/>
      <c r="CG144" s="158"/>
      <c r="CH144" s="158"/>
      <c r="CI144" s="158"/>
      <c r="CJ144" s="158"/>
      <c r="CK144" s="158"/>
      <c r="CL144" s="158"/>
      <c r="CM144" s="158"/>
      <c r="CN144" s="158"/>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row>
    <row r="145" spans="1:120" x14ac:dyDescent="0.2">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58"/>
      <c r="BT145" s="158"/>
      <c r="BU145" s="158"/>
      <c r="BV145" s="158"/>
      <c r="BW145" s="158"/>
      <c r="BX145" s="158"/>
      <c r="BY145" s="158"/>
      <c r="BZ145" s="158"/>
      <c r="CA145" s="158"/>
      <c r="CB145" s="158"/>
      <c r="CC145" s="158"/>
      <c r="CD145" s="158"/>
      <c r="CE145" s="158"/>
      <c r="CF145" s="158"/>
      <c r="CG145" s="158"/>
      <c r="CH145" s="158"/>
      <c r="CI145" s="158"/>
      <c r="CJ145" s="158"/>
      <c r="CK145" s="158"/>
      <c r="CL145" s="158"/>
      <c r="CM145" s="158"/>
      <c r="CN145" s="158"/>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row>
    <row r="146" spans="1:120" x14ac:dyDescent="0.2">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c r="CA146" s="158"/>
      <c r="CB146" s="158"/>
      <c r="CC146" s="158"/>
      <c r="CD146" s="158"/>
      <c r="CE146" s="158"/>
      <c r="CF146" s="158"/>
      <c r="CG146" s="158"/>
      <c r="CH146" s="158"/>
      <c r="CI146" s="158"/>
      <c r="CJ146" s="158"/>
      <c r="CK146" s="158"/>
      <c r="CL146" s="158"/>
      <c r="CM146" s="158"/>
      <c r="CN146" s="158"/>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row>
    <row r="147" spans="1:120" x14ac:dyDescent="0.2">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c r="CA147" s="158"/>
      <c r="CB147" s="158"/>
      <c r="CC147" s="158"/>
      <c r="CD147" s="158"/>
      <c r="CE147" s="158"/>
      <c r="CF147" s="158"/>
      <c r="CG147" s="158"/>
      <c r="CH147" s="158"/>
      <c r="CI147" s="158"/>
      <c r="CJ147" s="158"/>
      <c r="CK147" s="158"/>
      <c r="CL147" s="158"/>
      <c r="CM147" s="158"/>
      <c r="CN147" s="158"/>
      <c r="CO147" s="158"/>
      <c r="CP147" s="158"/>
      <c r="CQ147" s="158"/>
      <c r="CR147" s="158"/>
      <c r="CS147" s="158"/>
      <c r="CT147" s="158"/>
      <c r="CU147" s="158"/>
      <c r="CV147" s="158"/>
      <c r="CW147" s="158"/>
      <c r="CX147" s="158"/>
      <c r="CY147" s="158"/>
      <c r="CZ147" s="158"/>
      <c r="DA147" s="158"/>
      <c r="DB147" s="158"/>
      <c r="DC147" s="158"/>
      <c r="DD147" s="158"/>
      <c r="DE147" s="158"/>
      <c r="DF147" s="158"/>
      <c r="DG147" s="158"/>
      <c r="DH147" s="158"/>
      <c r="DI147" s="158"/>
      <c r="DJ147" s="158"/>
      <c r="DK147" s="158"/>
      <c r="DL147" s="158"/>
      <c r="DM147" s="158"/>
      <c r="DN147" s="158"/>
      <c r="DO147" s="158"/>
      <c r="DP147" s="158"/>
    </row>
    <row r="148" spans="1:120" x14ac:dyDescent="0.2">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c r="CA148" s="158"/>
      <c r="CB148" s="158"/>
      <c r="CC148" s="158"/>
      <c r="CD148" s="158"/>
      <c r="CE148" s="158"/>
      <c r="CF148" s="158"/>
      <c r="CG148" s="158"/>
      <c r="CH148" s="158"/>
      <c r="CI148" s="158"/>
      <c r="CJ148" s="158"/>
      <c r="CK148" s="158"/>
      <c r="CL148" s="158"/>
      <c r="CM148" s="158"/>
      <c r="CN148" s="158"/>
      <c r="CO148" s="158"/>
      <c r="CP148" s="158"/>
      <c r="CQ148" s="158"/>
      <c r="CR148" s="158"/>
      <c r="CS148" s="158"/>
      <c r="CT148" s="158"/>
      <c r="CU148" s="158"/>
      <c r="CV148" s="158"/>
      <c r="CW148" s="158"/>
      <c r="CX148" s="158"/>
      <c r="CY148" s="158"/>
      <c r="CZ148" s="158"/>
      <c r="DA148" s="158"/>
      <c r="DB148" s="158"/>
      <c r="DC148" s="158"/>
      <c r="DD148" s="158"/>
      <c r="DE148" s="158"/>
      <c r="DF148" s="158"/>
      <c r="DG148" s="158"/>
      <c r="DH148" s="158"/>
      <c r="DI148" s="158"/>
      <c r="DJ148" s="158"/>
      <c r="DK148" s="158"/>
      <c r="DL148" s="158"/>
      <c r="DM148" s="158"/>
      <c r="DN148" s="158"/>
      <c r="DO148" s="158"/>
      <c r="DP148" s="158"/>
    </row>
    <row r="149" spans="1:120" x14ac:dyDescent="0.2">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c r="CA149" s="158"/>
      <c r="CB149" s="158"/>
      <c r="CC149" s="158"/>
      <c r="CD149" s="158"/>
      <c r="CE149" s="158"/>
      <c r="CF149" s="158"/>
      <c r="CG149" s="158"/>
      <c r="CH149" s="158"/>
      <c r="CI149" s="158"/>
      <c r="CJ149" s="158"/>
      <c r="CK149" s="158"/>
      <c r="CL149" s="158"/>
      <c r="CM149" s="158"/>
      <c r="CN149" s="158"/>
      <c r="CO149" s="158"/>
      <c r="CP149" s="158"/>
      <c r="CQ149" s="158"/>
      <c r="CR149" s="158"/>
      <c r="CS149" s="158"/>
      <c r="CT149" s="158"/>
      <c r="CU149" s="158"/>
      <c r="CV149" s="158"/>
      <c r="CW149" s="158"/>
      <c r="CX149" s="158"/>
      <c r="CY149" s="158"/>
      <c r="CZ149" s="158"/>
      <c r="DA149" s="158"/>
      <c r="DB149" s="158"/>
      <c r="DC149" s="158"/>
      <c r="DD149" s="158"/>
      <c r="DE149" s="158"/>
      <c r="DF149" s="158"/>
      <c r="DG149" s="158"/>
      <c r="DH149" s="158"/>
      <c r="DI149" s="158"/>
      <c r="DJ149" s="158"/>
      <c r="DK149" s="158"/>
      <c r="DL149" s="158"/>
      <c r="DM149" s="158"/>
      <c r="DN149" s="158"/>
      <c r="DO149" s="158"/>
      <c r="DP149" s="158"/>
    </row>
    <row r="150" spans="1:120" x14ac:dyDescent="0.2">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c r="CA150" s="158"/>
      <c r="CB150" s="158"/>
      <c r="CC150" s="158"/>
      <c r="CD150" s="158"/>
      <c r="CE150" s="158"/>
      <c r="CF150" s="158"/>
      <c r="CG150" s="158"/>
      <c r="CH150" s="158"/>
      <c r="CI150" s="158"/>
      <c r="CJ150" s="158"/>
      <c r="CK150" s="158"/>
      <c r="CL150" s="158"/>
      <c r="CM150" s="158"/>
      <c r="CN150" s="158"/>
      <c r="CO150" s="158"/>
      <c r="CP150" s="158"/>
      <c r="CQ150" s="158"/>
      <c r="CR150" s="158"/>
      <c r="CS150" s="158"/>
      <c r="CT150" s="158"/>
      <c r="CU150" s="158"/>
      <c r="CV150" s="158"/>
      <c r="CW150" s="158"/>
      <c r="CX150" s="158"/>
      <c r="CY150" s="158"/>
      <c r="CZ150" s="158"/>
      <c r="DA150" s="158"/>
      <c r="DB150" s="158"/>
      <c r="DC150" s="158"/>
      <c r="DD150" s="158"/>
      <c r="DE150" s="158"/>
      <c r="DF150" s="158"/>
      <c r="DG150" s="158"/>
      <c r="DH150" s="158"/>
      <c r="DI150" s="158"/>
      <c r="DJ150" s="158"/>
      <c r="DK150" s="158"/>
      <c r="DL150" s="158"/>
      <c r="DM150" s="158"/>
      <c r="DN150" s="158"/>
      <c r="DO150" s="158"/>
      <c r="DP150" s="158"/>
    </row>
    <row r="151" spans="1:120"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58"/>
      <c r="BT151" s="158"/>
      <c r="BU151" s="158"/>
      <c r="BV151" s="158"/>
      <c r="BW151" s="158"/>
      <c r="BX151" s="158"/>
      <c r="BY151" s="158"/>
      <c r="BZ151" s="158"/>
      <c r="CA151" s="158"/>
      <c r="CB151" s="158"/>
      <c r="CC151" s="158"/>
      <c r="CD151" s="158"/>
      <c r="CE151" s="158"/>
      <c r="CF151" s="158"/>
      <c r="CG151" s="158"/>
      <c r="CH151" s="158"/>
      <c r="CI151" s="158"/>
      <c r="CJ151" s="158"/>
      <c r="CK151" s="158"/>
      <c r="CL151" s="158"/>
      <c r="CM151" s="158"/>
      <c r="CN151" s="158"/>
      <c r="CO151" s="158"/>
      <c r="CP151" s="158"/>
      <c r="CQ151" s="158"/>
      <c r="CR151" s="158"/>
      <c r="CS151" s="158"/>
      <c r="CT151" s="158"/>
      <c r="CU151" s="158"/>
      <c r="CV151" s="158"/>
      <c r="CW151" s="158"/>
      <c r="CX151" s="158"/>
      <c r="CY151" s="158"/>
      <c r="CZ151" s="158"/>
      <c r="DA151" s="158"/>
      <c r="DB151" s="158"/>
      <c r="DC151" s="158"/>
      <c r="DD151" s="158"/>
      <c r="DE151" s="158"/>
      <c r="DF151" s="158"/>
      <c r="DG151" s="158"/>
      <c r="DH151" s="158"/>
      <c r="DI151" s="158"/>
      <c r="DJ151" s="158"/>
      <c r="DK151" s="158"/>
      <c r="DL151" s="158"/>
      <c r="DM151" s="158"/>
      <c r="DN151" s="158"/>
      <c r="DO151" s="158"/>
      <c r="DP151" s="158"/>
    </row>
    <row r="152" spans="1:120"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58"/>
      <c r="BT152" s="158"/>
      <c r="BU152" s="158"/>
      <c r="BV152" s="158"/>
      <c r="BW152" s="158"/>
      <c r="BX152" s="158"/>
      <c r="BY152" s="158"/>
      <c r="BZ152" s="158"/>
      <c r="CA152" s="158"/>
      <c r="CB152" s="158"/>
      <c r="CC152" s="158"/>
      <c r="CD152" s="158"/>
      <c r="CE152" s="158"/>
      <c r="CF152" s="158"/>
      <c r="CG152" s="158"/>
      <c r="CH152" s="158"/>
      <c r="CI152" s="158"/>
      <c r="CJ152" s="158"/>
      <c r="CK152" s="158"/>
      <c r="CL152" s="158"/>
      <c r="CM152" s="158"/>
      <c r="CN152" s="158"/>
      <c r="CO152" s="158"/>
      <c r="CP152" s="158"/>
      <c r="CQ152" s="158"/>
      <c r="CR152" s="158"/>
      <c r="CS152" s="158"/>
      <c r="CT152" s="158"/>
      <c r="CU152" s="158"/>
      <c r="CV152" s="158"/>
      <c r="CW152" s="158"/>
      <c r="CX152" s="158"/>
      <c r="CY152" s="158"/>
      <c r="CZ152" s="158"/>
      <c r="DA152" s="158"/>
      <c r="DB152" s="158"/>
      <c r="DC152" s="158"/>
      <c r="DD152" s="158"/>
      <c r="DE152" s="158"/>
      <c r="DF152" s="158"/>
      <c r="DG152" s="158"/>
      <c r="DH152" s="158"/>
      <c r="DI152" s="158"/>
      <c r="DJ152" s="158"/>
      <c r="DK152" s="158"/>
      <c r="DL152" s="158"/>
      <c r="DM152" s="158"/>
      <c r="DN152" s="158"/>
      <c r="DO152" s="158"/>
      <c r="DP152" s="158"/>
    </row>
    <row r="153" spans="1:120" x14ac:dyDescent="0.2">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58"/>
      <c r="BT153" s="158"/>
      <c r="BU153" s="158"/>
      <c r="BV153" s="158"/>
      <c r="BW153" s="158"/>
      <c r="BX153" s="158"/>
      <c r="BY153" s="158"/>
      <c r="BZ153" s="158"/>
      <c r="CA153" s="158"/>
      <c r="CB153" s="158"/>
      <c r="CC153" s="158"/>
      <c r="CD153" s="158"/>
      <c r="CE153" s="158"/>
      <c r="CF153" s="158"/>
      <c r="CG153" s="158"/>
      <c r="CH153" s="158"/>
      <c r="CI153" s="158"/>
      <c r="CJ153" s="158"/>
      <c r="CK153" s="158"/>
      <c r="CL153" s="158"/>
      <c r="CM153" s="158"/>
      <c r="CN153" s="158"/>
      <c r="CO153" s="158"/>
      <c r="CP153" s="158"/>
      <c r="CQ153" s="158"/>
      <c r="CR153" s="158"/>
      <c r="CS153" s="158"/>
      <c r="CT153" s="158"/>
      <c r="CU153" s="158"/>
      <c r="CV153" s="158"/>
      <c r="CW153" s="158"/>
      <c r="CX153" s="158"/>
      <c r="CY153" s="158"/>
      <c r="CZ153" s="158"/>
      <c r="DA153" s="158"/>
      <c r="DB153" s="158"/>
      <c r="DC153" s="158"/>
      <c r="DD153" s="158"/>
      <c r="DE153" s="158"/>
      <c r="DF153" s="158"/>
      <c r="DG153" s="158"/>
      <c r="DH153" s="158"/>
      <c r="DI153" s="158"/>
      <c r="DJ153" s="158"/>
      <c r="DK153" s="158"/>
      <c r="DL153" s="158"/>
      <c r="DM153" s="158"/>
      <c r="DN153" s="158"/>
      <c r="DO153" s="158"/>
      <c r="DP153" s="158"/>
    </row>
    <row r="154" spans="1:120" x14ac:dyDescent="0.2">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58"/>
      <c r="BT154" s="158"/>
      <c r="BU154" s="158"/>
      <c r="BV154" s="158"/>
      <c r="BW154" s="158"/>
      <c r="BX154" s="158"/>
      <c r="BY154" s="158"/>
      <c r="BZ154" s="158"/>
      <c r="CA154" s="158"/>
      <c r="CB154" s="158"/>
      <c r="CC154" s="158"/>
      <c r="CD154" s="158"/>
      <c r="CE154" s="158"/>
      <c r="CF154" s="158"/>
      <c r="CG154" s="158"/>
      <c r="CH154" s="158"/>
      <c r="CI154" s="158"/>
      <c r="CJ154" s="158"/>
      <c r="CK154" s="158"/>
      <c r="CL154" s="158"/>
      <c r="CM154" s="158"/>
      <c r="CN154" s="158"/>
      <c r="CO154" s="158"/>
      <c r="CP154" s="158"/>
      <c r="CQ154" s="158"/>
      <c r="CR154" s="158"/>
      <c r="CS154" s="158"/>
      <c r="CT154" s="158"/>
      <c r="CU154" s="158"/>
      <c r="CV154" s="158"/>
      <c r="CW154" s="158"/>
      <c r="CX154" s="158"/>
      <c r="CY154" s="158"/>
      <c r="CZ154" s="158"/>
      <c r="DA154" s="158"/>
      <c r="DB154" s="158"/>
      <c r="DC154" s="158"/>
      <c r="DD154" s="158"/>
      <c r="DE154" s="158"/>
      <c r="DF154" s="158"/>
      <c r="DG154" s="158"/>
      <c r="DH154" s="158"/>
      <c r="DI154" s="158"/>
      <c r="DJ154" s="158"/>
      <c r="DK154" s="158"/>
      <c r="DL154" s="158"/>
      <c r="DM154" s="158"/>
      <c r="DN154" s="158"/>
      <c r="DO154" s="158"/>
      <c r="DP154" s="158"/>
    </row>
    <row r="155" spans="1:120" x14ac:dyDescent="0.2">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58"/>
      <c r="BT155" s="158"/>
      <c r="BU155" s="158"/>
      <c r="BV155" s="158"/>
      <c r="BW155" s="158"/>
      <c r="BX155" s="158"/>
      <c r="BY155" s="158"/>
      <c r="BZ155" s="158"/>
      <c r="CA155" s="158"/>
      <c r="CB155" s="158"/>
      <c r="CC155" s="158"/>
      <c r="CD155" s="158"/>
      <c r="CE155" s="158"/>
      <c r="CF155" s="158"/>
      <c r="CG155" s="158"/>
      <c r="CH155" s="158"/>
      <c r="CI155" s="158"/>
      <c r="CJ155" s="158"/>
      <c r="CK155" s="158"/>
      <c r="CL155" s="158"/>
      <c r="CM155" s="158"/>
      <c r="CN155" s="158"/>
      <c r="CO155" s="158"/>
      <c r="CP155" s="158"/>
      <c r="CQ155" s="158"/>
      <c r="CR155" s="158"/>
      <c r="CS155" s="158"/>
      <c r="CT155" s="158"/>
      <c r="CU155" s="158"/>
      <c r="CV155" s="158"/>
      <c r="CW155" s="158"/>
      <c r="CX155" s="158"/>
      <c r="CY155" s="158"/>
      <c r="CZ155" s="158"/>
      <c r="DA155" s="158"/>
      <c r="DB155" s="158"/>
      <c r="DC155" s="158"/>
      <c r="DD155" s="158"/>
      <c r="DE155" s="158"/>
      <c r="DF155" s="158"/>
      <c r="DG155" s="158"/>
      <c r="DH155" s="158"/>
      <c r="DI155" s="158"/>
      <c r="DJ155" s="158"/>
      <c r="DK155" s="158"/>
      <c r="DL155" s="158"/>
      <c r="DM155" s="158"/>
      <c r="DN155" s="158"/>
      <c r="DO155" s="158"/>
      <c r="DP155" s="158"/>
    </row>
    <row r="156" spans="1:120" x14ac:dyDescent="0.2">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58"/>
      <c r="BT156" s="158"/>
      <c r="BU156" s="158"/>
      <c r="BV156" s="158"/>
      <c r="BW156" s="158"/>
      <c r="BX156" s="158"/>
      <c r="BY156" s="158"/>
      <c r="BZ156" s="158"/>
      <c r="CA156" s="158"/>
      <c r="CB156" s="158"/>
      <c r="CC156" s="158"/>
      <c r="CD156" s="158"/>
      <c r="CE156" s="158"/>
      <c r="CF156" s="158"/>
      <c r="CG156" s="158"/>
      <c r="CH156" s="158"/>
      <c r="CI156" s="158"/>
      <c r="CJ156" s="158"/>
      <c r="CK156" s="158"/>
      <c r="CL156" s="158"/>
      <c r="CM156" s="158"/>
      <c r="CN156" s="158"/>
      <c r="CO156" s="158"/>
      <c r="CP156" s="158"/>
      <c r="CQ156" s="158"/>
      <c r="CR156" s="158"/>
      <c r="CS156" s="158"/>
      <c r="CT156" s="158"/>
      <c r="CU156" s="158"/>
      <c r="CV156" s="158"/>
      <c r="CW156" s="158"/>
      <c r="CX156" s="158"/>
      <c r="CY156" s="158"/>
      <c r="CZ156" s="158"/>
      <c r="DA156" s="158"/>
      <c r="DB156" s="158"/>
      <c r="DC156" s="158"/>
      <c r="DD156" s="158"/>
      <c r="DE156" s="158"/>
      <c r="DF156" s="158"/>
      <c r="DG156" s="158"/>
      <c r="DH156" s="158"/>
      <c r="DI156" s="158"/>
      <c r="DJ156" s="158"/>
      <c r="DK156" s="158"/>
      <c r="DL156" s="158"/>
      <c r="DM156" s="158"/>
      <c r="DN156" s="158"/>
      <c r="DO156" s="158"/>
      <c r="DP156" s="158"/>
    </row>
    <row r="157" spans="1:120" x14ac:dyDescent="0.2">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c r="CA157" s="158"/>
      <c r="CB157" s="158"/>
      <c r="CC157" s="158"/>
      <c r="CD157" s="158"/>
      <c r="CE157" s="158"/>
      <c r="CF157" s="158"/>
      <c r="CG157" s="158"/>
      <c r="CH157" s="158"/>
      <c r="CI157" s="158"/>
      <c r="CJ157" s="158"/>
      <c r="CK157" s="158"/>
      <c r="CL157" s="158"/>
      <c r="CM157" s="158"/>
      <c r="CN157" s="158"/>
      <c r="CO157" s="158"/>
      <c r="CP157" s="158"/>
      <c r="CQ157" s="158"/>
      <c r="CR157" s="158"/>
      <c r="CS157" s="158"/>
      <c r="CT157" s="158"/>
      <c r="CU157" s="158"/>
      <c r="CV157" s="158"/>
      <c r="CW157" s="158"/>
      <c r="CX157" s="158"/>
      <c r="CY157" s="158"/>
      <c r="CZ157" s="158"/>
      <c r="DA157" s="158"/>
      <c r="DB157" s="158"/>
      <c r="DC157" s="158"/>
      <c r="DD157" s="158"/>
      <c r="DE157" s="158"/>
      <c r="DF157" s="158"/>
      <c r="DG157" s="158"/>
      <c r="DH157" s="158"/>
      <c r="DI157" s="158"/>
      <c r="DJ157" s="158"/>
      <c r="DK157" s="158"/>
      <c r="DL157" s="158"/>
      <c r="DM157" s="158"/>
      <c r="DN157" s="158"/>
      <c r="DO157" s="158"/>
      <c r="DP157" s="158"/>
    </row>
    <row r="158" spans="1:120"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c r="CA158" s="158"/>
      <c r="CB158" s="158"/>
      <c r="CC158" s="158"/>
      <c r="CD158" s="158"/>
      <c r="CE158" s="158"/>
      <c r="CF158" s="158"/>
      <c r="CG158" s="158"/>
      <c r="CH158" s="158"/>
      <c r="CI158" s="158"/>
      <c r="CJ158" s="158"/>
      <c r="CK158" s="158"/>
      <c r="CL158" s="158"/>
      <c r="CM158" s="158"/>
      <c r="CN158" s="158"/>
      <c r="CO158" s="158"/>
      <c r="CP158" s="158"/>
      <c r="CQ158" s="158"/>
      <c r="CR158" s="158"/>
      <c r="CS158" s="158"/>
      <c r="CT158" s="158"/>
      <c r="CU158" s="158"/>
      <c r="CV158" s="158"/>
      <c r="CW158" s="158"/>
      <c r="CX158" s="158"/>
      <c r="CY158" s="158"/>
      <c r="CZ158" s="158"/>
      <c r="DA158" s="158"/>
      <c r="DB158" s="158"/>
      <c r="DC158" s="158"/>
      <c r="DD158" s="158"/>
      <c r="DE158" s="158"/>
      <c r="DF158" s="158"/>
      <c r="DG158" s="158"/>
      <c r="DH158" s="158"/>
      <c r="DI158" s="158"/>
      <c r="DJ158" s="158"/>
      <c r="DK158" s="158"/>
      <c r="DL158" s="158"/>
      <c r="DM158" s="158"/>
      <c r="DN158" s="158"/>
      <c r="DO158" s="158"/>
      <c r="DP158" s="158"/>
    </row>
    <row r="159" spans="1:120" x14ac:dyDescent="0.2">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c r="CA159" s="158"/>
      <c r="CB159" s="158"/>
      <c r="CC159" s="158"/>
      <c r="CD159" s="158"/>
      <c r="CE159" s="158"/>
      <c r="CF159" s="158"/>
      <c r="CG159" s="158"/>
      <c r="CH159" s="158"/>
      <c r="CI159" s="158"/>
      <c r="CJ159" s="158"/>
      <c r="CK159" s="158"/>
      <c r="CL159" s="158"/>
      <c r="CM159" s="158"/>
      <c r="CN159" s="158"/>
      <c r="CO159" s="158"/>
      <c r="CP159" s="158"/>
      <c r="CQ159" s="158"/>
      <c r="CR159" s="158"/>
      <c r="CS159" s="158"/>
      <c r="CT159" s="158"/>
      <c r="CU159" s="158"/>
      <c r="CV159" s="158"/>
      <c r="CW159" s="158"/>
      <c r="CX159" s="158"/>
      <c r="CY159" s="158"/>
      <c r="CZ159" s="158"/>
      <c r="DA159" s="158"/>
      <c r="DB159" s="158"/>
      <c r="DC159" s="158"/>
      <c r="DD159" s="158"/>
      <c r="DE159" s="158"/>
      <c r="DF159" s="158"/>
      <c r="DG159" s="158"/>
      <c r="DH159" s="158"/>
      <c r="DI159" s="158"/>
      <c r="DJ159" s="158"/>
      <c r="DK159" s="158"/>
      <c r="DL159" s="158"/>
      <c r="DM159" s="158"/>
      <c r="DN159" s="158"/>
      <c r="DO159" s="158"/>
      <c r="DP159" s="158"/>
    </row>
    <row r="160" spans="1:120" x14ac:dyDescent="0.2">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c r="CA160" s="158"/>
      <c r="CB160" s="158"/>
      <c r="CC160" s="158"/>
      <c r="CD160" s="158"/>
      <c r="CE160" s="158"/>
      <c r="CF160" s="158"/>
      <c r="CG160" s="158"/>
      <c r="CH160" s="158"/>
      <c r="CI160" s="158"/>
      <c r="CJ160" s="158"/>
      <c r="CK160" s="158"/>
      <c r="CL160" s="158"/>
      <c r="CM160" s="158"/>
      <c r="CN160" s="158"/>
      <c r="CO160" s="158"/>
      <c r="CP160" s="158"/>
      <c r="CQ160" s="158"/>
      <c r="CR160" s="158"/>
      <c r="CS160" s="158"/>
      <c r="CT160" s="158"/>
      <c r="CU160" s="158"/>
      <c r="CV160" s="158"/>
      <c r="CW160" s="158"/>
      <c r="CX160" s="158"/>
      <c r="CY160" s="158"/>
      <c r="CZ160" s="158"/>
      <c r="DA160" s="158"/>
      <c r="DB160" s="158"/>
      <c r="DC160" s="158"/>
      <c r="DD160" s="158"/>
      <c r="DE160" s="158"/>
      <c r="DF160" s="158"/>
      <c r="DG160" s="158"/>
      <c r="DH160" s="158"/>
      <c r="DI160" s="158"/>
      <c r="DJ160" s="158"/>
      <c r="DK160" s="158"/>
      <c r="DL160" s="158"/>
      <c r="DM160" s="158"/>
      <c r="DN160" s="158"/>
      <c r="DO160" s="158"/>
      <c r="DP160" s="158"/>
    </row>
    <row r="161" spans="1:120" x14ac:dyDescent="0.2">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c r="CA161" s="158"/>
      <c r="CB161" s="158"/>
      <c r="CC161" s="158"/>
      <c r="CD161" s="158"/>
      <c r="CE161" s="158"/>
      <c r="CF161" s="158"/>
      <c r="CG161" s="158"/>
      <c r="CH161" s="158"/>
      <c r="CI161" s="158"/>
      <c r="CJ161" s="158"/>
      <c r="CK161" s="158"/>
      <c r="CL161" s="158"/>
      <c r="CM161" s="158"/>
      <c r="CN161" s="158"/>
      <c r="CO161" s="158"/>
      <c r="CP161" s="158"/>
      <c r="CQ161" s="158"/>
      <c r="CR161" s="158"/>
      <c r="CS161" s="158"/>
      <c r="CT161" s="158"/>
      <c r="CU161" s="158"/>
      <c r="CV161" s="158"/>
      <c r="CW161" s="158"/>
      <c r="CX161" s="158"/>
      <c r="CY161" s="158"/>
      <c r="CZ161" s="158"/>
      <c r="DA161" s="158"/>
      <c r="DB161" s="158"/>
      <c r="DC161" s="158"/>
      <c r="DD161" s="158"/>
      <c r="DE161" s="158"/>
      <c r="DF161" s="158"/>
      <c r="DG161" s="158"/>
      <c r="DH161" s="158"/>
      <c r="DI161" s="158"/>
      <c r="DJ161" s="158"/>
      <c r="DK161" s="158"/>
      <c r="DL161" s="158"/>
      <c r="DM161" s="158"/>
      <c r="DN161" s="158"/>
      <c r="DO161" s="158"/>
      <c r="DP161" s="158"/>
    </row>
    <row r="162" spans="1:120" x14ac:dyDescent="0.2">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8"/>
      <c r="CB162" s="158"/>
      <c r="CC162" s="158"/>
      <c r="CD162" s="158"/>
      <c r="CE162" s="158"/>
      <c r="CF162" s="158"/>
      <c r="CG162" s="158"/>
      <c r="CH162" s="158"/>
      <c r="CI162" s="158"/>
      <c r="CJ162" s="158"/>
      <c r="CK162" s="158"/>
      <c r="CL162" s="158"/>
      <c r="CM162" s="158"/>
      <c r="CN162" s="158"/>
      <c r="CO162" s="158"/>
      <c r="CP162" s="158"/>
      <c r="CQ162" s="158"/>
      <c r="CR162" s="158"/>
      <c r="CS162" s="158"/>
      <c r="CT162" s="158"/>
      <c r="CU162" s="158"/>
      <c r="CV162" s="158"/>
      <c r="CW162" s="158"/>
      <c r="CX162" s="158"/>
      <c r="CY162" s="158"/>
      <c r="CZ162" s="158"/>
      <c r="DA162" s="158"/>
      <c r="DB162" s="158"/>
      <c r="DC162" s="158"/>
      <c r="DD162" s="158"/>
      <c r="DE162" s="158"/>
      <c r="DF162" s="158"/>
      <c r="DG162" s="158"/>
      <c r="DH162" s="158"/>
      <c r="DI162" s="158"/>
      <c r="DJ162" s="158"/>
      <c r="DK162" s="158"/>
      <c r="DL162" s="158"/>
      <c r="DM162" s="158"/>
      <c r="DN162" s="158"/>
      <c r="DO162" s="158"/>
      <c r="DP162" s="158"/>
    </row>
    <row r="163" spans="1:120" x14ac:dyDescent="0.2">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58"/>
      <c r="BT163" s="158"/>
      <c r="BU163" s="158"/>
      <c r="BV163" s="158"/>
      <c r="BW163" s="158"/>
      <c r="BX163" s="158"/>
      <c r="BY163" s="158"/>
      <c r="BZ163" s="158"/>
      <c r="CA163" s="158"/>
      <c r="CB163" s="158"/>
      <c r="CC163" s="158"/>
      <c r="CD163" s="158"/>
      <c r="CE163" s="158"/>
      <c r="CF163" s="158"/>
      <c r="CG163" s="158"/>
      <c r="CH163" s="158"/>
      <c r="CI163" s="158"/>
      <c r="CJ163" s="158"/>
      <c r="CK163" s="158"/>
      <c r="CL163" s="158"/>
      <c r="CM163" s="158"/>
      <c r="CN163" s="158"/>
      <c r="CO163" s="158"/>
      <c r="CP163" s="158"/>
      <c r="CQ163" s="158"/>
      <c r="CR163" s="158"/>
      <c r="CS163" s="158"/>
      <c r="CT163" s="158"/>
      <c r="CU163" s="158"/>
      <c r="CV163" s="158"/>
      <c r="CW163" s="158"/>
      <c r="CX163" s="158"/>
      <c r="CY163" s="158"/>
      <c r="CZ163" s="158"/>
      <c r="DA163" s="158"/>
      <c r="DB163" s="158"/>
      <c r="DC163" s="158"/>
      <c r="DD163" s="158"/>
      <c r="DE163" s="158"/>
      <c r="DF163" s="158"/>
      <c r="DG163" s="158"/>
      <c r="DH163" s="158"/>
      <c r="DI163" s="158"/>
      <c r="DJ163" s="158"/>
      <c r="DK163" s="158"/>
      <c r="DL163" s="158"/>
      <c r="DM163" s="158"/>
      <c r="DN163" s="158"/>
      <c r="DO163" s="158"/>
      <c r="DP163" s="158"/>
    </row>
    <row r="164" spans="1:120" x14ac:dyDescent="0.2">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58"/>
      <c r="BT164" s="158"/>
      <c r="BU164" s="158"/>
      <c r="BV164" s="158"/>
      <c r="BW164" s="158"/>
      <c r="BX164" s="158"/>
      <c r="BY164" s="158"/>
      <c r="BZ164" s="158"/>
      <c r="CA164" s="158"/>
      <c r="CB164" s="158"/>
      <c r="CC164" s="158"/>
      <c r="CD164" s="158"/>
      <c r="CE164" s="158"/>
      <c r="CF164" s="158"/>
      <c r="CG164" s="158"/>
      <c r="CH164" s="158"/>
      <c r="CI164" s="158"/>
      <c r="CJ164" s="158"/>
      <c r="CK164" s="158"/>
      <c r="CL164" s="158"/>
      <c r="CM164" s="158"/>
      <c r="CN164" s="158"/>
      <c r="CO164" s="158"/>
      <c r="CP164" s="158"/>
      <c r="CQ164" s="158"/>
      <c r="CR164" s="158"/>
      <c r="CS164" s="158"/>
      <c r="CT164" s="158"/>
      <c r="CU164" s="158"/>
      <c r="CV164" s="158"/>
      <c r="CW164" s="158"/>
      <c r="CX164" s="158"/>
      <c r="CY164" s="158"/>
      <c r="CZ164" s="158"/>
      <c r="DA164" s="158"/>
      <c r="DB164" s="158"/>
      <c r="DC164" s="158"/>
      <c r="DD164" s="158"/>
      <c r="DE164" s="158"/>
      <c r="DF164" s="158"/>
      <c r="DG164" s="158"/>
      <c r="DH164" s="158"/>
      <c r="DI164" s="158"/>
      <c r="DJ164" s="158"/>
      <c r="DK164" s="158"/>
      <c r="DL164" s="158"/>
      <c r="DM164" s="158"/>
      <c r="DN164" s="158"/>
      <c r="DO164" s="158"/>
      <c r="DP164" s="158"/>
    </row>
    <row r="165" spans="1:120" x14ac:dyDescent="0.2">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58"/>
      <c r="BT165" s="158"/>
      <c r="BU165" s="158"/>
      <c r="BV165" s="158"/>
      <c r="BW165" s="158"/>
      <c r="BX165" s="158"/>
      <c r="BY165" s="158"/>
      <c r="BZ165" s="158"/>
      <c r="CA165" s="158"/>
      <c r="CB165" s="158"/>
      <c r="CC165" s="158"/>
      <c r="CD165" s="158"/>
      <c r="CE165" s="158"/>
      <c r="CF165" s="158"/>
      <c r="CG165" s="158"/>
      <c r="CH165" s="158"/>
      <c r="CI165" s="158"/>
      <c r="CJ165" s="158"/>
      <c r="CK165" s="158"/>
      <c r="CL165" s="158"/>
      <c r="CM165" s="158"/>
      <c r="CN165" s="158"/>
      <c r="CO165" s="158"/>
      <c r="CP165" s="158"/>
      <c r="CQ165" s="158"/>
      <c r="CR165" s="158"/>
      <c r="CS165" s="158"/>
      <c r="CT165" s="158"/>
      <c r="CU165" s="158"/>
      <c r="CV165" s="158"/>
      <c r="CW165" s="158"/>
      <c r="CX165" s="158"/>
      <c r="CY165" s="158"/>
      <c r="CZ165" s="158"/>
      <c r="DA165" s="158"/>
      <c r="DB165" s="158"/>
      <c r="DC165" s="158"/>
      <c r="DD165" s="158"/>
      <c r="DE165" s="158"/>
      <c r="DF165" s="158"/>
      <c r="DG165" s="158"/>
      <c r="DH165" s="158"/>
      <c r="DI165" s="158"/>
      <c r="DJ165" s="158"/>
      <c r="DK165" s="158"/>
      <c r="DL165" s="158"/>
      <c r="DM165" s="158"/>
      <c r="DN165" s="158"/>
      <c r="DO165" s="158"/>
      <c r="DP165" s="158"/>
    </row>
    <row r="166" spans="1:120" x14ac:dyDescent="0.2">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c r="AX166" s="158"/>
      <c r="AY166" s="158"/>
      <c r="AZ166" s="158"/>
      <c r="BA166" s="158"/>
      <c r="BB166" s="158"/>
      <c r="BC166" s="158"/>
      <c r="BD166" s="158"/>
      <c r="BE166" s="158"/>
      <c r="BF166" s="158"/>
      <c r="BG166" s="158"/>
      <c r="BH166" s="158"/>
      <c r="BI166" s="158"/>
      <c r="BJ166" s="158"/>
      <c r="BK166" s="158"/>
      <c r="BL166" s="158"/>
      <c r="BM166" s="158"/>
      <c r="BN166" s="158"/>
      <c r="BO166" s="158"/>
      <c r="BP166" s="158"/>
      <c r="BQ166" s="158"/>
      <c r="BR166" s="158"/>
      <c r="BS166" s="158"/>
      <c r="BT166" s="158"/>
      <c r="BU166" s="158"/>
      <c r="BV166" s="158"/>
      <c r="BW166" s="158"/>
      <c r="BX166" s="158"/>
      <c r="BY166" s="158"/>
      <c r="BZ166" s="158"/>
      <c r="CA166" s="158"/>
      <c r="CB166" s="158"/>
      <c r="CC166" s="158"/>
      <c r="CD166" s="158"/>
      <c r="CE166" s="158"/>
      <c r="CF166" s="158"/>
      <c r="CG166" s="158"/>
      <c r="CH166" s="158"/>
      <c r="CI166" s="158"/>
      <c r="CJ166" s="158"/>
      <c r="CK166" s="158"/>
      <c r="CL166" s="158"/>
      <c r="CM166" s="158"/>
      <c r="CN166" s="158"/>
      <c r="CO166" s="158"/>
      <c r="CP166" s="158"/>
      <c r="CQ166" s="158"/>
      <c r="CR166" s="158"/>
      <c r="CS166" s="158"/>
      <c r="CT166" s="158"/>
      <c r="CU166" s="158"/>
      <c r="CV166" s="158"/>
      <c r="CW166" s="158"/>
      <c r="CX166" s="158"/>
      <c r="CY166" s="158"/>
      <c r="CZ166" s="158"/>
      <c r="DA166" s="158"/>
      <c r="DB166" s="158"/>
      <c r="DC166" s="158"/>
      <c r="DD166" s="158"/>
      <c r="DE166" s="158"/>
      <c r="DF166" s="158"/>
      <c r="DG166" s="158"/>
      <c r="DH166" s="158"/>
      <c r="DI166" s="158"/>
      <c r="DJ166" s="158"/>
      <c r="DK166" s="158"/>
      <c r="DL166" s="158"/>
      <c r="DM166" s="158"/>
      <c r="DN166" s="158"/>
      <c r="DO166" s="158"/>
      <c r="DP166" s="158"/>
    </row>
    <row r="167" spans="1:120" x14ac:dyDescent="0.2">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58"/>
      <c r="AU167" s="158"/>
      <c r="AV167" s="158"/>
      <c r="AW167" s="158"/>
      <c r="AX167" s="158"/>
      <c r="AY167" s="158"/>
      <c r="AZ167" s="158"/>
      <c r="BA167" s="158"/>
      <c r="BB167" s="158"/>
      <c r="BC167" s="158"/>
      <c r="BD167" s="158"/>
      <c r="BE167" s="158"/>
      <c r="BF167" s="158"/>
      <c r="BG167" s="158"/>
      <c r="BH167" s="158"/>
      <c r="BI167" s="158"/>
      <c r="BJ167" s="158"/>
      <c r="BK167" s="158"/>
      <c r="BL167" s="158"/>
      <c r="BM167" s="158"/>
      <c r="BN167" s="158"/>
      <c r="BO167" s="158"/>
      <c r="BP167" s="158"/>
      <c r="BQ167" s="158"/>
      <c r="BR167" s="158"/>
      <c r="BS167" s="158"/>
      <c r="BT167" s="158"/>
      <c r="BU167" s="158"/>
      <c r="BV167" s="158"/>
      <c r="BW167" s="158"/>
      <c r="BX167" s="158"/>
      <c r="BY167" s="158"/>
      <c r="BZ167" s="158"/>
      <c r="CA167" s="158"/>
      <c r="CB167" s="158"/>
      <c r="CC167" s="158"/>
      <c r="CD167" s="158"/>
      <c r="CE167" s="158"/>
      <c r="CF167" s="158"/>
      <c r="CG167" s="158"/>
      <c r="CH167" s="158"/>
      <c r="CI167" s="158"/>
      <c r="CJ167" s="158"/>
      <c r="CK167" s="158"/>
      <c r="CL167" s="158"/>
      <c r="CM167" s="158"/>
      <c r="CN167" s="158"/>
      <c r="CO167" s="158"/>
      <c r="CP167" s="158"/>
      <c r="CQ167" s="158"/>
      <c r="CR167" s="158"/>
      <c r="CS167" s="158"/>
      <c r="CT167" s="158"/>
      <c r="CU167" s="158"/>
      <c r="CV167" s="158"/>
      <c r="CW167" s="158"/>
      <c r="CX167" s="158"/>
      <c r="CY167" s="158"/>
      <c r="CZ167" s="158"/>
      <c r="DA167" s="158"/>
      <c r="DB167" s="158"/>
      <c r="DC167" s="158"/>
      <c r="DD167" s="158"/>
      <c r="DE167" s="158"/>
      <c r="DF167" s="158"/>
      <c r="DG167" s="158"/>
      <c r="DH167" s="158"/>
      <c r="DI167" s="158"/>
      <c r="DJ167" s="158"/>
      <c r="DK167" s="158"/>
      <c r="DL167" s="158"/>
      <c r="DM167" s="158"/>
      <c r="DN167" s="158"/>
      <c r="DO167" s="158"/>
      <c r="DP167" s="158"/>
    </row>
    <row r="168" spans="1:120" x14ac:dyDescent="0.2">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8"/>
      <c r="CD168" s="158"/>
      <c r="CE168" s="158"/>
      <c r="CF168" s="158"/>
      <c r="CG168" s="158"/>
      <c r="CH168" s="158"/>
      <c r="CI168" s="158"/>
      <c r="CJ168" s="158"/>
      <c r="CK168" s="158"/>
      <c r="CL168" s="158"/>
      <c r="CM168" s="158"/>
      <c r="CN168" s="158"/>
      <c r="CO168" s="158"/>
      <c r="CP168" s="158"/>
      <c r="CQ168" s="158"/>
      <c r="CR168" s="158"/>
      <c r="CS168" s="158"/>
      <c r="CT168" s="158"/>
      <c r="CU168" s="158"/>
      <c r="CV168" s="158"/>
      <c r="CW168" s="158"/>
      <c r="CX168" s="158"/>
      <c r="CY168" s="158"/>
      <c r="CZ168" s="158"/>
      <c r="DA168" s="158"/>
      <c r="DB168" s="158"/>
      <c r="DC168" s="158"/>
      <c r="DD168" s="158"/>
      <c r="DE168" s="158"/>
      <c r="DF168" s="158"/>
      <c r="DG168" s="158"/>
      <c r="DH168" s="158"/>
      <c r="DI168" s="158"/>
      <c r="DJ168" s="158"/>
      <c r="DK168" s="158"/>
      <c r="DL168" s="158"/>
      <c r="DM168" s="158"/>
      <c r="DN168" s="158"/>
      <c r="DO168" s="158"/>
      <c r="DP168" s="158"/>
    </row>
    <row r="169" spans="1:120" x14ac:dyDescent="0.2">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c r="CA169" s="158"/>
      <c r="CB169" s="158"/>
      <c r="CC169" s="158"/>
      <c r="CD169" s="158"/>
      <c r="CE169" s="158"/>
      <c r="CF169" s="158"/>
      <c r="CG169" s="158"/>
      <c r="CH169" s="158"/>
      <c r="CI169" s="158"/>
      <c r="CJ169" s="158"/>
      <c r="CK169" s="158"/>
      <c r="CL169" s="158"/>
      <c r="CM169" s="158"/>
      <c r="CN169" s="158"/>
      <c r="CO169" s="158"/>
      <c r="CP169" s="158"/>
      <c r="CQ169" s="158"/>
      <c r="CR169" s="158"/>
      <c r="CS169" s="158"/>
      <c r="CT169" s="158"/>
      <c r="CU169" s="158"/>
      <c r="CV169" s="158"/>
      <c r="CW169" s="158"/>
      <c r="CX169" s="158"/>
      <c r="CY169" s="158"/>
      <c r="CZ169" s="158"/>
      <c r="DA169" s="158"/>
      <c r="DB169" s="158"/>
      <c r="DC169" s="158"/>
      <c r="DD169" s="158"/>
      <c r="DE169" s="158"/>
      <c r="DF169" s="158"/>
      <c r="DG169" s="158"/>
      <c r="DH169" s="158"/>
      <c r="DI169" s="158"/>
      <c r="DJ169" s="158"/>
      <c r="DK169" s="158"/>
      <c r="DL169" s="158"/>
      <c r="DM169" s="158"/>
      <c r="DN169" s="158"/>
      <c r="DO169" s="158"/>
      <c r="DP169" s="158"/>
    </row>
    <row r="170" spans="1:120" x14ac:dyDescent="0.2">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c r="CA170" s="158"/>
      <c r="CB170" s="158"/>
      <c r="CC170" s="158"/>
      <c r="CD170" s="158"/>
      <c r="CE170" s="158"/>
      <c r="CF170" s="158"/>
      <c r="CG170" s="158"/>
      <c r="CH170" s="158"/>
      <c r="CI170" s="158"/>
      <c r="CJ170" s="158"/>
      <c r="CK170" s="158"/>
      <c r="CL170" s="158"/>
      <c r="CM170" s="158"/>
      <c r="CN170" s="158"/>
      <c r="CO170" s="158"/>
      <c r="CP170" s="158"/>
      <c r="CQ170" s="158"/>
      <c r="CR170" s="158"/>
      <c r="CS170" s="158"/>
      <c r="CT170" s="158"/>
      <c r="CU170" s="158"/>
      <c r="CV170" s="158"/>
      <c r="CW170" s="158"/>
      <c r="CX170" s="158"/>
      <c r="CY170" s="158"/>
      <c r="CZ170" s="158"/>
      <c r="DA170" s="158"/>
      <c r="DB170" s="158"/>
      <c r="DC170" s="158"/>
      <c r="DD170" s="158"/>
      <c r="DE170" s="158"/>
      <c r="DF170" s="158"/>
      <c r="DG170" s="158"/>
      <c r="DH170" s="158"/>
      <c r="DI170" s="158"/>
      <c r="DJ170" s="158"/>
      <c r="DK170" s="158"/>
      <c r="DL170" s="158"/>
      <c r="DM170" s="158"/>
      <c r="DN170" s="158"/>
      <c r="DO170" s="158"/>
      <c r="DP170" s="158"/>
    </row>
    <row r="171" spans="1:120" x14ac:dyDescent="0.2">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58"/>
      <c r="BT171" s="158"/>
      <c r="BU171" s="158"/>
      <c r="BV171" s="158"/>
      <c r="BW171" s="158"/>
      <c r="BX171" s="158"/>
      <c r="BY171" s="158"/>
      <c r="BZ171" s="158"/>
      <c r="CA171" s="158"/>
      <c r="CB171" s="158"/>
      <c r="CC171" s="158"/>
      <c r="CD171" s="158"/>
      <c r="CE171" s="158"/>
      <c r="CF171" s="158"/>
      <c r="CG171" s="158"/>
      <c r="CH171" s="158"/>
      <c r="CI171" s="158"/>
      <c r="CJ171" s="158"/>
      <c r="CK171" s="158"/>
      <c r="CL171" s="158"/>
      <c r="CM171" s="158"/>
      <c r="CN171" s="158"/>
      <c r="CO171" s="158"/>
      <c r="CP171" s="158"/>
      <c r="CQ171" s="158"/>
      <c r="CR171" s="158"/>
      <c r="CS171" s="158"/>
      <c r="CT171" s="158"/>
      <c r="CU171" s="158"/>
      <c r="CV171" s="158"/>
      <c r="CW171" s="158"/>
      <c r="CX171" s="158"/>
      <c r="CY171" s="158"/>
      <c r="CZ171" s="158"/>
      <c r="DA171" s="158"/>
      <c r="DB171" s="158"/>
      <c r="DC171" s="158"/>
      <c r="DD171" s="158"/>
      <c r="DE171" s="158"/>
      <c r="DF171" s="158"/>
      <c r="DG171" s="158"/>
      <c r="DH171" s="158"/>
      <c r="DI171" s="158"/>
      <c r="DJ171" s="158"/>
      <c r="DK171" s="158"/>
      <c r="DL171" s="158"/>
      <c r="DM171" s="158"/>
      <c r="DN171" s="158"/>
      <c r="DO171" s="158"/>
      <c r="DP171" s="158"/>
    </row>
    <row r="172" spans="1:120" x14ac:dyDescent="0.2">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58"/>
      <c r="BT172" s="158"/>
      <c r="BU172" s="158"/>
      <c r="BV172" s="158"/>
      <c r="BW172" s="158"/>
      <c r="BX172" s="158"/>
      <c r="BY172" s="158"/>
      <c r="BZ172" s="158"/>
      <c r="CA172" s="158"/>
      <c r="CB172" s="158"/>
      <c r="CC172" s="158"/>
      <c r="CD172" s="158"/>
      <c r="CE172" s="158"/>
      <c r="CF172" s="158"/>
      <c r="CG172" s="158"/>
      <c r="CH172" s="158"/>
      <c r="CI172" s="158"/>
      <c r="CJ172" s="158"/>
      <c r="CK172" s="158"/>
      <c r="CL172" s="158"/>
      <c r="CM172" s="158"/>
      <c r="CN172" s="158"/>
      <c r="CO172" s="158"/>
      <c r="CP172" s="158"/>
      <c r="CQ172" s="158"/>
      <c r="CR172" s="158"/>
      <c r="CS172" s="158"/>
      <c r="CT172" s="158"/>
      <c r="CU172" s="158"/>
      <c r="CV172" s="158"/>
      <c r="CW172" s="158"/>
      <c r="CX172" s="158"/>
      <c r="CY172" s="158"/>
      <c r="CZ172" s="158"/>
      <c r="DA172" s="158"/>
      <c r="DB172" s="158"/>
      <c r="DC172" s="158"/>
      <c r="DD172" s="158"/>
      <c r="DE172" s="158"/>
      <c r="DF172" s="158"/>
      <c r="DG172" s="158"/>
      <c r="DH172" s="158"/>
      <c r="DI172" s="158"/>
      <c r="DJ172" s="158"/>
      <c r="DK172" s="158"/>
      <c r="DL172" s="158"/>
      <c r="DM172" s="158"/>
      <c r="DN172" s="158"/>
      <c r="DO172" s="158"/>
      <c r="DP172" s="158"/>
    </row>
    <row r="173" spans="1:120" x14ac:dyDescent="0.2">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58"/>
      <c r="BT173" s="158"/>
      <c r="BU173" s="158"/>
      <c r="BV173" s="158"/>
      <c r="BW173" s="158"/>
      <c r="BX173" s="158"/>
      <c r="BY173" s="158"/>
      <c r="BZ173" s="158"/>
      <c r="CA173" s="158"/>
      <c r="CB173" s="158"/>
      <c r="CC173" s="158"/>
      <c r="CD173" s="158"/>
      <c r="CE173" s="158"/>
      <c r="CF173" s="158"/>
      <c r="CG173" s="158"/>
      <c r="CH173" s="158"/>
      <c r="CI173" s="158"/>
      <c r="CJ173" s="158"/>
      <c r="CK173" s="158"/>
      <c r="CL173" s="158"/>
      <c r="CM173" s="158"/>
      <c r="CN173" s="158"/>
      <c r="CO173" s="158"/>
      <c r="CP173" s="158"/>
      <c r="CQ173" s="158"/>
      <c r="CR173" s="158"/>
      <c r="CS173" s="158"/>
      <c r="CT173" s="158"/>
      <c r="CU173" s="158"/>
      <c r="CV173" s="158"/>
      <c r="CW173" s="158"/>
      <c r="CX173" s="158"/>
      <c r="CY173" s="158"/>
      <c r="CZ173" s="158"/>
      <c r="DA173" s="158"/>
      <c r="DB173" s="158"/>
      <c r="DC173" s="158"/>
      <c r="DD173" s="158"/>
      <c r="DE173" s="158"/>
      <c r="DF173" s="158"/>
      <c r="DG173" s="158"/>
      <c r="DH173" s="158"/>
      <c r="DI173" s="158"/>
      <c r="DJ173" s="158"/>
      <c r="DK173" s="158"/>
      <c r="DL173" s="158"/>
      <c r="DM173" s="158"/>
      <c r="DN173" s="158"/>
      <c r="DO173" s="158"/>
      <c r="DP173" s="158"/>
    </row>
    <row r="174" spans="1:120" x14ac:dyDescent="0.2">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58"/>
      <c r="BT174" s="158"/>
      <c r="BU174" s="158"/>
      <c r="BV174" s="158"/>
      <c r="BW174" s="158"/>
      <c r="BX174" s="158"/>
      <c r="BY174" s="158"/>
      <c r="BZ174" s="158"/>
      <c r="CA174" s="158"/>
      <c r="CB174" s="158"/>
      <c r="CC174" s="158"/>
      <c r="CD174" s="158"/>
      <c r="CE174" s="158"/>
      <c r="CF174" s="158"/>
      <c r="CG174" s="158"/>
      <c r="CH174" s="158"/>
      <c r="CI174" s="158"/>
      <c r="CJ174" s="158"/>
      <c r="CK174" s="158"/>
      <c r="CL174" s="158"/>
      <c r="CM174" s="158"/>
      <c r="CN174" s="158"/>
      <c r="CO174" s="158"/>
      <c r="CP174" s="158"/>
      <c r="CQ174" s="158"/>
      <c r="CR174" s="158"/>
      <c r="CS174" s="158"/>
      <c r="CT174" s="158"/>
      <c r="CU174" s="158"/>
      <c r="CV174" s="158"/>
      <c r="CW174" s="158"/>
      <c r="CX174" s="158"/>
      <c r="CY174" s="158"/>
      <c r="CZ174" s="158"/>
      <c r="DA174" s="158"/>
      <c r="DB174" s="158"/>
      <c r="DC174" s="158"/>
      <c r="DD174" s="158"/>
      <c r="DE174" s="158"/>
      <c r="DF174" s="158"/>
      <c r="DG174" s="158"/>
      <c r="DH174" s="158"/>
      <c r="DI174" s="158"/>
      <c r="DJ174" s="158"/>
      <c r="DK174" s="158"/>
      <c r="DL174" s="158"/>
      <c r="DM174" s="158"/>
      <c r="DN174" s="158"/>
      <c r="DO174" s="158"/>
      <c r="DP174" s="158"/>
    </row>
    <row r="175" spans="1:120" x14ac:dyDescent="0.2">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c r="CA175" s="158"/>
      <c r="CB175" s="158"/>
      <c r="CC175" s="158"/>
      <c r="CD175" s="158"/>
      <c r="CE175" s="158"/>
      <c r="CF175" s="158"/>
      <c r="CG175" s="158"/>
      <c r="CH175" s="158"/>
      <c r="CI175" s="158"/>
      <c r="CJ175" s="158"/>
      <c r="CK175" s="158"/>
      <c r="CL175" s="158"/>
      <c r="CM175" s="158"/>
      <c r="CN175" s="158"/>
      <c r="CO175" s="158"/>
      <c r="CP175" s="158"/>
      <c r="CQ175" s="158"/>
      <c r="CR175" s="158"/>
      <c r="CS175" s="158"/>
      <c r="CT175" s="158"/>
      <c r="CU175" s="158"/>
      <c r="CV175" s="158"/>
      <c r="CW175" s="158"/>
      <c r="CX175" s="158"/>
      <c r="CY175" s="158"/>
      <c r="CZ175" s="158"/>
      <c r="DA175" s="158"/>
      <c r="DB175" s="158"/>
      <c r="DC175" s="158"/>
      <c r="DD175" s="158"/>
      <c r="DE175" s="158"/>
      <c r="DF175" s="158"/>
      <c r="DG175" s="158"/>
      <c r="DH175" s="158"/>
      <c r="DI175" s="158"/>
      <c r="DJ175" s="158"/>
      <c r="DK175" s="158"/>
      <c r="DL175" s="158"/>
      <c r="DM175" s="158"/>
      <c r="DN175" s="158"/>
      <c r="DO175" s="158"/>
      <c r="DP175" s="158"/>
    </row>
    <row r="176" spans="1:120" x14ac:dyDescent="0.2">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c r="CA176" s="158"/>
      <c r="CB176" s="158"/>
      <c r="CC176" s="158"/>
      <c r="CD176" s="158"/>
      <c r="CE176" s="158"/>
      <c r="CF176" s="158"/>
      <c r="CG176" s="158"/>
      <c r="CH176" s="158"/>
      <c r="CI176" s="158"/>
      <c r="CJ176" s="158"/>
      <c r="CK176" s="158"/>
      <c r="CL176" s="158"/>
      <c r="CM176" s="158"/>
      <c r="CN176" s="158"/>
      <c r="CO176" s="158"/>
      <c r="CP176" s="158"/>
      <c r="CQ176" s="158"/>
      <c r="CR176" s="158"/>
      <c r="CS176" s="158"/>
      <c r="CT176" s="158"/>
      <c r="CU176" s="158"/>
      <c r="CV176" s="158"/>
      <c r="CW176" s="158"/>
      <c r="CX176" s="158"/>
      <c r="CY176" s="158"/>
      <c r="CZ176" s="158"/>
      <c r="DA176" s="158"/>
      <c r="DB176" s="158"/>
      <c r="DC176" s="158"/>
      <c r="DD176" s="158"/>
      <c r="DE176" s="158"/>
      <c r="DF176" s="158"/>
      <c r="DG176" s="158"/>
      <c r="DH176" s="158"/>
      <c r="DI176" s="158"/>
      <c r="DJ176" s="158"/>
      <c r="DK176" s="158"/>
      <c r="DL176" s="158"/>
      <c r="DM176" s="158"/>
      <c r="DN176" s="158"/>
      <c r="DO176" s="158"/>
      <c r="DP176" s="158"/>
    </row>
    <row r="177" spans="1:120" x14ac:dyDescent="0.2">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c r="AX177" s="158"/>
      <c r="AY177" s="158"/>
      <c r="AZ177" s="158"/>
      <c r="BA177" s="158"/>
      <c r="BB177" s="158"/>
      <c r="BC177" s="158"/>
      <c r="BD177" s="158"/>
      <c r="BE177" s="158"/>
      <c r="BF177" s="158"/>
      <c r="BG177" s="158"/>
      <c r="BH177" s="158"/>
      <c r="BI177" s="158"/>
      <c r="BJ177" s="158"/>
      <c r="BK177" s="158"/>
      <c r="BL177" s="158"/>
      <c r="BM177" s="158"/>
      <c r="BN177" s="158"/>
      <c r="BO177" s="158"/>
      <c r="BP177" s="158"/>
      <c r="BQ177" s="158"/>
      <c r="BR177" s="158"/>
      <c r="BS177" s="158"/>
      <c r="BT177" s="158"/>
      <c r="BU177" s="158"/>
      <c r="BV177" s="158"/>
      <c r="BW177" s="158"/>
      <c r="BX177" s="158"/>
      <c r="BY177" s="158"/>
      <c r="BZ177" s="158"/>
      <c r="CA177" s="158"/>
      <c r="CB177" s="158"/>
      <c r="CC177" s="158"/>
      <c r="CD177" s="158"/>
      <c r="CE177" s="158"/>
      <c r="CF177" s="158"/>
      <c r="CG177" s="158"/>
      <c r="CH177" s="158"/>
      <c r="CI177" s="158"/>
      <c r="CJ177" s="158"/>
      <c r="CK177" s="158"/>
      <c r="CL177" s="158"/>
      <c r="CM177" s="158"/>
      <c r="CN177" s="158"/>
      <c r="CO177" s="158"/>
      <c r="CP177" s="158"/>
      <c r="CQ177" s="158"/>
      <c r="CR177" s="158"/>
      <c r="CS177" s="158"/>
      <c r="CT177" s="158"/>
      <c r="CU177" s="158"/>
      <c r="CV177" s="158"/>
      <c r="CW177" s="158"/>
      <c r="CX177" s="158"/>
      <c r="CY177" s="158"/>
      <c r="CZ177" s="158"/>
      <c r="DA177" s="158"/>
      <c r="DB177" s="158"/>
      <c r="DC177" s="158"/>
      <c r="DD177" s="158"/>
      <c r="DE177" s="158"/>
      <c r="DF177" s="158"/>
      <c r="DG177" s="158"/>
      <c r="DH177" s="158"/>
      <c r="DI177" s="158"/>
      <c r="DJ177" s="158"/>
      <c r="DK177" s="158"/>
      <c r="DL177" s="158"/>
      <c r="DM177" s="158"/>
      <c r="DN177" s="158"/>
      <c r="DO177" s="158"/>
      <c r="DP177" s="158"/>
    </row>
    <row r="178" spans="1:120" x14ac:dyDescent="0.2">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c r="CA178" s="158"/>
      <c r="CB178" s="158"/>
      <c r="CC178" s="158"/>
      <c r="CD178" s="158"/>
      <c r="CE178" s="158"/>
      <c r="CF178" s="158"/>
      <c r="CG178" s="158"/>
      <c r="CH178" s="158"/>
      <c r="CI178" s="158"/>
      <c r="CJ178" s="158"/>
      <c r="CK178" s="158"/>
      <c r="CL178" s="158"/>
      <c r="CM178" s="158"/>
      <c r="CN178" s="158"/>
      <c r="CO178" s="158"/>
      <c r="CP178" s="158"/>
      <c r="CQ178" s="158"/>
      <c r="CR178" s="158"/>
      <c r="CS178" s="158"/>
      <c r="CT178" s="158"/>
      <c r="CU178" s="158"/>
      <c r="CV178" s="158"/>
      <c r="CW178" s="158"/>
      <c r="CX178" s="158"/>
      <c r="CY178" s="158"/>
      <c r="CZ178" s="158"/>
      <c r="DA178" s="158"/>
      <c r="DB178" s="158"/>
      <c r="DC178" s="158"/>
      <c r="DD178" s="158"/>
      <c r="DE178" s="158"/>
      <c r="DF178" s="158"/>
      <c r="DG178" s="158"/>
      <c r="DH178" s="158"/>
      <c r="DI178" s="158"/>
      <c r="DJ178" s="158"/>
      <c r="DK178" s="158"/>
      <c r="DL178" s="158"/>
      <c r="DM178" s="158"/>
      <c r="DN178" s="158"/>
      <c r="DO178" s="158"/>
      <c r="DP178" s="158"/>
    </row>
    <row r="179" spans="1:120" x14ac:dyDescent="0.2">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158"/>
      <c r="BB179" s="158"/>
      <c r="BC179" s="158"/>
      <c r="BD179" s="158"/>
      <c r="BE179" s="158"/>
      <c r="BF179" s="158"/>
      <c r="BG179" s="158"/>
      <c r="BH179" s="158"/>
      <c r="BI179" s="158"/>
      <c r="BJ179" s="158"/>
      <c r="BK179" s="158"/>
      <c r="BL179" s="158"/>
      <c r="BM179" s="158"/>
      <c r="BN179" s="158"/>
      <c r="BO179" s="158"/>
      <c r="BP179" s="158"/>
      <c r="BQ179" s="158"/>
      <c r="BR179" s="158"/>
      <c r="BS179" s="158"/>
      <c r="BT179" s="158"/>
      <c r="BU179" s="158"/>
      <c r="BV179" s="158"/>
      <c r="BW179" s="158"/>
      <c r="BX179" s="158"/>
      <c r="BY179" s="158"/>
      <c r="BZ179" s="158"/>
      <c r="CA179" s="158"/>
      <c r="CB179" s="158"/>
      <c r="CC179" s="158"/>
      <c r="CD179" s="158"/>
      <c r="CE179" s="158"/>
      <c r="CF179" s="158"/>
      <c r="CG179" s="158"/>
      <c r="CH179" s="158"/>
      <c r="CI179" s="158"/>
      <c r="CJ179" s="158"/>
      <c r="CK179" s="158"/>
      <c r="CL179" s="158"/>
      <c r="CM179" s="158"/>
      <c r="CN179" s="158"/>
      <c r="CO179" s="158"/>
      <c r="CP179" s="158"/>
      <c r="CQ179" s="158"/>
      <c r="CR179" s="158"/>
      <c r="CS179" s="158"/>
      <c r="CT179" s="158"/>
      <c r="CU179" s="158"/>
      <c r="CV179" s="158"/>
      <c r="CW179" s="158"/>
      <c r="CX179" s="158"/>
      <c r="CY179" s="158"/>
      <c r="CZ179" s="158"/>
      <c r="DA179" s="158"/>
      <c r="DB179" s="158"/>
      <c r="DC179" s="158"/>
      <c r="DD179" s="158"/>
      <c r="DE179" s="158"/>
      <c r="DF179" s="158"/>
      <c r="DG179" s="158"/>
      <c r="DH179" s="158"/>
      <c r="DI179" s="158"/>
      <c r="DJ179" s="158"/>
      <c r="DK179" s="158"/>
      <c r="DL179" s="158"/>
      <c r="DM179" s="158"/>
      <c r="DN179" s="158"/>
      <c r="DO179" s="158"/>
      <c r="DP179" s="158"/>
    </row>
    <row r="180" spans="1:120" x14ac:dyDescent="0.2">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8"/>
      <c r="BC180" s="158"/>
      <c r="BD180" s="158"/>
      <c r="BE180" s="158"/>
      <c r="BF180" s="158"/>
      <c r="BG180" s="158"/>
      <c r="BH180" s="158"/>
      <c r="BI180" s="158"/>
      <c r="BJ180" s="158"/>
      <c r="BK180" s="158"/>
      <c r="BL180" s="158"/>
      <c r="BM180" s="158"/>
      <c r="BN180" s="158"/>
      <c r="BO180" s="158"/>
      <c r="BP180" s="158"/>
      <c r="BQ180" s="158"/>
      <c r="BR180" s="158"/>
      <c r="BS180" s="158"/>
      <c r="BT180" s="158"/>
      <c r="BU180" s="158"/>
      <c r="BV180" s="158"/>
      <c r="BW180" s="158"/>
      <c r="BX180" s="158"/>
      <c r="BY180" s="158"/>
      <c r="BZ180" s="158"/>
      <c r="CA180" s="158"/>
      <c r="CB180" s="158"/>
      <c r="CC180" s="158"/>
      <c r="CD180" s="158"/>
      <c r="CE180" s="158"/>
      <c r="CF180" s="158"/>
      <c r="CG180" s="158"/>
      <c r="CH180" s="158"/>
      <c r="CI180" s="158"/>
      <c r="CJ180" s="158"/>
      <c r="CK180" s="158"/>
      <c r="CL180" s="158"/>
      <c r="CM180" s="158"/>
      <c r="CN180" s="158"/>
      <c r="CO180" s="158"/>
      <c r="CP180" s="158"/>
      <c r="CQ180" s="158"/>
      <c r="CR180" s="158"/>
      <c r="CS180" s="158"/>
      <c r="CT180" s="158"/>
      <c r="CU180" s="158"/>
      <c r="CV180" s="158"/>
      <c r="CW180" s="158"/>
      <c r="CX180" s="158"/>
      <c r="CY180" s="158"/>
      <c r="CZ180" s="158"/>
      <c r="DA180" s="158"/>
      <c r="DB180" s="158"/>
      <c r="DC180" s="158"/>
      <c r="DD180" s="158"/>
      <c r="DE180" s="158"/>
      <c r="DF180" s="158"/>
      <c r="DG180" s="158"/>
      <c r="DH180" s="158"/>
      <c r="DI180" s="158"/>
      <c r="DJ180" s="158"/>
      <c r="DK180" s="158"/>
      <c r="DL180" s="158"/>
      <c r="DM180" s="158"/>
      <c r="DN180" s="158"/>
      <c r="DO180" s="158"/>
      <c r="DP180" s="158"/>
    </row>
    <row r="181" spans="1:120" x14ac:dyDescent="0.2">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c r="AP181" s="158"/>
      <c r="AQ181" s="158"/>
      <c r="AR181" s="158"/>
      <c r="AS181" s="158"/>
      <c r="AT181" s="158"/>
      <c r="AU181" s="158"/>
      <c r="AV181" s="158"/>
      <c r="AW181" s="158"/>
      <c r="AX181" s="158"/>
      <c r="AY181" s="158"/>
      <c r="AZ181" s="158"/>
      <c r="BA181" s="158"/>
      <c r="BB181" s="158"/>
      <c r="BC181" s="158"/>
      <c r="BD181" s="158"/>
      <c r="BE181" s="158"/>
      <c r="BF181" s="158"/>
      <c r="BG181" s="158"/>
      <c r="BH181" s="158"/>
      <c r="BI181" s="158"/>
      <c r="BJ181" s="158"/>
      <c r="BK181" s="158"/>
      <c r="BL181" s="158"/>
      <c r="BM181" s="158"/>
      <c r="BN181" s="158"/>
      <c r="BO181" s="158"/>
      <c r="BP181" s="158"/>
      <c r="BQ181" s="158"/>
      <c r="BR181" s="158"/>
      <c r="BS181" s="158"/>
      <c r="BT181" s="158"/>
      <c r="BU181" s="158"/>
      <c r="BV181" s="158"/>
      <c r="BW181" s="158"/>
      <c r="BX181" s="158"/>
      <c r="BY181" s="158"/>
      <c r="BZ181" s="158"/>
      <c r="CA181" s="158"/>
      <c r="CB181" s="158"/>
      <c r="CC181" s="158"/>
      <c r="CD181" s="158"/>
      <c r="CE181" s="158"/>
      <c r="CF181" s="158"/>
      <c r="CG181" s="158"/>
      <c r="CH181" s="158"/>
      <c r="CI181" s="158"/>
      <c r="CJ181" s="158"/>
      <c r="CK181" s="158"/>
      <c r="CL181" s="158"/>
      <c r="CM181" s="158"/>
      <c r="CN181" s="158"/>
      <c r="CO181" s="158"/>
      <c r="CP181" s="158"/>
      <c r="CQ181" s="158"/>
      <c r="CR181" s="158"/>
      <c r="CS181" s="158"/>
      <c r="CT181" s="158"/>
      <c r="CU181" s="158"/>
      <c r="CV181" s="158"/>
      <c r="CW181" s="158"/>
      <c r="CX181" s="158"/>
      <c r="CY181" s="158"/>
      <c r="CZ181" s="158"/>
      <c r="DA181" s="158"/>
      <c r="DB181" s="158"/>
      <c r="DC181" s="158"/>
      <c r="DD181" s="158"/>
      <c r="DE181" s="158"/>
      <c r="DF181" s="158"/>
      <c r="DG181" s="158"/>
      <c r="DH181" s="158"/>
      <c r="DI181" s="158"/>
      <c r="DJ181" s="158"/>
      <c r="DK181" s="158"/>
      <c r="DL181" s="158"/>
      <c r="DM181" s="158"/>
      <c r="DN181" s="158"/>
      <c r="DO181" s="158"/>
      <c r="DP181" s="158"/>
    </row>
    <row r="182" spans="1:120" x14ac:dyDescent="0.2">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c r="AP182" s="158"/>
      <c r="AQ182" s="158"/>
      <c r="AR182" s="158"/>
      <c r="AS182" s="158"/>
      <c r="AT182" s="158"/>
      <c r="AU182" s="158"/>
      <c r="AV182" s="158"/>
      <c r="AW182" s="158"/>
      <c r="AX182" s="158"/>
      <c r="AY182" s="158"/>
      <c r="AZ182" s="158"/>
      <c r="BA182" s="158"/>
      <c r="BB182" s="158"/>
      <c r="BC182" s="158"/>
      <c r="BD182" s="158"/>
      <c r="BE182" s="158"/>
      <c r="BF182" s="158"/>
      <c r="BG182" s="158"/>
      <c r="BH182" s="158"/>
      <c r="BI182" s="158"/>
      <c r="BJ182" s="158"/>
      <c r="BK182" s="158"/>
      <c r="BL182" s="158"/>
      <c r="BM182" s="158"/>
      <c r="BN182" s="158"/>
      <c r="BO182" s="158"/>
      <c r="BP182" s="158"/>
      <c r="BQ182" s="158"/>
      <c r="BR182" s="158"/>
      <c r="BS182" s="158"/>
      <c r="BT182" s="158"/>
      <c r="BU182" s="158"/>
      <c r="BV182" s="158"/>
      <c r="BW182" s="158"/>
      <c r="BX182" s="158"/>
      <c r="BY182" s="158"/>
      <c r="BZ182" s="158"/>
      <c r="CA182" s="158"/>
      <c r="CB182" s="158"/>
      <c r="CC182" s="158"/>
      <c r="CD182" s="158"/>
      <c r="CE182" s="158"/>
      <c r="CF182" s="158"/>
      <c r="CG182" s="158"/>
      <c r="CH182" s="158"/>
      <c r="CI182" s="158"/>
      <c r="CJ182" s="158"/>
      <c r="CK182" s="158"/>
      <c r="CL182" s="158"/>
      <c r="CM182" s="158"/>
      <c r="CN182" s="158"/>
      <c r="CO182" s="158"/>
      <c r="CP182" s="158"/>
      <c r="CQ182" s="158"/>
      <c r="CR182" s="158"/>
      <c r="CS182" s="158"/>
      <c r="CT182" s="158"/>
      <c r="CU182" s="158"/>
      <c r="CV182" s="158"/>
      <c r="CW182" s="158"/>
      <c r="CX182" s="158"/>
      <c r="CY182" s="158"/>
      <c r="CZ182" s="158"/>
      <c r="DA182" s="158"/>
      <c r="DB182" s="158"/>
      <c r="DC182" s="158"/>
      <c r="DD182" s="158"/>
      <c r="DE182" s="158"/>
      <c r="DF182" s="158"/>
      <c r="DG182" s="158"/>
      <c r="DH182" s="158"/>
      <c r="DI182" s="158"/>
      <c r="DJ182" s="158"/>
      <c r="DK182" s="158"/>
      <c r="DL182" s="158"/>
      <c r="DM182" s="158"/>
      <c r="DN182" s="158"/>
      <c r="DO182" s="158"/>
      <c r="DP182" s="158"/>
    </row>
    <row r="183" spans="1:120" x14ac:dyDescent="0.2">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c r="AK183" s="158"/>
      <c r="AL183" s="158"/>
      <c r="AM183" s="158"/>
      <c r="AN183" s="158"/>
      <c r="AO183" s="158"/>
      <c r="AP183" s="158"/>
      <c r="AQ183" s="158"/>
      <c r="AR183" s="158"/>
      <c r="AS183" s="158"/>
      <c r="AT183" s="158"/>
      <c r="AU183" s="158"/>
      <c r="AV183" s="158"/>
      <c r="AW183" s="158"/>
      <c r="AX183" s="158"/>
      <c r="AY183" s="158"/>
      <c r="AZ183" s="158"/>
      <c r="BA183" s="158"/>
      <c r="BB183" s="158"/>
      <c r="BC183" s="158"/>
      <c r="BD183" s="158"/>
      <c r="BE183" s="158"/>
      <c r="BF183" s="158"/>
      <c r="BG183" s="158"/>
      <c r="BH183" s="158"/>
      <c r="BI183" s="158"/>
      <c r="BJ183" s="158"/>
      <c r="BK183" s="158"/>
      <c r="BL183" s="158"/>
      <c r="BM183" s="158"/>
      <c r="BN183" s="158"/>
      <c r="BO183" s="158"/>
      <c r="BP183" s="158"/>
      <c r="BQ183" s="158"/>
      <c r="BR183" s="158"/>
      <c r="BS183" s="158"/>
      <c r="BT183" s="158"/>
      <c r="BU183" s="158"/>
      <c r="BV183" s="158"/>
      <c r="BW183" s="158"/>
      <c r="BX183" s="158"/>
      <c r="BY183" s="158"/>
      <c r="BZ183" s="158"/>
      <c r="CA183" s="158"/>
      <c r="CB183" s="158"/>
      <c r="CC183" s="158"/>
      <c r="CD183" s="158"/>
      <c r="CE183" s="158"/>
      <c r="CF183" s="158"/>
      <c r="CG183" s="158"/>
      <c r="CH183" s="158"/>
      <c r="CI183" s="158"/>
      <c r="CJ183" s="158"/>
      <c r="CK183" s="158"/>
      <c r="CL183" s="158"/>
      <c r="CM183" s="158"/>
      <c r="CN183" s="158"/>
      <c r="CO183" s="158"/>
      <c r="CP183" s="158"/>
      <c r="CQ183" s="158"/>
      <c r="CR183" s="158"/>
      <c r="CS183" s="158"/>
      <c r="CT183" s="158"/>
      <c r="CU183" s="158"/>
      <c r="CV183" s="158"/>
      <c r="CW183" s="158"/>
      <c r="CX183" s="158"/>
      <c r="CY183" s="158"/>
      <c r="CZ183" s="158"/>
      <c r="DA183" s="158"/>
      <c r="DB183" s="158"/>
      <c r="DC183" s="158"/>
      <c r="DD183" s="158"/>
      <c r="DE183" s="158"/>
      <c r="DF183" s="158"/>
      <c r="DG183" s="158"/>
      <c r="DH183" s="158"/>
      <c r="DI183" s="158"/>
      <c r="DJ183" s="158"/>
      <c r="DK183" s="158"/>
      <c r="DL183" s="158"/>
      <c r="DM183" s="158"/>
      <c r="DN183" s="158"/>
      <c r="DO183" s="158"/>
      <c r="DP183" s="158"/>
    </row>
    <row r="184" spans="1:120" x14ac:dyDescent="0.2">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c r="AO184" s="158"/>
      <c r="AP184" s="158"/>
      <c r="AQ184" s="158"/>
      <c r="AR184" s="158"/>
      <c r="AS184" s="158"/>
      <c r="AT184" s="158"/>
      <c r="AU184" s="158"/>
      <c r="AV184" s="158"/>
      <c r="AW184" s="158"/>
      <c r="AX184" s="158"/>
      <c r="AY184" s="158"/>
      <c r="AZ184" s="158"/>
      <c r="BA184" s="158"/>
      <c r="BB184" s="158"/>
      <c r="BC184" s="158"/>
      <c r="BD184" s="158"/>
      <c r="BE184" s="158"/>
      <c r="BF184" s="158"/>
      <c r="BG184" s="158"/>
      <c r="BH184" s="158"/>
      <c r="BI184" s="158"/>
      <c r="BJ184" s="158"/>
      <c r="BK184" s="158"/>
      <c r="BL184" s="158"/>
      <c r="BM184" s="158"/>
      <c r="BN184" s="158"/>
      <c r="BO184" s="158"/>
      <c r="BP184" s="158"/>
      <c r="BQ184" s="158"/>
      <c r="BR184" s="158"/>
      <c r="BS184" s="158"/>
      <c r="BT184" s="158"/>
      <c r="BU184" s="158"/>
      <c r="BV184" s="158"/>
      <c r="BW184" s="158"/>
      <c r="BX184" s="158"/>
      <c r="BY184" s="158"/>
      <c r="BZ184" s="158"/>
      <c r="CA184" s="158"/>
      <c r="CB184" s="158"/>
      <c r="CC184" s="158"/>
      <c r="CD184" s="158"/>
      <c r="CE184" s="158"/>
      <c r="CF184" s="158"/>
      <c r="CG184" s="158"/>
      <c r="CH184" s="158"/>
      <c r="CI184" s="158"/>
      <c r="CJ184" s="158"/>
      <c r="CK184" s="158"/>
      <c r="CL184" s="158"/>
      <c r="CM184" s="158"/>
      <c r="CN184" s="158"/>
      <c r="CO184" s="158"/>
      <c r="CP184" s="158"/>
      <c r="CQ184" s="158"/>
      <c r="CR184" s="158"/>
      <c r="CS184" s="158"/>
      <c r="CT184" s="158"/>
      <c r="CU184" s="158"/>
      <c r="CV184" s="158"/>
      <c r="CW184" s="158"/>
      <c r="CX184" s="158"/>
      <c r="CY184" s="158"/>
      <c r="CZ184" s="158"/>
      <c r="DA184" s="158"/>
      <c r="DB184" s="158"/>
      <c r="DC184" s="158"/>
      <c r="DD184" s="158"/>
      <c r="DE184" s="158"/>
      <c r="DF184" s="158"/>
      <c r="DG184" s="158"/>
      <c r="DH184" s="158"/>
      <c r="DI184" s="158"/>
      <c r="DJ184" s="158"/>
      <c r="DK184" s="158"/>
      <c r="DL184" s="158"/>
      <c r="DM184" s="158"/>
      <c r="DN184" s="158"/>
      <c r="DO184" s="158"/>
      <c r="DP184" s="158"/>
    </row>
    <row r="185" spans="1:120" x14ac:dyDescent="0.2">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c r="AO185" s="158"/>
      <c r="AP185" s="158"/>
      <c r="AQ185" s="158"/>
      <c r="AR185" s="158"/>
      <c r="AS185" s="158"/>
      <c r="AT185" s="158"/>
      <c r="AU185" s="158"/>
      <c r="AV185" s="158"/>
      <c r="AW185" s="158"/>
      <c r="AX185" s="158"/>
      <c r="AY185" s="158"/>
      <c r="AZ185" s="158"/>
      <c r="BA185" s="158"/>
      <c r="BB185" s="158"/>
      <c r="BC185" s="158"/>
      <c r="BD185" s="158"/>
      <c r="BE185" s="158"/>
      <c r="BF185" s="158"/>
      <c r="BG185" s="158"/>
      <c r="BH185" s="158"/>
      <c r="BI185" s="158"/>
      <c r="BJ185" s="158"/>
      <c r="BK185" s="158"/>
      <c r="BL185" s="158"/>
      <c r="BM185" s="158"/>
      <c r="BN185" s="158"/>
      <c r="BO185" s="158"/>
      <c r="BP185" s="158"/>
      <c r="BQ185" s="158"/>
      <c r="BR185" s="158"/>
      <c r="BS185" s="158"/>
      <c r="BT185" s="158"/>
      <c r="BU185" s="158"/>
      <c r="BV185" s="158"/>
      <c r="BW185" s="158"/>
      <c r="BX185" s="158"/>
      <c r="BY185" s="158"/>
      <c r="BZ185" s="158"/>
      <c r="CA185" s="158"/>
      <c r="CB185" s="158"/>
      <c r="CC185" s="158"/>
      <c r="CD185" s="158"/>
      <c r="CE185" s="158"/>
      <c r="CF185" s="158"/>
      <c r="CG185" s="158"/>
      <c r="CH185" s="158"/>
      <c r="CI185" s="158"/>
      <c r="CJ185" s="158"/>
      <c r="CK185" s="158"/>
      <c r="CL185" s="158"/>
      <c r="CM185" s="158"/>
      <c r="CN185" s="158"/>
      <c r="CO185" s="158"/>
      <c r="CP185" s="158"/>
      <c r="CQ185" s="158"/>
      <c r="CR185" s="158"/>
      <c r="CS185" s="158"/>
      <c r="CT185" s="158"/>
      <c r="CU185" s="158"/>
      <c r="CV185" s="158"/>
      <c r="CW185" s="158"/>
      <c r="CX185" s="158"/>
      <c r="CY185" s="158"/>
      <c r="CZ185" s="158"/>
      <c r="DA185" s="158"/>
      <c r="DB185" s="158"/>
      <c r="DC185" s="158"/>
      <c r="DD185" s="158"/>
      <c r="DE185" s="158"/>
      <c r="DF185" s="158"/>
      <c r="DG185" s="158"/>
      <c r="DH185" s="158"/>
      <c r="DI185" s="158"/>
      <c r="DJ185" s="158"/>
      <c r="DK185" s="158"/>
      <c r="DL185" s="158"/>
      <c r="DM185" s="158"/>
      <c r="DN185" s="158"/>
      <c r="DO185" s="158"/>
      <c r="DP185" s="158"/>
    </row>
    <row r="186" spans="1:120" x14ac:dyDescent="0.2">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158"/>
      <c r="AL186" s="158"/>
      <c r="AM186" s="158"/>
      <c r="AN186" s="158"/>
      <c r="AO186" s="158"/>
      <c r="AP186" s="158"/>
      <c r="AQ186" s="158"/>
      <c r="AR186" s="158"/>
      <c r="AS186" s="158"/>
      <c r="AT186" s="158"/>
      <c r="AU186" s="158"/>
      <c r="AV186" s="158"/>
      <c r="AW186" s="158"/>
      <c r="AX186" s="158"/>
      <c r="AY186" s="158"/>
      <c r="AZ186" s="158"/>
      <c r="BA186" s="158"/>
      <c r="BB186" s="158"/>
      <c r="BC186" s="158"/>
      <c r="BD186" s="158"/>
      <c r="BE186" s="158"/>
      <c r="BF186" s="158"/>
      <c r="BG186" s="158"/>
      <c r="BH186" s="158"/>
      <c r="BI186" s="158"/>
      <c r="BJ186" s="158"/>
      <c r="BK186" s="158"/>
      <c r="BL186" s="158"/>
      <c r="BM186" s="158"/>
      <c r="BN186" s="158"/>
      <c r="BO186" s="158"/>
      <c r="BP186" s="158"/>
      <c r="BQ186" s="158"/>
      <c r="BR186" s="158"/>
      <c r="BS186" s="158"/>
      <c r="BT186" s="158"/>
      <c r="BU186" s="158"/>
      <c r="BV186" s="158"/>
      <c r="BW186" s="158"/>
      <c r="BX186" s="158"/>
      <c r="BY186" s="158"/>
      <c r="BZ186" s="158"/>
      <c r="CA186" s="158"/>
      <c r="CB186" s="158"/>
      <c r="CC186" s="158"/>
      <c r="CD186" s="158"/>
      <c r="CE186" s="158"/>
      <c r="CF186" s="158"/>
      <c r="CG186" s="158"/>
      <c r="CH186" s="158"/>
      <c r="CI186" s="158"/>
      <c r="CJ186" s="158"/>
      <c r="CK186" s="158"/>
      <c r="CL186" s="158"/>
      <c r="CM186" s="158"/>
      <c r="CN186" s="158"/>
      <c r="CO186" s="158"/>
      <c r="CP186" s="158"/>
      <c r="CQ186" s="158"/>
      <c r="CR186" s="158"/>
      <c r="CS186" s="158"/>
      <c r="CT186" s="158"/>
      <c r="CU186" s="158"/>
      <c r="CV186" s="158"/>
      <c r="CW186" s="158"/>
      <c r="CX186" s="158"/>
      <c r="CY186" s="158"/>
      <c r="CZ186" s="158"/>
      <c r="DA186" s="158"/>
      <c r="DB186" s="158"/>
      <c r="DC186" s="158"/>
      <c r="DD186" s="158"/>
      <c r="DE186" s="158"/>
      <c r="DF186" s="158"/>
      <c r="DG186" s="158"/>
      <c r="DH186" s="158"/>
      <c r="DI186" s="158"/>
      <c r="DJ186" s="158"/>
      <c r="DK186" s="158"/>
      <c r="DL186" s="158"/>
      <c r="DM186" s="158"/>
      <c r="DN186" s="158"/>
      <c r="DO186" s="158"/>
      <c r="DP186" s="158"/>
    </row>
    <row r="187" spans="1:120" x14ac:dyDescent="0.2">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8"/>
      <c r="AY187" s="158"/>
      <c r="AZ187" s="158"/>
      <c r="BA187" s="158"/>
      <c r="BB187" s="158"/>
      <c r="BC187" s="158"/>
      <c r="BD187" s="158"/>
      <c r="BE187" s="158"/>
      <c r="BF187" s="158"/>
      <c r="BG187" s="158"/>
      <c r="BH187" s="158"/>
      <c r="BI187" s="158"/>
      <c r="BJ187" s="158"/>
      <c r="BK187" s="158"/>
      <c r="BL187" s="158"/>
      <c r="BM187" s="158"/>
      <c r="BN187" s="158"/>
      <c r="BO187" s="158"/>
      <c r="BP187" s="158"/>
      <c r="BQ187" s="158"/>
      <c r="BR187" s="158"/>
      <c r="BS187" s="158"/>
      <c r="BT187" s="158"/>
      <c r="BU187" s="158"/>
      <c r="BV187" s="158"/>
      <c r="BW187" s="158"/>
      <c r="BX187" s="158"/>
      <c r="BY187" s="158"/>
      <c r="BZ187" s="158"/>
      <c r="CA187" s="158"/>
      <c r="CB187" s="158"/>
      <c r="CC187" s="158"/>
      <c r="CD187" s="158"/>
      <c r="CE187" s="158"/>
      <c r="CF187" s="158"/>
      <c r="CG187" s="158"/>
      <c r="CH187" s="158"/>
      <c r="CI187" s="158"/>
      <c r="CJ187" s="158"/>
      <c r="CK187" s="158"/>
      <c r="CL187" s="158"/>
      <c r="CM187" s="158"/>
      <c r="CN187" s="158"/>
      <c r="CO187" s="158"/>
      <c r="CP187" s="158"/>
      <c r="CQ187" s="158"/>
      <c r="CR187" s="158"/>
      <c r="CS187" s="158"/>
      <c r="CT187" s="158"/>
      <c r="CU187" s="158"/>
      <c r="CV187" s="158"/>
      <c r="CW187" s="158"/>
      <c r="CX187" s="158"/>
      <c r="CY187" s="158"/>
      <c r="CZ187" s="158"/>
      <c r="DA187" s="158"/>
      <c r="DB187" s="158"/>
      <c r="DC187" s="158"/>
      <c r="DD187" s="158"/>
      <c r="DE187" s="158"/>
      <c r="DF187" s="158"/>
      <c r="DG187" s="158"/>
      <c r="DH187" s="158"/>
      <c r="DI187" s="158"/>
      <c r="DJ187" s="158"/>
      <c r="DK187" s="158"/>
      <c r="DL187" s="158"/>
      <c r="DM187" s="158"/>
      <c r="DN187" s="158"/>
      <c r="DO187" s="158"/>
      <c r="DP187" s="158"/>
    </row>
    <row r="188" spans="1:120" x14ac:dyDescent="0.2">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158"/>
      <c r="BB188" s="158"/>
      <c r="BC188" s="158"/>
      <c r="BD188" s="158"/>
      <c r="BE188" s="158"/>
      <c r="BF188" s="158"/>
      <c r="BG188" s="158"/>
      <c r="BH188" s="158"/>
      <c r="BI188" s="158"/>
      <c r="BJ188" s="158"/>
      <c r="BK188" s="158"/>
      <c r="BL188" s="158"/>
      <c r="BM188" s="158"/>
      <c r="BN188" s="158"/>
      <c r="BO188" s="158"/>
      <c r="BP188" s="158"/>
      <c r="BQ188" s="158"/>
      <c r="BR188" s="158"/>
      <c r="BS188" s="158"/>
      <c r="BT188" s="158"/>
      <c r="BU188" s="158"/>
      <c r="BV188" s="158"/>
      <c r="BW188" s="158"/>
      <c r="BX188" s="158"/>
      <c r="BY188" s="158"/>
      <c r="BZ188" s="158"/>
      <c r="CA188" s="158"/>
      <c r="CB188" s="158"/>
      <c r="CC188" s="158"/>
      <c r="CD188" s="158"/>
      <c r="CE188" s="158"/>
      <c r="CF188" s="158"/>
      <c r="CG188" s="158"/>
      <c r="CH188" s="158"/>
      <c r="CI188" s="158"/>
      <c r="CJ188" s="158"/>
      <c r="CK188" s="158"/>
      <c r="CL188" s="158"/>
      <c r="CM188" s="158"/>
      <c r="CN188" s="158"/>
      <c r="CO188" s="158"/>
      <c r="CP188" s="158"/>
      <c r="CQ188" s="158"/>
      <c r="CR188" s="158"/>
      <c r="CS188" s="158"/>
      <c r="CT188" s="158"/>
      <c r="CU188" s="158"/>
      <c r="CV188" s="158"/>
      <c r="CW188" s="158"/>
      <c r="CX188" s="158"/>
      <c r="CY188" s="158"/>
      <c r="CZ188" s="158"/>
      <c r="DA188" s="158"/>
      <c r="DB188" s="158"/>
      <c r="DC188" s="158"/>
      <c r="DD188" s="158"/>
      <c r="DE188" s="158"/>
      <c r="DF188" s="158"/>
      <c r="DG188" s="158"/>
      <c r="DH188" s="158"/>
      <c r="DI188" s="158"/>
      <c r="DJ188" s="158"/>
      <c r="DK188" s="158"/>
      <c r="DL188" s="158"/>
      <c r="DM188" s="158"/>
      <c r="DN188" s="158"/>
      <c r="DO188" s="158"/>
      <c r="DP188" s="158"/>
    </row>
    <row r="189" spans="1:120" x14ac:dyDescent="0.2">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8"/>
      <c r="AY189" s="158"/>
      <c r="AZ189" s="158"/>
      <c r="BA189" s="158"/>
      <c r="BB189" s="158"/>
      <c r="BC189" s="158"/>
      <c r="BD189" s="158"/>
      <c r="BE189" s="158"/>
      <c r="BF189" s="158"/>
      <c r="BG189" s="158"/>
      <c r="BH189" s="158"/>
      <c r="BI189" s="158"/>
      <c r="BJ189" s="158"/>
      <c r="BK189" s="158"/>
      <c r="BL189" s="158"/>
      <c r="BM189" s="158"/>
      <c r="BN189" s="158"/>
      <c r="BO189" s="158"/>
      <c r="BP189" s="158"/>
      <c r="BQ189" s="158"/>
      <c r="BR189" s="158"/>
      <c r="BS189" s="158"/>
      <c r="BT189" s="158"/>
      <c r="BU189" s="158"/>
      <c r="BV189" s="158"/>
      <c r="BW189" s="158"/>
      <c r="BX189" s="158"/>
      <c r="BY189" s="158"/>
      <c r="BZ189" s="158"/>
      <c r="CA189" s="158"/>
      <c r="CB189" s="158"/>
      <c r="CC189" s="158"/>
      <c r="CD189" s="158"/>
      <c r="CE189" s="158"/>
      <c r="CF189" s="158"/>
      <c r="CG189" s="158"/>
      <c r="CH189" s="158"/>
      <c r="CI189" s="158"/>
      <c r="CJ189" s="158"/>
      <c r="CK189" s="158"/>
      <c r="CL189" s="158"/>
      <c r="CM189" s="158"/>
      <c r="CN189" s="158"/>
      <c r="CO189" s="158"/>
      <c r="CP189" s="158"/>
      <c r="CQ189" s="158"/>
      <c r="CR189" s="158"/>
      <c r="CS189" s="158"/>
      <c r="CT189" s="158"/>
      <c r="CU189" s="158"/>
      <c r="CV189" s="158"/>
      <c r="CW189" s="158"/>
      <c r="CX189" s="158"/>
      <c r="CY189" s="158"/>
      <c r="CZ189" s="158"/>
      <c r="DA189" s="158"/>
      <c r="DB189" s="158"/>
      <c r="DC189" s="158"/>
      <c r="DD189" s="158"/>
      <c r="DE189" s="158"/>
      <c r="DF189" s="158"/>
      <c r="DG189" s="158"/>
      <c r="DH189" s="158"/>
      <c r="DI189" s="158"/>
      <c r="DJ189" s="158"/>
      <c r="DK189" s="158"/>
      <c r="DL189" s="158"/>
      <c r="DM189" s="158"/>
      <c r="DN189" s="158"/>
      <c r="DO189" s="158"/>
      <c r="DP189" s="158"/>
    </row>
    <row r="190" spans="1:120" x14ac:dyDescent="0.2">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8"/>
      <c r="AY190" s="158"/>
      <c r="AZ190" s="158"/>
      <c r="BA190" s="158"/>
      <c r="BB190" s="158"/>
      <c r="BC190" s="158"/>
      <c r="BD190" s="158"/>
      <c r="BE190" s="158"/>
      <c r="BF190" s="158"/>
      <c r="BG190" s="158"/>
      <c r="BH190" s="158"/>
      <c r="BI190" s="158"/>
      <c r="BJ190" s="158"/>
      <c r="BK190" s="158"/>
      <c r="BL190" s="158"/>
      <c r="BM190" s="158"/>
      <c r="BN190" s="158"/>
      <c r="BO190" s="158"/>
      <c r="BP190" s="158"/>
      <c r="BQ190" s="158"/>
      <c r="BR190" s="158"/>
      <c r="BS190" s="158"/>
      <c r="BT190" s="158"/>
      <c r="BU190" s="158"/>
      <c r="BV190" s="158"/>
      <c r="BW190" s="158"/>
      <c r="BX190" s="158"/>
      <c r="BY190" s="158"/>
      <c r="BZ190" s="158"/>
      <c r="CA190" s="158"/>
      <c r="CB190" s="158"/>
      <c r="CC190" s="158"/>
      <c r="CD190" s="158"/>
      <c r="CE190" s="158"/>
      <c r="CF190" s="158"/>
      <c r="CG190" s="158"/>
      <c r="CH190" s="158"/>
      <c r="CI190" s="158"/>
      <c r="CJ190" s="158"/>
      <c r="CK190" s="158"/>
      <c r="CL190" s="158"/>
      <c r="CM190" s="158"/>
      <c r="CN190" s="158"/>
      <c r="CO190" s="158"/>
      <c r="CP190" s="158"/>
      <c r="CQ190" s="158"/>
      <c r="CR190" s="158"/>
      <c r="CS190" s="158"/>
      <c r="CT190" s="158"/>
      <c r="CU190" s="158"/>
      <c r="CV190" s="158"/>
      <c r="CW190" s="158"/>
      <c r="CX190" s="158"/>
      <c r="CY190" s="158"/>
      <c r="CZ190" s="158"/>
      <c r="DA190" s="158"/>
      <c r="DB190" s="158"/>
      <c r="DC190" s="158"/>
      <c r="DD190" s="158"/>
      <c r="DE190" s="158"/>
      <c r="DF190" s="158"/>
      <c r="DG190" s="158"/>
      <c r="DH190" s="158"/>
      <c r="DI190" s="158"/>
      <c r="DJ190" s="158"/>
      <c r="DK190" s="158"/>
      <c r="DL190" s="158"/>
      <c r="DM190" s="158"/>
      <c r="DN190" s="158"/>
      <c r="DO190" s="158"/>
      <c r="DP190" s="158"/>
    </row>
    <row r="191" spans="1:120" x14ac:dyDescent="0.2">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c r="BA191" s="158"/>
      <c r="BB191" s="158"/>
      <c r="BC191" s="158"/>
      <c r="BD191" s="158"/>
      <c r="BE191" s="158"/>
      <c r="BF191" s="158"/>
      <c r="BG191" s="158"/>
      <c r="BH191" s="158"/>
      <c r="BI191" s="158"/>
      <c r="BJ191" s="158"/>
      <c r="BK191" s="158"/>
      <c r="BL191" s="158"/>
      <c r="BM191" s="158"/>
      <c r="BN191" s="158"/>
      <c r="BO191" s="158"/>
      <c r="BP191" s="158"/>
      <c r="BQ191" s="158"/>
      <c r="BR191" s="158"/>
      <c r="BS191" s="158"/>
      <c r="BT191" s="158"/>
      <c r="BU191" s="158"/>
      <c r="BV191" s="158"/>
      <c r="BW191" s="158"/>
      <c r="BX191" s="158"/>
      <c r="BY191" s="158"/>
      <c r="BZ191" s="158"/>
      <c r="CA191" s="158"/>
      <c r="CB191" s="158"/>
      <c r="CC191" s="158"/>
      <c r="CD191" s="158"/>
      <c r="CE191" s="158"/>
      <c r="CF191" s="158"/>
      <c r="CG191" s="158"/>
      <c r="CH191" s="158"/>
      <c r="CI191" s="158"/>
      <c r="CJ191" s="158"/>
      <c r="CK191" s="158"/>
      <c r="CL191" s="158"/>
      <c r="CM191" s="158"/>
      <c r="CN191" s="158"/>
      <c r="CO191" s="158"/>
      <c r="CP191" s="158"/>
      <c r="CQ191" s="158"/>
      <c r="CR191" s="158"/>
      <c r="CS191" s="158"/>
      <c r="CT191" s="158"/>
      <c r="CU191" s="158"/>
      <c r="CV191" s="158"/>
      <c r="CW191" s="158"/>
      <c r="CX191" s="158"/>
      <c r="CY191" s="158"/>
      <c r="CZ191" s="158"/>
      <c r="DA191" s="158"/>
      <c r="DB191" s="158"/>
      <c r="DC191" s="158"/>
      <c r="DD191" s="158"/>
      <c r="DE191" s="158"/>
      <c r="DF191" s="158"/>
      <c r="DG191" s="158"/>
      <c r="DH191" s="158"/>
      <c r="DI191" s="158"/>
      <c r="DJ191" s="158"/>
      <c r="DK191" s="158"/>
      <c r="DL191" s="158"/>
      <c r="DM191" s="158"/>
      <c r="DN191" s="158"/>
      <c r="DO191" s="158"/>
      <c r="DP191" s="158"/>
    </row>
    <row r="192" spans="1:120" x14ac:dyDescent="0.2">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c r="AX192" s="158"/>
      <c r="AY192" s="158"/>
      <c r="AZ192" s="158"/>
      <c r="BA192" s="158"/>
      <c r="BB192" s="158"/>
      <c r="BC192" s="158"/>
      <c r="BD192" s="158"/>
      <c r="BE192" s="158"/>
      <c r="BF192" s="158"/>
      <c r="BG192" s="158"/>
      <c r="BH192" s="158"/>
      <c r="BI192" s="158"/>
      <c r="BJ192" s="158"/>
      <c r="BK192" s="158"/>
      <c r="BL192" s="158"/>
      <c r="BM192" s="158"/>
      <c r="BN192" s="158"/>
      <c r="BO192" s="158"/>
      <c r="BP192" s="158"/>
      <c r="BQ192" s="158"/>
      <c r="BR192" s="158"/>
      <c r="BS192" s="158"/>
      <c r="BT192" s="158"/>
      <c r="BU192" s="158"/>
      <c r="BV192" s="158"/>
      <c r="BW192" s="158"/>
      <c r="BX192" s="158"/>
      <c r="BY192" s="158"/>
      <c r="BZ192" s="158"/>
      <c r="CA192" s="158"/>
      <c r="CB192" s="158"/>
      <c r="CC192" s="158"/>
      <c r="CD192" s="158"/>
      <c r="CE192" s="158"/>
      <c r="CF192" s="158"/>
      <c r="CG192" s="158"/>
      <c r="CH192" s="158"/>
      <c r="CI192" s="158"/>
      <c r="CJ192" s="158"/>
      <c r="CK192" s="158"/>
      <c r="CL192" s="158"/>
      <c r="CM192" s="158"/>
      <c r="CN192" s="158"/>
      <c r="CO192" s="158"/>
      <c r="CP192" s="158"/>
      <c r="CQ192" s="158"/>
      <c r="CR192" s="158"/>
      <c r="CS192" s="158"/>
      <c r="CT192" s="158"/>
      <c r="CU192" s="158"/>
      <c r="CV192" s="158"/>
      <c r="CW192" s="158"/>
      <c r="CX192" s="158"/>
      <c r="CY192" s="158"/>
      <c r="CZ192" s="158"/>
      <c r="DA192" s="158"/>
      <c r="DB192" s="158"/>
      <c r="DC192" s="158"/>
      <c r="DD192" s="158"/>
      <c r="DE192" s="158"/>
      <c r="DF192" s="158"/>
      <c r="DG192" s="158"/>
      <c r="DH192" s="158"/>
      <c r="DI192" s="158"/>
      <c r="DJ192" s="158"/>
      <c r="DK192" s="158"/>
      <c r="DL192" s="158"/>
      <c r="DM192" s="158"/>
      <c r="DN192" s="158"/>
      <c r="DO192" s="158"/>
      <c r="DP192" s="158"/>
    </row>
    <row r="193" spans="1:120" x14ac:dyDescent="0.2">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c r="AR193" s="158"/>
      <c r="AS193" s="158"/>
      <c r="AT193" s="158"/>
      <c r="AU193" s="158"/>
      <c r="AV193" s="158"/>
      <c r="AW193" s="158"/>
      <c r="AX193" s="158"/>
      <c r="AY193" s="158"/>
      <c r="AZ193" s="158"/>
      <c r="BA193" s="158"/>
      <c r="BB193" s="158"/>
      <c r="BC193" s="158"/>
      <c r="BD193" s="158"/>
      <c r="BE193" s="158"/>
      <c r="BF193" s="158"/>
      <c r="BG193" s="158"/>
      <c r="BH193" s="158"/>
      <c r="BI193" s="158"/>
      <c r="BJ193" s="158"/>
      <c r="BK193" s="158"/>
      <c r="BL193" s="158"/>
      <c r="BM193" s="158"/>
      <c r="BN193" s="158"/>
      <c r="BO193" s="158"/>
      <c r="BP193" s="158"/>
      <c r="BQ193" s="158"/>
      <c r="BR193" s="158"/>
      <c r="BS193" s="158"/>
      <c r="BT193" s="158"/>
      <c r="BU193" s="158"/>
      <c r="BV193" s="158"/>
      <c r="BW193" s="158"/>
      <c r="BX193" s="158"/>
      <c r="BY193" s="158"/>
      <c r="BZ193" s="158"/>
      <c r="CA193" s="158"/>
      <c r="CB193" s="158"/>
      <c r="CC193" s="158"/>
      <c r="CD193" s="158"/>
      <c r="CE193" s="158"/>
      <c r="CF193" s="158"/>
      <c r="CG193" s="158"/>
      <c r="CH193" s="158"/>
      <c r="CI193" s="158"/>
      <c r="CJ193" s="158"/>
      <c r="CK193" s="158"/>
      <c r="CL193" s="158"/>
      <c r="CM193" s="158"/>
      <c r="CN193" s="158"/>
      <c r="CO193" s="158"/>
      <c r="CP193" s="158"/>
      <c r="CQ193" s="158"/>
      <c r="CR193" s="158"/>
      <c r="CS193" s="158"/>
      <c r="CT193" s="158"/>
      <c r="CU193" s="158"/>
      <c r="CV193" s="158"/>
      <c r="CW193" s="158"/>
      <c r="CX193" s="158"/>
      <c r="CY193" s="158"/>
      <c r="CZ193" s="158"/>
      <c r="DA193" s="158"/>
      <c r="DB193" s="158"/>
      <c r="DC193" s="158"/>
      <c r="DD193" s="158"/>
      <c r="DE193" s="158"/>
      <c r="DF193" s="158"/>
      <c r="DG193" s="158"/>
      <c r="DH193" s="158"/>
      <c r="DI193" s="158"/>
      <c r="DJ193" s="158"/>
      <c r="DK193" s="158"/>
      <c r="DL193" s="158"/>
      <c r="DM193" s="158"/>
      <c r="DN193" s="158"/>
      <c r="DO193" s="158"/>
      <c r="DP193" s="158"/>
    </row>
    <row r="194" spans="1:120" x14ac:dyDescent="0.2">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c r="AR194" s="158"/>
      <c r="AS194" s="158"/>
      <c r="AT194" s="158"/>
      <c r="AU194" s="158"/>
      <c r="AV194" s="158"/>
      <c r="AW194" s="158"/>
      <c r="AX194" s="158"/>
      <c r="AY194" s="158"/>
      <c r="AZ194" s="158"/>
      <c r="BA194" s="158"/>
      <c r="BB194" s="158"/>
      <c r="BC194" s="158"/>
      <c r="BD194" s="158"/>
      <c r="BE194" s="158"/>
      <c r="BF194" s="158"/>
      <c r="BG194" s="158"/>
      <c r="BH194" s="158"/>
      <c r="BI194" s="158"/>
      <c r="BJ194" s="158"/>
      <c r="BK194" s="158"/>
      <c r="BL194" s="158"/>
      <c r="BM194" s="158"/>
      <c r="BN194" s="158"/>
      <c r="BO194" s="158"/>
      <c r="BP194" s="158"/>
      <c r="BQ194" s="158"/>
      <c r="BR194" s="158"/>
      <c r="BS194" s="158"/>
      <c r="BT194" s="158"/>
      <c r="BU194" s="158"/>
      <c r="BV194" s="158"/>
      <c r="BW194" s="158"/>
      <c r="BX194" s="158"/>
      <c r="BY194" s="158"/>
      <c r="BZ194" s="158"/>
      <c r="CA194" s="158"/>
      <c r="CB194" s="158"/>
      <c r="CC194" s="158"/>
      <c r="CD194" s="158"/>
      <c r="CE194" s="158"/>
      <c r="CF194" s="158"/>
      <c r="CG194" s="158"/>
      <c r="CH194" s="158"/>
      <c r="CI194" s="158"/>
      <c r="CJ194" s="158"/>
      <c r="CK194" s="158"/>
      <c r="CL194" s="158"/>
      <c r="CM194" s="158"/>
      <c r="CN194" s="158"/>
      <c r="CO194" s="158"/>
      <c r="CP194" s="158"/>
      <c r="CQ194" s="158"/>
      <c r="CR194" s="158"/>
      <c r="CS194" s="158"/>
      <c r="CT194" s="158"/>
      <c r="CU194" s="158"/>
      <c r="CV194" s="158"/>
      <c r="CW194" s="158"/>
      <c r="CX194" s="158"/>
      <c r="CY194" s="158"/>
      <c r="CZ194" s="158"/>
      <c r="DA194" s="158"/>
      <c r="DB194" s="158"/>
      <c r="DC194" s="158"/>
      <c r="DD194" s="158"/>
      <c r="DE194" s="158"/>
      <c r="DF194" s="158"/>
      <c r="DG194" s="158"/>
      <c r="DH194" s="158"/>
      <c r="DI194" s="158"/>
      <c r="DJ194" s="158"/>
      <c r="DK194" s="158"/>
      <c r="DL194" s="158"/>
      <c r="DM194" s="158"/>
      <c r="DN194" s="158"/>
      <c r="DO194" s="158"/>
      <c r="DP194" s="158"/>
    </row>
    <row r="195" spans="1:120" x14ac:dyDescent="0.2">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8"/>
      <c r="AL195" s="158"/>
      <c r="AM195" s="158"/>
      <c r="AN195" s="158"/>
      <c r="AO195" s="158"/>
      <c r="AP195" s="158"/>
      <c r="AQ195" s="158"/>
      <c r="AR195" s="158"/>
      <c r="AS195" s="158"/>
      <c r="AT195" s="158"/>
      <c r="AU195" s="158"/>
      <c r="AV195" s="158"/>
      <c r="AW195" s="158"/>
      <c r="AX195" s="158"/>
      <c r="AY195" s="158"/>
      <c r="AZ195" s="158"/>
      <c r="BA195" s="158"/>
      <c r="BB195" s="158"/>
      <c r="BC195" s="158"/>
      <c r="BD195" s="158"/>
      <c r="BE195" s="158"/>
      <c r="BF195" s="158"/>
      <c r="BG195" s="158"/>
      <c r="BH195" s="158"/>
      <c r="BI195" s="158"/>
      <c r="BJ195" s="158"/>
      <c r="BK195" s="158"/>
      <c r="BL195" s="158"/>
      <c r="BM195" s="158"/>
      <c r="BN195" s="158"/>
      <c r="BO195" s="158"/>
      <c r="BP195" s="158"/>
      <c r="BQ195" s="158"/>
      <c r="BR195" s="158"/>
      <c r="BS195" s="158"/>
      <c r="BT195" s="158"/>
      <c r="BU195" s="158"/>
      <c r="BV195" s="158"/>
      <c r="BW195" s="158"/>
      <c r="BX195" s="158"/>
      <c r="BY195" s="158"/>
      <c r="BZ195" s="158"/>
      <c r="CA195" s="158"/>
      <c r="CB195" s="158"/>
      <c r="CC195" s="158"/>
      <c r="CD195" s="158"/>
      <c r="CE195" s="158"/>
      <c r="CF195" s="158"/>
      <c r="CG195" s="158"/>
      <c r="CH195" s="158"/>
      <c r="CI195" s="158"/>
      <c r="CJ195" s="158"/>
      <c r="CK195" s="158"/>
      <c r="CL195" s="158"/>
      <c r="CM195" s="158"/>
      <c r="CN195" s="158"/>
      <c r="CO195" s="158"/>
      <c r="CP195" s="158"/>
      <c r="CQ195" s="158"/>
      <c r="CR195" s="158"/>
      <c r="CS195" s="158"/>
      <c r="CT195" s="158"/>
      <c r="CU195" s="158"/>
      <c r="CV195" s="158"/>
      <c r="CW195" s="158"/>
      <c r="CX195" s="158"/>
      <c r="CY195" s="158"/>
      <c r="CZ195" s="158"/>
      <c r="DA195" s="158"/>
      <c r="DB195" s="158"/>
      <c r="DC195" s="158"/>
      <c r="DD195" s="158"/>
      <c r="DE195" s="158"/>
      <c r="DF195" s="158"/>
      <c r="DG195" s="158"/>
      <c r="DH195" s="158"/>
      <c r="DI195" s="158"/>
      <c r="DJ195" s="158"/>
      <c r="DK195" s="158"/>
      <c r="DL195" s="158"/>
      <c r="DM195" s="158"/>
      <c r="DN195" s="158"/>
      <c r="DO195" s="158"/>
      <c r="DP195" s="158"/>
    </row>
    <row r="196" spans="1:120" x14ac:dyDescent="0.2">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c r="AK196" s="158"/>
      <c r="AL196" s="158"/>
      <c r="AM196" s="158"/>
      <c r="AN196" s="158"/>
      <c r="AO196" s="158"/>
      <c r="AP196" s="158"/>
      <c r="AQ196" s="158"/>
      <c r="AR196" s="158"/>
      <c r="AS196" s="158"/>
      <c r="AT196" s="158"/>
      <c r="AU196" s="158"/>
      <c r="AV196" s="158"/>
      <c r="AW196" s="158"/>
      <c r="AX196" s="158"/>
      <c r="AY196" s="158"/>
      <c r="AZ196" s="158"/>
      <c r="BA196" s="158"/>
      <c r="BB196" s="158"/>
      <c r="BC196" s="158"/>
      <c r="BD196" s="158"/>
      <c r="BE196" s="158"/>
      <c r="BF196" s="158"/>
      <c r="BG196" s="158"/>
      <c r="BH196" s="158"/>
      <c r="BI196" s="158"/>
      <c r="BJ196" s="158"/>
      <c r="BK196" s="158"/>
      <c r="BL196" s="158"/>
      <c r="BM196" s="158"/>
      <c r="BN196" s="158"/>
      <c r="BO196" s="158"/>
      <c r="BP196" s="158"/>
      <c r="BQ196" s="158"/>
      <c r="BR196" s="158"/>
      <c r="BS196" s="158"/>
      <c r="BT196" s="158"/>
      <c r="BU196" s="158"/>
      <c r="BV196" s="158"/>
      <c r="BW196" s="158"/>
      <c r="BX196" s="158"/>
      <c r="BY196" s="158"/>
      <c r="BZ196" s="158"/>
      <c r="CA196" s="158"/>
      <c r="CB196" s="158"/>
      <c r="CC196" s="158"/>
      <c r="CD196" s="158"/>
      <c r="CE196" s="158"/>
      <c r="CF196" s="158"/>
      <c r="CG196" s="158"/>
      <c r="CH196" s="158"/>
      <c r="CI196" s="158"/>
      <c r="CJ196" s="158"/>
      <c r="CK196" s="158"/>
      <c r="CL196" s="158"/>
      <c r="CM196" s="158"/>
      <c r="CN196" s="158"/>
      <c r="CO196" s="158"/>
      <c r="CP196" s="158"/>
      <c r="CQ196" s="158"/>
      <c r="CR196" s="158"/>
      <c r="CS196" s="158"/>
      <c r="CT196" s="158"/>
      <c r="CU196" s="158"/>
      <c r="CV196" s="158"/>
      <c r="CW196" s="158"/>
      <c r="CX196" s="158"/>
      <c r="CY196" s="158"/>
      <c r="CZ196" s="158"/>
      <c r="DA196" s="158"/>
      <c r="DB196" s="158"/>
      <c r="DC196" s="158"/>
      <c r="DD196" s="158"/>
      <c r="DE196" s="158"/>
      <c r="DF196" s="158"/>
      <c r="DG196" s="158"/>
      <c r="DH196" s="158"/>
      <c r="DI196" s="158"/>
      <c r="DJ196" s="158"/>
      <c r="DK196" s="158"/>
      <c r="DL196" s="158"/>
      <c r="DM196" s="158"/>
      <c r="DN196" s="158"/>
      <c r="DO196" s="158"/>
      <c r="DP196" s="158"/>
    </row>
    <row r="197" spans="1:120" x14ac:dyDescent="0.2">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c r="AP197" s="158"/>
      <c r="AQ197" s="158"/>
      <c r="AR197" s="158"/>
      <c r="AS197" s="158"/>
      <c r="AT197" s="158"/>
      <c r="AU197" s="158"/>
      <c r="AV197" s="158"/>
      <c r="AW197" s="158"/>
      <c r="AX197" s="158"/>
      <c r="AY197" s="158"/>
      <c r="AZ197" s="158"/>
      <c r="BA197" s="158"/>
      <c r="BB197" s="158"/>
      <c r="BC197" s="158"/>
      <c r="BD197" s="158"/>
      <c r="BE197" s="158"/>
      <c r="BF197" s="158"/>
      <c r="BG197" s="158"/>
      <c r="BH197" s="158"/>
      <c r="BI197" s="158"/>
      <c r="BJ197" s="158"/>
      <c r="BK197" s="158"/>
      <c r="BL197" s="158"/>
      <c r="BM197" s="158"/>
      <c r="BN197" s="158"/>
      <c r="BO197" s="158"/>
      <c r="BP197" s="158"/>
      <c r="BQ197" s="158"/>
      <c r="BR197" s="158"/>
      <c r="BS197" s="158"/>
      <c r="BT197" s="158"/>
      <c r="BU197" s="158"/>
      <c r="BV197" s="158"/>
      <c r="BW197" s="158"/>
      <c r="BX197" s="158"/>
      <c r="BY197" s="158"/>
      <c r="BZ197" s="158"/>
      <c r="CA197" s="158"/>
      <c r="CB197" s="158"/>
      <c r="CC197" s="158"/>
      <c r="CD197" s="158"/>
      <c r="CE197" s="158"/>
      <c r="CF197" s="158"/>
      <c r="CG197" s="158"/>
      <c r="CH197" s="158"/>
      <c r="CI197" s="158"/>
      <c r="CJ197" s="158"/>
      <c r="CK197" s="158"/>
      <c r="CL197" s="158"/>
      <c r="CM197" s="158"/>
      <c r="CN197" s="158"/>
      <c r="CO197" s="158"/>
      <c r="CP197" s="158"/>
      <c r="CQ197" s="158"/>
      <c r="CR197" s="158"/>
      <c r="CS197" s="158"/>
      <c r="CT197" s="158"/>
      <c r="CU197" s="158"/>
      <c r="CV197" s="158"/>
      <c r="CW197" s="158"/>
      <c r="CX197" s="158"/>
      <c r="CY197" s="158"/>
      <c r="CZ197" s="158"/>
      <c r="DA197" s="158"/>
      <c r="DB197" s="158"/>
      <c r="DC197" s="158"/>
      <c r="DD197" s="158"/>
      <c r="DE197" s="158"/>
      <c r="DF197" s="158"/>
      <c r="DG197" s="158"/>
      <c r="DH197" s="158"/>
      <c r="DI197" s="158"/>
      <c r="DJ197" s="158"/>
      <c r="DK197" s="158"/>
      <c r="DL197" s="158"/>
      <c r="DM197" s="158"/>
      <c r="DN197" s="158"/>
      <c r="DO197" s="158"/>
      <c r="DP197" s="158"/>
    </row>
    <row r="198" spans="1:120" x14ac:dyDescent="0.2">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8"/>
      <c r="AL198" s="158"/>
      <c r="AM198" s="158"/>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8"/>
      <c r="BQ198" s="158"/>
      <c r="BR198" s="158"/>
      <c r="BS198" s="158"/>
      <c r="BT198" s="158"/>
      <c r="BU198" s="158"/>
      <c r="BV198" s="158"/>
      <c r="BW198" s="158"/>
      <c r="BX198" s="158"/>
      <c r="BY198" s="158"/>
      <c r="BZ198" s="158"/>
      <c r="CA198" s="158"/>
      <c r="CB198" s="158"/>
      <c r="CC198" s="158"/>
      <c r="CD198" s="158"/>
      <c r="CE198" s="158"/>
      <c r="CF198" s="158"/>
      <c r="CG198" s="158"/>
      <c r="CH198" s="158"/>
      <c r="CI198" s="158"/>
      <c r="CJ198" s="158"/>
      <c r="CK198" s="158"/>
      <c r="CL198" s="158"/>
      <c r="CM198" s="158"/>
      <c r="CN198" s="158"/>
      <c r="CO198" s="158"/>
      <c r="CP198" s="158"/>
      <c r="CQ198" s="158"/>
      <c r="CR198" s="158"/>
      <c r="CS198" s="158"/>
      <c r="CT198" s="158"/>
      <c r="CU198" s="158"/>
      <c r="CV198" s="158"/>
      <c r="CW198" s="158"/>
      <c r="CX198" s="158"/>
      <c r="CY198" s="158"/>
      <c r="CZ198" s="158"/>
      <c r="DA198" s="158"/>
      <c r="DB198" s="158"/>
      <c r="DC198" s="158"/>
      <c r="DD198" s="158"/>
      <c r="DE198" s="158"/>
      <c r="DF198" s="158"/>
      <c r="DG198" s="158"/>
      <c r="DH198" s="158"/>
      <c r="DI198" s="158"/>
      <c r="DJ198" s="158"/>
      <c r="DK198" s="158"/>
      <c r="DL198" s="158"/>
      <c r="DM198" s="158"/>
      <c r="DN198" s="158"/>
      <c r="DO198" s="158"/>
      <c r="DP198" s="158"/>
    </row>
    <row r="199" spans="1:120" x14ac:dyDescent="0.2">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c r="AA199" s="158"/>
      <c r="AB199" s="158"/>
      <c r="AC199" s="158"/>
      <c r="AD199" s="158"/>
      <c r="AE199" s="158"/>
      <c r="AF199" s="158"/>
      <c r="AG199" s="158"/>
      <c r="AH199" s="158"/>
      <c r="AI199" s="158"/>
      <c r="AJ199" s="158"/>
      <c r="AK199" s="158"/>
      <c r="AL199" s="158"/>
      <c r="AM199" s="158"/>
      <c r="AN199" s="158"/>
      <c r="AO199" s="158"/>
      <c r="AP199" s="158"/>
      <c r="AQ199" s="158"/>
      <c r="AR199" s="158"/>
      <c r="AS199" s="158"/>
      <c r="AT199" s="158"/>
      <c r="AU199" s="158"/>
      <c r="AV199" s="158"/>
      <c r="AW199" s="158"/>
      <c r="AX199" s="158"/>
      <c r="AY199" s="158"/>
      <c r="AZ199" s="158"/>
      <c r="BA199" s="158"/>
      <c r="BB199" s="158"/>
      <c r="BC199" s="158"/>
      <c r="BD199" s="158"/>
      <c r="BE199" s="158"/>
      <c r="BF199" s="158"/>
      <c r="BG199" s="158"/>
      <c r="BH199" s="158"/>
      <c r="BI199" s="158"/>
      <c r="BJ199" s="158"/>
      <c r="BK199" s="158"/>
      <c r="BL199" s="158"/>
      <c r="BM199" s="158"/>
      <c r="BN199" s="158"/>
      <c r="BO199" s="158"/>
      <c r="BP199" s="158"/>
      <c r="BQ199" s="158"/>
      <c r="BR199" s="158"/>
      <c r="BS199" s="158"/>
      <c r="BT199" s="158"/>
      <c r="BU199" s="158"/>
      <c r="BV199" s="158"/>
      <c r="BW199" s="158"/>
      <c r="BX199" s="158"/>
      <c r="BY199" s="158"/>
      <c r="BZ199" s="158"/>
      <c r="CA199" s="158"/>
      <c r="CB199" s="158"/>
      <c r="CC199" s="158"/>
      <c r="CD199" s="158"/>
      <c r="CE199" s="158"/>
      <c r="CF199" s="158"/>
      <c r="CG199" s="158"/>
      <c r="CH199" s="158"/>
      <c r="CI199" s="158"/>
      <c r="CJ199" s="158"/>
      <c r="CK199" s="158"/>
      <c r="CL199" s="158"/>
      <c r="CM199" s="158"/>
      <c r="CN199" s="158"/>
      <c r="CO199" s="158"/>
      <c r="CP199" s="158"/>
      <c r="CQ199" s="158"/>
      <c r="CR199" s="158"/>
      <c r="CS199" s="158"/>
      <c r="CT199" s="158"/>
      <c r="CU199" s="158"/>
      <c r="CV199" s="158"/>
      <c r="CW199" s="158"/>
      <c r="CX199" s="158"/>
      <c r="CY199" s="158"/>
      <c r="CZ199" s="158"/>
      <c r="DA199" s="158"/>
      <c r="DB199" s="158"/>
      <c r="DC199" s="158"/>
      <c r="DD199" s="158"/>
      <c r="DE199" s="158"/>
      <c r="DF199" s="158"/>
      <c r="DG199" s="158"/>
      <c r="DH199" s="158"/>
      <c r="DI199" s="158"/>
      <c r="DJ199" s="158"/>
      <c r="DK199" s="158"/>
      <c r="DL199" s="158"/>
      <c r="DM199" s="158"/>
      <c r="DN199" s="158"/>
      <c r="DO199" s="158"/>
      <c r="DP199" s="158"/>
    </row>
    <row r="200" spans="1:120" x14ac:dyDescent="0.2">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c r="AV200" s="158"/>
      <c r="AW200" s="158"/>
      <c r="AX200" s="158"/>
      <c r="AY200" s="158"/>
      <c r="AZ200" s="158"/>
      <c r="BA200" s="158"/>
      <c r="BB200" s="158"/>
      <c r="BC200" s="158"/>
      <c r="BD200" s="158"/>
      <c r="BE200" s="158"/>
      <c r="BF200" s="158"/>
      <c r="BG200" s="158"/>
      <c r="BH200" s="158"/>
      <c r="BI200" s="158"/>
      <c r="BJ200" s="158"/>
      <c r="BK200" s="158"/>
      <c r="BL200" s="158"/>
      <c r="BM200" s="158"/>
      <c r="BN200" s="158"/>
      <c r="BO200" s="158"/>
      <c r="BP200" s="158"/>
      <c r="BQ200" s="158"/>
      <c r="BR200" s="158"/>
      <c r="BS200" s="158"/>
      <c r="BT200" s="158"/>
      <c r="BU200" s="158"/>
      <c r="BV200" s="158"/>
      <c r="BW200" s="158"/>
      <c r="BX200" s="158"/>
      <c r="BY200" s="158"/>
      <c r="BZ200" s="158"/>
      <c r="CA200" s="158"/>
      <c r="CB200" s="158"/>
      <c r="CC200" s="158"/>
      <c r="CD200" s="158"/>
      <c r="CE200" s="158"/>
      <c r="CF200" s="158"/>
      <c r="CG200" s="158"/>
      <c r="CH200" s="158"/>
      <c r="CI200" s="158"/>
      <c r="CJ200" s="158"/>
      <c r="CK200" s="158"/>
      <c r="CL200" s="158"/>
      <c r="CM200" s="158"/>
      <c r="CN200" s="158"/>
      <c r="CO200" s="158"/>
      <c r="CP200" s="158"/>
      <c r="CQ200" s="158"/>
      <c r="CR200" s="158"/>
      <c r="CS200" s="158"/>
      <c r="CT200" s="158"/>
      <c r="CU200" s="158"/>
      <c r="CV200" s="158"/>
      <c r="CW200" s="158"/>
      <c r="CX200" s="158"/>
      <c r="CY200" s="158"/>
      <c r="CZ200" s="158"/>
      <c r="DA200" s="158"/>
      <c r="DB200" s="158"/>
      <c r="DC200" s="158"/>
      <c r="DD200" s="158"/>
      <c r="DE200" s="158"/>
      <c r="DF200" s="158"/>
      <c r="DG200" s="158"/>
      <c r="DH200" s="158"/>
      <c r="DI200" s="158"/>
      <c r="DJ200" s="158"/>
      <c r="DK200" s="158"/>
      <c r="DL200" s="158"/>
      <c r="DM200" s="158"/>
      <c r="DN200" s="158"/>
      <c r="DO200" s="158"/>
      <c r="DP200" s="158"/>
    </row>
    <row r="201" spans="1:120" x14ac:dyDescent="0.2">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8"/>
      <c r="AG201" s="158"/>
      <c r="AH201" s="158"/>
      <c r="AI201" s="158"/>
      <c r="AJ201" s="158"/>
      <c r="AK201" s="158"/>
      <c r="AL201" s="158"/>
      <c r="AM201" s="158"/>
      <c r="AN201" s="158"/>
      <c r="AO201" s="158"/>
      <c r="AP201" s="158"/>
      <c r="AQ201" s="158"/>
      <c r="AR201" s="158"/>
      <c r="AS201" s="158"/>
      <c r="AT201" s="158"/>
      <c r="AU201" s="158"/>
      <c r="AV201" s="158"/>
      <c r="AW201" s="158"/>
      <c r="AX201" s="158"/>
      <c r="AY201" s="158"/>
      <c r="AZ201" s="158"/>
      <c r="BA201" s="158"/>
      <c r="BB201" s="158"/>
      <c r="BC201" s="158"/>
      <c r="BD201" s="158"/>
      <c r="BE201" s="158"/>
      <c r="BF201" s="158"/>
      <c r="BG201" s="158"/>
      <c r="BH201" s="158"/>
      <c r="BI201" s="158"/>
      <c r="BJ201" s="158"/>
      <c r="BK201" s="158"/>
      <c r="BL201" s="158"/>
      <c r="BM201" s="158"/>
      <c r="BN201" s="158"/>
      <c r="BO201" s="158"/>
      <c r="BP201" s="158"/>
      <c r="BQ201" s="158"/>
      <c r="BR201" s="158"/>
      <c r="BS201" s="158"/>
      <c r="BT201" s="158"/>
      <c r="BU201" s="158"/>
      <c r="BV201" s="158"/>
      <c r="BW201" s="158"/>
      <c r="BX201" s="158"/>
      <c r="BY201" s="158"/>
      <c r="BZ201" s="158"/>
      <c r="CA201" s="158"/>
      <c r="CB201" s="158"/>
      <c r="CC201" s="158"/>
      <c r="CD201" s="158"/>
      <c r="CE201" s="158"/>
      <c r="CF201" s="158"/>
      <c r="CG201" s="158"/>
      <c r="CH201" s="158"/>
      <c r="CI201" s="158"/>
      <c r="CJ201" s="158"/>
      <c r="CK201" s="158"/>
      <c r="CL201" s="158"/>
      <c r="CM201" s="158"/>
      <c r="CN201" s="158"/>
      <c r="CO201" s="158"/>
      <c r="CP201" s="158"/>
      <c r="CQ201" s="158"/>
      <c r="CR201" s="158"/>
      <c r="CS201" s="158"/>
      <c r="CT201" s="158"/>
      <c r="CU201" s="158"/>
      <c r="CV201" s="158"/>
      <c r="CW201" s="158"/>
      <c r="CX201" s="158"/>
      <c r="CY201" s="158"/>
      <c r="CZ201" s="158"/>
      <c r="DA201" s="158"/>
      <c r="DB201" s="158"/>
      <c r="DC201" s="158"/>
      <c r="DD201" s="158"/>
      <c r="DE201" s="158"/>
      <c r="DF201" s="158"/>
      <c r="DG201" s="158"/>
      <c r="DH201" s="158"/>
      <c r="DI201" s="158"/>
      <c r="DJ201" s="158"/>
      <c r="DK201" s="158"/>
      <c r="DL201" s="158"/>
      <c r="DM201" s="158"/>
      <c r="DN201" s="158"/>
      <c r="DO201" s="158"/>
      <c r="DP201" s="158"/>
    </row>
    <row r="202" spans="1:120" x14ac:dyDescent="0.2">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c r="AK202" s="158"/>
      <c r="AL202" s="158"/>
      <c r="AM202" s="158"/>
      <c r="AN202" s="158"/>
      <c r="AO202" s="158"/>
      <c r="AP202" s="158"/>
      <c r="AQ202" s="158"/>
      <c r="AR202" s="158"/>
      <c r="AS202" s="158"/>
      <c r="AT202" s="158"/>
      <c r="AU202" s="158"/>
      <c r="AV202" s="158"/>
      <c r="AW202" s="158"/>
      <c r="AX202" s="158"/>
      <c r="AY202" s="158"/>
      <c r="AZ202" s="158"/>
      <c r="BA202" s="158"/>
      <c r="BB202" s="158"/>
      <c r="BC202" s="158"/>
      <c r="BD202" s="158"/>
      <c r="BE202" s="158"/>
      <c r="BF202" s="158"/>
      <c r="BG202" s="158"/>
      <c r="BH202" s="158"/>
      <c r="BI202" s="158"/>
      <c r="BJ202" s="158"/>
      <c r="BK202" s="158"/>
      <c r="BL202" s="158"/>
      <c r="BM202" s="158"/>
      <c r="BN202" s="158"/>
      <c r="BO202" s="158"/>
      <c r="BP202" s="158"/>
      <c r="BQ202" s="158"/>
      <c r="BR202" s="158"/>
      <c r="BS202" s="158"/>
      <c r="BT202" s="158"/>
      <c r="BU202" s="158"/>
      <c r="BV202" s="158"/>
      <c r="BW202" s="158"/>
      <c r="BX202" s="158"/>
      <c r="BY202" s="158"/>
      <c r="BZ202" s="158"/>
      <c r="CA202" s="158"/>
      <c r="CB202" s="158"/>
      <c r="CC202" s="158"/>
      <c r="CD202" s="158"/>
      <c r="CE202" s="158"/>
      <c r="CF202" s="158"/>
      <c r="CG202" s="158"/>
      <c r="CH202" s="158"/>
      <c r="CI202" s="158"/>
      <c r="CJ202" s="158"/>
      <c r="CK202" s="158"/>
      <c r="CL202" s="158"/>
      <c r="CM202" s="158"/>
      <c r="CN202" s="158"/>
      <c r="CO202" s="158"/>
      <c r="CP202" s="158"/>
      <c r="CQ202" s="158"/>
      <c r="CR202" s="158"/>
      <c r="CS202" s="158"/>
      <c r="CT202" s="158"/>
      <c r="CU202" s="158"/>
      <c r="CV202" s="158"/>
      <c r="CW202" s="158"/>
      <c r="CX202" s="158"/>
      <c r="CY202" s="158"/>
      <c r="CZ202" s="158"/>
      <c r="DA202" s="158"/>
      <c r="DB202" s="158"/>
      <c r="DC202" s="158"/>
      <c r="DD202" s="158"/>
      <c r="DE202" s="158"/>
      <c r="DF202" s="158"/>
      <c r="DG202" s="158"/>
      <c r="DH202" s="158"/>
      <c r="DI202" s="158"/>
      <c r="DJ202" s="158"/>
      <c r="DK202" s="158"/>
      <c r="DL202" s="158"/>
      <c r="DM202" s="158"/>
      <c r="DN202" s="158"/>
      <c r="DO202" s="158"/>
      <c r="DP202" s="158"/>
    </row>
    <row r="203" spans="1:120" x14ac:dyDescent="0.2">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c r="AA203" s="158"/>
      <c r="AB203" s="158"/>
      <c r="AC203" s="158"/>
      <c r="AD203" s="158"/>
      <c r="AE203" s="158"/>
      <c r="AF203" s="158"/>
      <c r="AG203" s="158"/>
      <c r="AH203" s="158"/>
      <c r="AI203" s="158"/>
      <c r="AJ203" s="158"/>
      <c r="AK203" s="158"/>
      <c r="AL203" s="158"/>
      <c r="AM203" s="158"/>
      <c r="AN203" s="158"/>
      <c r="AO203" s="158"/>
      <c r="AP203" s="158"/>
      <c r="AQ203" s="158"/>
      <c r="AR203" s="158"/>
      <c r="AS203" s="158"/>
      <c r="AT203" s="158"/>
      <c r="AU203" s="158"/>
      <c r="AV203" s="158"/>
      <c r="AW203" s="158"/>
      <c r="AX203" s="158"/>
      <c r="AY203" s="158"/>
      <c r="AZ203" s="158"/>
      <c r="BA203" s="158"/>
      <c r="BB203" s="158"/>
      <c r="BC203" s="158"/>
      <c r="BD203" s="158"/>
      <c r="BE203" s="158"/>
      <c r="BF203" s="158"/>
      <c r="BG203" s="158"/>
      <c r="BH203" s="158"/>
      <c r="BI203" s="158"/>
      <c r="BJ203" s="158"/>
      <c r="BK203" s="158"/>
      <c r="BL203" s="158"/>
      <c r="BM203" s="158"/>
      <c r="BN203" s="158"/>
      <c r="BO203" s="158"/>
      <c r="BP203" s="158"/>
      <c r="BQ203" s="158"/>
      <c r="BR203" s="158"/>
      <c r="BS203" s="158"/>
      <c r="BT203" s="158"/>
      <c r="BU203" s="158"/>
      <c r="BV203" s="158"/>
      <c r="BW203" s="158"/>
      <c r="BX203" s="158"/>
      <c r="BY203" s="158"/>
      <c r="BZ203" s="158"/>
      <c r="CA203" s="158"/>
      <c r="CB203" s="158"/>
      <c r="CC203" s="158"/>
      <c r="CD203" s="158"/>
      <c r="CE203" s="158"/>
      <c r="CF203" s="158"/>
      <c r="CG203" s="158"/>
      <c r="CH203" s="158"/>
      <c r="CI203" s="158"/>
      <c r="CJ203" s="158"/>
      <c r="CK203" s="158"/>
      <c r="CL203" s="158"/>
      <c r="CM203" s="158"/>
      <c r="CN203" s="158"/>
      <c r="CO203" s="158"/>
      <c r="CP203" s="158"/>
      <c r="CQ203" s="158"/>
      <c r="CR203" s="158"/>
      <c r="CS203" s="158"/>
      <c r="CT203" s="158"/>
      <c r="CU203" s="158"/>
      <c r="CV203" s="158"/>
      <c r="CW203" s="158"/>
      <c r="CX203" s="158"/>
      <c r="CY203" s="158"/>
      <c r="CZ203" s="158"/>
      <c r="DA203" s="158"/>
      <c r="DB203" s="158"/>
      <c r="DC203" s="158"/>
      <c r="DD203" s="158"/>
      <c r="DE203" s="158"/>
      <c r="DF203" s="158"/>
      <c r="DG203" s="158"/>
      <c r="DH203" s="158"/>
      <c r="DI203" s="158"/>
      <c r="DJ203" s="158"/>
      <c r="DK203" s="158"/>
      <c r="DL203" s="158"/>
      <c r="DM203" s="158"/>
      <c r="DN203" s="158"/>
      <c r="DO203" s="158"/>
      <c r="DP203" s="158"/>
    </row>
    <row r="204" spans="1:120" x14ac:dyDescent="0.2">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8"/>
      <c r="BC204" s="158"/>
      <c r="BD204" s="158"/>
      <c r="BE204" s="158"/>
      <c r="BF204" s="158"/>
      <c r="BG204" s="158"/>
      <c r="BH204" s="158"/>
      <c r="BI204" s="158"/>
      <c r="BJ204" s="158"/>
      <c r="BK204" s="158"/>
      <c r="BL204" s="158"/>
      <c r="BM204" s="158"/>
      <c r="BN204" s="158"/>
      <c r="BO204" s="158"/>
      <c r="BP204" s="158"/>
      <c r="BQ204" s="158"/>
      <c r="BR204" s="158"/>
      <c r="BS204" s="158"/>
      <c r="BT204" s="158"/>
      <c r="BU204" s="158"/>
      <c r="BV204" s="158"/>
      <c r="BW204" s="158"/>
      <c r="BX204" s="158"/>
      <c r="BY204" s="158"/>
      <c r="BZ204" s="158"/>
      <c r="CA204" s="158"/>
      <c r="CB204" s="158"/>
      <c r="CC204" s="158"/>
      <c r="CD204" s="158"/>
      <c r="CE204" s="158"/>
      <c r="CF204" s="158"/>
      <c r="CG204" s="158"/>
      <c r="CH204" s="158"/>
      <c r="CI204" s="158"/>
      <c r="CJ204" s="158"/>
      <c r="CK204" s="158"/>
      <c r="CL204" s="158"/>
      <c r="CM204" s="158"/>
      <c r="CN204" s="158"/>
      <c r="CO204" s="158"/>
      <c r="CP204" s="158"/>
      <c r="CQ204" s="158"/>
      <c r="CR204" s="158"/>
      <c r="CS204" s="158"/>
      <c r="CT204" s="158"/>
      <c r="CU204" s="158"/>
      <c r="CV204" s="158"/>
      <c r="CW204" s="158"/>
      <c r="CX204" s="158"/>
      <c r="CY204" s="158"/>
      <c r="CZ204" s="158"/>
      <c r="DA204" s="158"/>
      <c r="DB204" s="158"/>
      <c r="DC204" s="158"/>
      <c r="DD204" s="158"/>
      <c r="DE204" s="158"/>
      <c r="DF204" s="158"/>
      <c r="DG204" s="158"/>
      <c r="DH204" s="158"/>
      <c r="DI204" s="158"/>
      <c r="DJ204" s="158"/>
      <c r="DK204" s="158"/>
      <c r="DL204" s="158"/>
      <c r="DM204" s="158"/>
      <c r="DN204" s="158"/>
      <c r="DO204" s="158"/>
      <c r="DP204" s="158"/>
    </row>
    <row r="205" spans="1:120" x14ac:dyDescent="0.2">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8"/>
      <c r="AL205" s="158"/>
      <c r="AM205" s="158"/>
      <c r="AN205" s="158"/>
      <c r="AO205" s="158"/>
      <c r="AP205" s="158"/>
      <c r="AQ205" s="158"/>
      <c r="AR205" s="158"/>
      <c r="AS205" s="158"/>
      <c r="AT205" s="158"/>
      <c r="AU205" s="158"/>
      <c r="AV205" s="158"/>
      <c r="AW205" s="158"/>
      <c r="AX205" s="158"/>
      <c r="AY205" s="158"/>
      <c r="AZ205" s="158"/>
      <c r="BA205" s="158"/>
      <c r="BB205" s="158"/>
      <c r="BC205" s="158"/>
      <c r="BD205" s="158"/>
      <c r="BE205" s="158"/>
      <c r="BF205" s="158"/>
      <c r="BG205" s="158"/>
      <c r="BH205" s="158"/>
      <c r="BI205" s="158"/>
      <c r="BJ205" s="158"/>
      <c r="BK205" s="158"/>
      <c r="BL205" s="158"/>
      <c r="BM205" s="158"/>
      <c r="BN205" s="158"/>
      <c r="BO205" s="158"/>
      <c r="BP205" s="158"/>
      <c r="BQ205" s="158"/>
      <c r="BR205" s="158"/>
      <c r="BS205" s="158"/>
      <c r="BT205" s="158"/>
      <c r="BU205" s="158"/>
      <c r="BV205" s="158"/>
      <c r="BW205" s="158"/>
      <c r="BX205" s="158"/>
      <c r="BY205" s="158"/>
      <c r="BZ205" s="158"/>
      <c r="CA205" s="158"/>
      <c r="CB205" s="158"/>
      <c r="CC205" s="158"/>
      <c r="CD205" s="158"/>
      <c r="CE205" s="158"/>
      <c r="CF205" s="158"/>
      <c r="CG205" s="158"/>
      <c r="CH205" s="158"/>
      <c r="CI205" s="158"/>
      <c r="CJ205" s="158"/>
      <c r="CK205" s="158"/>
      <c r="CL205" s="158"/>
      <c r="CM205" s="158"/>
      <c r="CN205" s="158"/>
      <c r="CO205" s="158"/>
      <c r="CP205" s="158"/>
      <c r="CQ205" s="158"/>
      <c r="CR205" s="158"/>
      <c r="CS205" s="158"/>
      <c r="CT205" s="158"/>
      <c r="CU205" s="158"/>
      <c r="CV205" s="158"/>
      <c r="CW205" s="158"/>
      <c r="CX205" s="158"/>
      <c r="CY205" s="158"/>
      <c r="CZ205" s="158"/>
      <c r="DA205" s="158"/>
      <c r="DB205" s="158"/>
      <c r="DC205" s="158"/>
      <c r="DD205" s="158"/>
      <c r="DE205" s="158"/>
      <c r="DF205" s="158"/>
      <c r="DG205" s="158"/>
      <c r="DH205" s="158"/>
      <c r="DI205" s="158"/>
      <c r="DJ205" s="158"/>
      <c r="DK205" s="158"/>
      <c r="DL205" s="158"/>
      <c r="DM205" s="158"/>
      <c r="DN205" s="158"/>
      <c r="DO205" s="158"/>
      <c r="DP205" s="158"/>
    </row>
    <row r="206" spans="1:120" x14ac:dyDescent="0.2">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c r="AX206" s="158"/>
      <c r="AY206" s="158"/>
      <c r="AZ206" s="158"/>
      <c r="BA206" s="158"/>
      <c r="BB206" s="158"/>
      <c r="BC206" s="158"/>
      <c r="BD206" s="158"/>
      <c r="BE206" s="158"/>
      <c r="BF206" s="158"/>
      <c r="BG206" s="158"/>
      <c r="BH206" s="158"/>
      <c r="BI206" s="158"/>
      <c r="BJ206" s="158"/>
      <c r="BK206" s="158"/>
      <c r="BL206" s="158"/>
      <c r="BM206" s="158"/>
      <c r="BN206" s="158"/>
      <c r="BO206" s="158"/>
      <c r="BP206" s="158"/>
      <c r="BQ206" s="158"/>
      <c r="BR206" s="158"/>
      <c r="BS206" s="158"/>
      <c r="BT206" s="158"/>
      <c r="BU206" s="158"/>
      <c r="BV206" s="158"/>
      <c r="BW206" s="158"/>
      <c r="BX206" s="158"/>
      <c r="BY206" s="158"/>
      <c r="BZ206" s="158"/>
      <c r="CA206" s="158"/>
      <c r="CB206" s="158"/>
      <c r="CC206" s="158"/>
      <c r="CD206" s="158"/>
      <c r="CE206" s="158"/>
      <c r="CF206" s="158"/>
      <c r="CG206" s="158"/>
      <c r="CH206" s="158"/>
      <c r="CI206" s="158"/>
      <c r="CJ206" s="158"/>
      <c r="CK206" s="158"/>
      <c r="CL206" s="158"/>
      <c r="CM206" s="158"/>
      <c r="CN206" s="158"/>
      <c r="CO206" s="158"/>
      <c r="CP206" s="158"/>
      <c r="CQ206" s="158"/>
      <c r="CR206" s="158"/>
      <c r="CS206" s="158"/>
      <c r="CT206" s="158"/>
      <c r="CU206" s="158"/>
      <c r="CV206" s="158"/>
      <c r="CW206" s="158"/>
      <c r="CX206" s="158"/>
      <c r="CY206" s="158"/>
      <c r="CZ206" s="158"/>
      <c r="DA206" s="158"/>
      <c r="DB206" s="158"/>
      <c r="DC206" s="158"/>
      <c r="DD206" s="158"/>
      <c r="DE206" s="158"/>
      <c r="DF206" s="158"/>
      <c r="DG206" s="158"/>
      <c r="DH206" s="158"/>
      <c r="DI206" s="158"/>
      <c r="DJ206" s="158"/>
      <c r="DK206" s="158"/>
      <c r="DL206" s="158"/>
      <c r="DM206" s="158"/>
      <c r="DN206" s="158"/>
      <c r="DO206" s="158"/>
      <c r="DP206" s="158"/>
    </row>
    <row r="207" spans="1:120" x14ac:dyDescent="0.2">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c r="AK207" s="158"/>
      <c r="AL207" s="158"/>
      <c r="AM207" s="158"/>
      <c r="AN207" s="158"/>
      <c r="AO207" s="158"/>
      <c r="AP207" s="158"/>
      <c r="AQ207" s="158"/>
      <c r="AR207" s="158"/>
      <c r="AS207" s="158"/>
      <c r="AT207" s="158"/>
      <c r="AU207" s="158"/>
      <c r="AV207" s="158"/>
      <c r="AW207" s="158"/>
      <c r="AX207" s="158"/>
      <c r="AY207" s="158"/>
      <c r="AZ207" s="158"/>
      <c r="BA207" s="158"/>
      <c r="BB207" s="158"/>
      <c r="BC207" s="158"/>
      <c r="BD207" s="158"/>
      <c r="BE207" s="158"/>
      <c r="BF207" s="158"/>
      <c r="BG207" s="158"/>
      <c r="BH207" s="158"/>
      <c r="BI207" s="158"/>
      <c r="BJ207" s="158"/>
      <c r="BK207" s="158"/>
      <c r="BL207" s="158"/>
      <c r="BM207" s="158"/>
      <c r="BN207" s="158"/>
      <c r="BO207" s="158"/>
      <c r="BP207" s="158"/>
      <c r="BQ207" s="158"/>
      <c r="BR207" s="158"/>
      <c r="BS207" s="158"/>
      <c r="BT207" s="158"/>
      <c r="BU207" s="158"/>
      <c r="BV207" s="158"/>
      <c r="BW207" s="158"/>
      <c r="BX207" s="158"/>
      <c r="BY207" s="158"/>
      <c r="BZ207" s="158"/>
      <c r="CA207" s="158"/>
      <c r="CB207" s="158"/>
      <c r="CC207" s="158"/>
      <c r="CD207" s="158"/>
      <c r="CE207" s="158"/>
      <c r="CF207" s="158"/>
      <c r="CG207" s="158"/>
      <c r="CH207" s="158"/>
      <c r="CI207" s="158"/>
      <c r="CJ207" s="158"/>
      <c r="CK207" s="158"/>
      <c r="CL207" s="158"/>
      <c r="CM207" s="158"/>
      <c r="CN207" s="158"/>
      <c r="CO207" s="158"/>
      <c r="CP207" s="158"/>
      <c r="CQ207" s="158"/>
      <c r="CR207" s="158"/>
      <c r="CS207" s="158"/>
      <c r="CT207" s="158"/>
      <c r="CU207" s="158"/>
      <c r="CV207" s="158"/>
      <c r="CW207" s="158"/>
      <c r="CX207" s="158"/>
      <c r="CY207" s="158"/>
      <c r="CZ207" s="158"/>
      <c r="DA207" s="158"/>
      <c r="DB207" s="158"/>
      <c r="DC207" s="158"/>
      <c r="DD207" s="158"/>
      <c r="DE207" s="158"/>
      <c r="DF207" s="158"/>
      <c r="DG207" s="158"/>
      <c r="DH207" s="158"/>
      <c r="DI207" s="158"/>
      <c r="DJ207" s="158"/>
      <c r="DK207" s="158"/>
      <c r="DL207" s="158"/>
      <c r="DM207" s="158"/>
      <c r="DN207" s="158"/>
      <c r="DO207" s="158"/>
      <c r="DP207" s="158"/>
    </row>
    <row r="208" spans="1:120" x14ac:dyDescent="0.2">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8"/>
      <c r="AN208" s="158"/>
      <c r="AO208" s="158"/>
      <c r="AP208" s="158"/>
      <c r="AQ208" s="158"/>
      <c r="AR208" s="158"/>
      <c r="AS208" s="158"/>
      <c r="AT208" s="158"/>
      <c r="AU208" s="158"/>
      <c r="AV208" s="158"/>
      <c r="AW208" s="158"/>
      <c r="AX208" s="158"/>
      <c r="AY208" s="158"/>
      <c r="AZ208" s="158"/>
      <c r="BA208" s="158"/>
      <c r="BB208" s="158"/>
      <c r="BC208" s="158"/>
      <c r="BD208" s="158"/>
      <c r="BE208" s="158"/>
      <c r="BF208" s="158"/>
      <c r="BG208" s="158"/>
      <c r="BH208" s="158"/>
      <c r="BI208" s="158"/>
      <c r="BJ208" s="158"/>
      <c r="BK208" s="158"/>
      <c r="BL208" s="158"/>
      <c r="BM208" s="158"/>
      <c r="BN208" s="158"/>
      <c r="BO208" s="158"/>
      <c r="BP208" s="158"/>
      <c r="BQ208" s="158"/>
      <c r="BR208" s="158"/>
      <c r="BS208" s="158"/>
      <c r="BT208" s="158"/>
      <c r="BU208" s="158"/>
      <c r="BV208" s="158"/>
      <c r="BW208" s="158"/>
      <c r="BX208" s="158"/>
      <c r="BY208" s="158"/>
      <c r="BZ208" s="158"/>
      <c r="CA208" s="158"/>
      <c r="CB208" s="158"/>
      <c r="CC208" s="158"/>
      <c r="CD208" s="158"/>
      <c r="CE208" s="158"/>
      <c r="CF208" s="158"/>
      <c r="CG208" s="158"/>
      <c r="CH208" s="158"/>
      <c r="CI208" s="158"/>
      <c r="CJ208" s="158"/>
      <c r="CK208" s="158"/>
      <c r="CL208" s="158"/>
      <c r="CM208" s="158"/>
      <c r="CN208" s="158"/>
      <c r="CO208" s="158"/>
      <c r="CP208" s="158"/>
      <c r="CQ208" s="158"/>
      <c r="CR208" s="158"/>
      <c r="CS208" s="158"/>
      <c r="CT208" s="158"/>
      <c r="CU208" s="158"/>
      <c r="CV208" s="158"/>
      <c r="CW208" s="158"/>
      <c r="CX208" s="158"/>
      <c r="CY208" s="158"/>
      <c r="CZ208" s="158"/>
      <c r="DA208" s="158"/>
      <c r="DB208" s="158"/>
      <c r="DC208" s="158"/>
      <c r="DD208" s="158"/>
      <c r="DE208" s="158"/>
      <c r="DF208" s="158"/>
      <c r="DG208" s="158"/>
      <c r="DH208" s="158"/>
      <c r="DI208" s="158"/>
      <c r="DJ208" s="158"/>
      <c r="DK208" s="158"/>
      <c r="DL208" s="158"/>
      <c r="DM208" s="158"/>
      <c r="DN208" s="158"/>
      <c r="DO208" s="158"/>
      <c r="DP208" s="158"/>
    </row>
    <row r="209" spans="1:120" x14ac:dyDescent="0.2">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c r="AX209" s="158"/>
      <c r="AY209" s="158"/>
      <c r="AZ209" s="158"/>
      <c r="BA209" s="158"/>
      <c r="BB209" s="158"/>
      <c r="BC209" s="158"/>
      <c r="BD209" s="158"/>
      <c r="BE209" s="158"/>
      <c r="BF209" s="158"/>
      <c r="BG209" s="158"/>
      <c r="BH209" s="158"/>
      <c r="BI209" s="158"/>
      <c r="BJ209" s="158"/>
      <c r="BK209" s="158"/>
      <c r="BL209" s="158"/>
      <c r="BM209" s="158"/>
      <c r="BN209" s="158"/>
      <c r="BO209" s="158"/>
      <c r="BP209" s="158"/>
      <c r="BQ209" s="158"/>
      <c r="BR209" s="158"/>
      <c r="BS209" s="158"/>
      <c r="BT209" s="158"/>
      <c r="BU209" s="158"/>
      <c r="BV209" s="158"/>
      <c r="BW209" s="158"/>
      <c r="BX209" s="158"/>
      <c r="BY209" s="158"/>
      <c r="BZ209" s="158"/>
      <c r="CA209" s="158"/>
      <c r="CB209" s="158"/>
      <c r="CC209" s="158"/>
      <c r="CD209" s="158"/>
      <c r="CE209" s="158"/>
      <c r="CF209" s="158"/>
      <c r="CG209" s="158"/>
      <c r="CH209" s="158"/>
      <c r="CI209" s="158"/>
      <c r="CJ209" s="158"/>
      <c r="CK209" s="158"/>
      <c r="CL209" s="158"/>
      <c r="CM209" s="158"/>
      <c r="CN209" s="158"/>
      <c r="CO209" s="158"/>
      <c r="CP209" s="158"/>
      <c r="CQ209" s="158"/>
      <c r="CR209" s="158"/>
      <c r="CS209" s="158"/>
      <c r="CT209" s="158"/>
      <c r="CU209" s="158"/>
      <c r="CV209" s="158"/>
      <c r="CW209" s="158"/>
      <c r="CX209" s="158"/>
      <c r="CY209" s="158"/>
      <c r="CZ209" s="158"/>
      <c r="DA209" s="158"/>
      <c r="DB209" s="158"/>
      <c r="DC209" s="158"/>
      <c r="DD209" s="158"/>
      <c r="DE209" s="158"/>
      <c r="DF209" s="158"/>
      <c r="DG209" s="158"/>
      <c r="DH209" s="158"/>
      <c r="DI209" s="158"/>
      <c r="DJ209" s="158"/>
      <c r="DK209" s="158"/>
      <c r="DL209" s="158"/>
      <c r="DM209" s="158"/>
      <c r="DN209" s="158"/>
      <c r="DO209" s="158"/>
      <c r="DP209" s="158"/>
    </row>
    <row r="210" spans="1:120" x14ac:dyDescent="0.2">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c r="AK210" s="158"/>
      <c r="AL210" s="158"/>
      <c r="AM210" s="158"/>
      <c r="AN210" s="158"/>
      <c r="AO210" s="158"/>
      <c r="AP210" s="158"/>
      <c r="AQ210" s="158"/>
      <c r="AR210" s="158"/>
      <c r="AS210" s="158"/>
      <c r="AT210" s="158"/>
      <c r="AU210" s="158"/>
      <c r="AV210" s="158"/>
      <c r="AW210" s="158"/>
      <c r="AX210" s="158"/>
      <c r="AY210" s="158"/>
      <c r="AZ210" s="158"/>
      <c r="BA210" s="158"/>
      <c r="BB210" s="158"/>
      <c r="BC210" s="158"/>
      <c r="BD210" s="158"/>
      <c r="BE210" s="158"/>
      <c r="BF210" s="158"/>
      <c r="BG210" s="158"/>
      <c r="BH210" s="158"/>
      <c r="BI210" s="158"/>
      <c r="BJ210" s="158"/>
      <c r="BK210" s="158"/>
      <c r="BL210" s="158"/>
      <c r="BM210" s="158"/>
      <c r="BN210" s="158"/>
      <c r="BO210" s="158"/>
      <c r="BP210" s="158"/>
      <c r="BQ210" s="158"/>
      <c r="BR210" s="158"/>
      <c r="BS210" s="158"/>
      <c r="BT210" s="158"/>
      <c r="BU210" s="158"/>
      <c r="BV210" s="158"/>
      <c r="BW210" s="158"/>
      <c r="BX210" s="158"/>
      <c r="BY210" s="158"/>
      <c r="BZ210" s="158"/>
      <c r="CA210" s="158"/>
      <c r="CB210" s="158"/>
      <c r="CC210" s="158"/>
      <c r="CD210" s="158"/>
      <c r="CE210" s="158"/>
      <c r="CF210" s="158"/>
      <c r="CG210" s="158"/>
      <c r="CH210" s="158"/>
      <c r="CI210" s="158"/>
      <c r="CJ210" s="158"/>
      <c r="CK210" s="158"/>
      <c r="CL210" s="158"/>
      <c r="CM210" s="158"/>
      <c r="CN210" s="158"/>
      <c r="CO210" s="158"/>
      <c r="CP210" s="158"/>
      <c r="CQ210" s="158"/>
      <c r="CR210" s="158"/>
      <c r="CS210" s="158"/>
      <c r="CT210" s="158"/>
      <c r="CU210" s="158"/>
      <c r="CV210" s="158"/>
      <c r="CW210" s="158"/>
      <c r="CX210" s="158"/>
      <c r="CY210" s="158"/>
      <c r="CZ210" s="158"/>
      <c r="DA210" s="158"/>
      <c r="DB210" s="158"/>
      <c r="DC210" s="158"/>
      <c r="DD210" s="158"/>
      <c r="DE210" s="158"/>
      <c r="DF210" s="158"/>
      <c r="DG210" s="158"/>
      <c r="DH210" s="158"/>
      <c r="DI210" s="158"/>
      <c r="DJ210" s="158"/>
      <c r="DK210" s="158"/>
      <c r="DL210" s="158"/>
      <c r="DM210" s="158"/>
      <c r="DN210" s="158"/>
      <c r="DO210" s="158"/>
      <c r="DP210" s="158"/>
    </row>
    <row r="211" spans="1:120" x14ac:dyDescent="0.2">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c r="AK211" s="158"/>
      <c r="AL211" s="158"/>
      <c r="AM211" s="158"/>
      <c r="AN211" s="158"/>
      <c r="AO211" s="158"/>
      <c r="AP211" s="158"/>
      <c r="AQ211" s="158"/>
      <c r="AR211" s="158"/>
      <c r="AS211" s="158"/>
      <c r="AT211" s="158"/>
      <c r="AU211" s="158"/>
      <c r="AV211" s="158"/>
      <c r="AW211" s="158"/>
      <c r="AX211" s="158"/>
      <c r="AY211" s="158"/>
      <c r="AZ211" s="158"/>
      <c r="BA211" s="158"/>
      <c r="BB211" s="158"/>
      <c r="BC211" s="158"/>
      <c r="BD211" s="158"/>
      <c r="BE211" s="158"/>
      <c r="BF211" s="158"/>
      <c r="BG211" s="158"/>
      <c r="BH211" s="158"/>
      <c r="BI211" s="158"/>
      <c r="BJ211" s="158"/>
      <c r="BK211" s="158"/>
      <c r="BL211" s="158"/>
      <c r="BM211" s="158"/>
      <c r="BN211" s="158"/>
      <c r="BO211" s="158"/>
      <c r="BP211" s="158"/>
      <c r="BQ211" s="158"/>
      <c r="BR211" s="158"/>
      <c r="BS211" s="158"/>
      <c r="BT211" s="158"/>
      <c r="BU211" s="158"/>
      <c r="BV211" s="158"/>
      <c r="BW211" s="158"/>
      <c r="BX211" s="158"/>
      <c r="BY211" s="158"/>
      <c r="BZ211" s="158"/>
      <c r="CA211" s="158"/>
      <c r="CB211" s="158"/>
      <c r="CC211" s="158"/>
      <c r="CD211" s="158"/>
      <c r="CE211" s="158"/>
      <c r="CF211" s="158"/>
      <c r="CG211" s="158"/>
      <c r="CH211" s="158"/>
      <c r="CI211" s="158"/>
      <c r="CJ211" s="158"/>
      <c r="CK211" s="158"/>
      <c r="CL211" s="158"/>
      <c r="CM211" s="158"/>
      <c r="CN211" s="158"/>
      <c r="CO211" s="158"/>
      <c r="CP211" s="158"/>
      <c r="CQ211" s="158"/>
      <c r="CR211" s="158"/>
      <c r="CS211" s="158"/>
      <c r="CT211" s="158"/>
      <c r="CU211" s="158"/>
      <c r="CV211" s="158"/>
      <c r="CW211" s="158"/>
      <c r="CX211" s="158"/>
      <c r="CY211" s="158"/>
      <c r="CZ211" s="158"/>
      <c r="DA211" s="158"/>
      <c r="DB211" s="158"/>
      <c r="DC211" s="158"/>
      <c r="DD211" s="158"/>
      <c r="DE211" s="158"/>
      <c r="DF211" s="158"/>
      <c r="DG211" s="158"/>
      <c r="DH211" s="158"/>
      <c r="DI211" s="158"/>
      <c r="DJ211" s="158"/>
      <c r="DK211" s="158"/>
      <c r="DL211" s="158"/>
      <c r="DM211" s="158"/>
      <c r="DN211" s="158"/>
      <c r="DO211" s="158"/>
      <c r="DP211" s="158"/>
    </row>
    <row r="212" spans="1:120" x14ac:dyDescent="0.2">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c r="AK212" s="158"/>
      <c r="AL212" s="158"/>
      <c r="AM212" s="158"/>
      <c r="AN212" s="158"/>
      <c r="AO212" s="158"/>
      <c r="AP212" s="158"/>
      <c r="AQ212" s="158"/>
      <c r="AR212" s="158"/>
      <c r="AS212" s="158"/>
      <c r="AT212" s="158"/>
      <c r="AU212" s="158"/>
      <c r="AV212" s="158"/>
      <c r="AW212" s="158"/>
      <c r="AX212" s="158"/>
      <c r="AY212" s="158"/>
      <c r="AZ212" s="158"/>
      <c r="BA212" s="158"/>
      <c r="BB212" s="158"/>
      <c r="BC212" s="158"/>
      <c r="BD212" s="158"/>
      <c r="BE212" s="158"/>
      <c r="BF212" s="158"/>
      <c r="BG212" s="158"/>
      <c r="BH212" s="158"/>
      <c r="BI212" s="158"/>
      <c r="BJ212" s="158"/>
      <c r="BK212" s="158"/>
      <c r="BL212" s="158"/>
      <c r="BM212" s="158"/>
      <c r="BN212" s="158"/>
      <c r="BO212" s="158"/>
      <c r="BP212" s="158"/>
      <c r="BQ212" s="158"/>
      <c r="BR212" s="158"/>
      <c r="BS212" s="158"/>
      <c r="BT212" s="158"/>
      <c r="BU212" s="158"/>
      <c r="BV212" s="158"/>
      <c r="BW212" s="158"/>
      <c r="BX212" s="158"/>
      <c r="BY212" s="158"/>
      <c r="BZ212" s="158"/>
      <c r="CA212" s="158"/>
      <c r="CB212" s="158"/>
      <c r="CC212" s="158"/>
      <c r="CD212" s="158"/>
      <c r="CE212" s="158"/>
      <c r="CF212" s="158"/>
      <c r="CG212" s="158"/>
      <c r="CH212" s="158"/>
      <c r="CI212" s="158"/>
      <c r="CJ212" s="158"/>
      <c r="CK212" s="158"/>
      <c r="CL212" s="158"/>
      <c r="CM212" s="158"/>
      <c r="CN212" s="158"/>
      <c r="CO212" s="158"/>
      <c r="CP212" s="158"/>
      <c r="CQ212" s="158"/>
      <c r="CR212" s="158"/>
      <c r="CS212" s="158"/>
      <c r="CT212" s="158"/>
      <c r="CU212" s="158"/>
      <c r="CV212" s="158"/>
      <c r="CW212" s="158"/>
      <c r="CX212" s="158"/>
      <c r="CY212" s="158"/>
      <c r="CZ212" s="158"/>
      <c r="DA212" s="158"/>
      <c r="DB212" s="158"/>
      <c r="DC212" s="158"/>
      <c r="DD212" s="158"/>
      <c r="DE212" s="158"/>
      <c r="DF212" s="158"/>
      <c r="DG212" s="158"/>
      <c r="DH212" s="158"/>
      <c r="DI212" s="158"/>
      <c r="DJ212" s="158"/>
      <c r="DK212" s="158"/>
      <c r="DL212" s="158"/>
      <c r="DM212" s="158"/>
      <c r="DN212" s="158"/>
      <c r="DO212" s="158"/>
      <c r="DP212" s="158"/>
    </row>
    <row r="213" spans="1:120" x14ac:dyDescent="0.2">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158"/>
      <c r="AM213" s="158"/>
      <c r="AN213" s="158"/>
      <c r="AO213" s="158"/>
      <c r="AP213" s="158"/>
      <c r="AQ213" s="158"/>
      <c r="AR213" s="158"/>
      <c r="AS213" s="158"/>
      <c r="AT213" s="158"/>
      <c r="AU213" s="158"/>
      <c r="AV213" s="158"/>
      <c r="AW213" s="158"/>
      <c r="AX213" s="158"/>
      <c r="AY213" s="158"/>
      <c r="AZ213" s="158"/>
      <c r="BA213" s="158"/>
      <c r="BB213" s="158"/>
      <c r="BC213" s="158"/>
      <c r="BD213" s="158"/>
      <c r="BE213" s="158"/>
      <c r="BF213" s="158"/>
      <c r="BG213" s="158"/>
      <c r="BH213" s="158"/>
      <c r="BI213" s="158"/>
      <c r="BJ213" s="158"/>
      <c r="BK213" s="158"/>
      <c r="BL213" s="158"/>
      <c r="BM213" s="158"/>
      <c r="BN213" s="158"/>
      <c r="BO213" s="158"/>
      <c r="BP213" s="158"/>
      <c r="BQ213" s="158"/>
      <c r="BR213" s="158"/>
      <c r="BS213" s="158"/>
      <c r="BT213" s="158"/>
      <c r="BU213" s="158"/>
      <c r="BV213" s="158"/>
      <c r="BW213" s="158"/>
      <c r="BX213" s="158"/>
      <c r="BY213" s="158"/>
      <c r="BZ213" s="158"/>
      <c r="CA213" s="158"/>
      <c r="CB213" s="158"/>
      <c r="CC213" s="158"/>
      <c r="CD213" s="158"/>
      <c r="CE213" s="158"/>
      <c r="CF213" s="158"/>
      <c r="CG213" s="158"/>
      <c r="CH213" s="158"/>
      <c r="CI213" s="158"/>
      <c r="CJ213" s="158"/>
      <c r="CK213" s="158"/>
      <c r="CL213" s="158"/>
      <c r="CM213" s="158"/>
      <c r="CN213" s="158"/>
      <c r="CO213" s="158"/>
      <c r="CP213" s="158"/>
      <c r="CQ213" s="158"/>
      <c r="CR213" s="158"/>
      <c r="CS213" s="158"/>
      <c r="CT213" s="158"/>
      <c r="CU213" s="158"/>
      <c r="CV213" s="158"/>
      <c r="CW213" s="158"/>
      <c r="CX213" s="158"/>
      <c r="CY213" s="158"/>
      <c r="CZ213" s="158"/>
      <c r="DA213" s="158"/>
      <c r="DB213" s="158"/>
      <c r="DC213" s="158"/>
      <c r="DD213" s="158"/>
      <c r="DE213" s="158"/>
      <c r="DF213" s="158"/>
      <c r="DG213" s="158"/>
      <c r="DH213" s="158"/>
      <c r="DI213" s="158"/>
      <c r="DJ213" s="158"/>
      <c r="DK213" s="158"/>
      <c r="DL213" s="158"/>
      <c r="DM213" s="158"/>
      <c r="DN213" s="158"/>
      <c r="DO213" s="158"/>
      <c r="DP213" s="158"/>
    </row>
    <row r="214" spans="1:120" x14ac:dyDescent="0.2">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158"/>
      <c r="BB214" s="158"/>
      <c r="BC214" s="158"/>
      <c r="BD214" s="158"/>
      <c r="BE214" s="158"/>
      <c r="BF214" s="158"/>
      <c r="BG214" s="158"/>
      <c r="BH214" s="158"/>
      <c r="BI214" s="158"/>
      <c r="BJ214" s="158"/>
      <c r="BK214" s="158"/>
      <c r="BL214" s="158"/>
      <c r="BM214" s="158"/>
      <c r="BN214" s="158"/>
      <c r="BO214" s="158"/>
      <c r="BP214" s="158"/>
      <c r="BQ214" s="158"/>
      <c r="BR214" s="158"/>
      <c r="BS214" s="158"/>
      <c r="BT214" s="158"/>
      <c r="BU214" s="158"/>
      <c r="BV214" s="158"/>
      <c r="BW214" s="158"/>
      <c r="BX214" s="158"/>
      <c r="BY214" s="158"/>
      <c r="BZ214" s="158"/>
      <c r="CA214" s="158"/>
      <c r="CB214" s="158"/>
      <c r="CC214" s="158"/>
      <c r="CD214" s="158"/>
      <c r="CE214" s="158"/>
      <c r="CF214" s="158"/>
      <c r="CG214" s="158"/>
      <c r="CH214" s="158"/>
      <c r="CI214" s="158"/>
      <c r="CJ214" s="158"/>
      <c r="CK214" s="158"/>
      <c r="CL214" s="158"/>
      <c r="CM214" s="158"/>
      <c r="CN214" s="158"/>
      <c r="CO214" s="158"/>
      <c r="CP214" s="158"/>
      <c r="CQ214" s="158"/>
      <c r="CR214" s="158"/>
      <c r="CS214" s="158"/>
      <c r="CT214" s="158"/>
      <c r="CU214" s="158"/>
      <c r="CV214" s="158"/>
      <c r="CW214" s="158"/>
      <c r="CX214" s="158"/>
      <c r="CY214" s="158"/>
      <c r="CZ214" s="158"/>
      <c r="DA214" s="158"/>
      <c r="DB214" s="158"/>
      <c r="DC214" s="158"/>
      <c r="DD214" s="158"/>
      <c r="DE214" s="158"/>
      <c r="DF214" s="158"/>
      <c r="DG214" s="158"/>
      <c r="DH214" s="158"/>
      <c r="DI214" s="158"/>
      <c r="DJ214" s="158"/>
      <c r="DK214" s="158"/>
      <c r="DL214" s="158"/>
      <c r="DM214" s="158"/>
      <c r="DN214" s="158"/>
      <c r="DO214" s="158"/>
      <c r="DP214" s="158"/>
    </row>
    <row r="215" spans="1:120" x14ac:dyDescent="0.2">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8"/>
      <c r="AL215" s="158"/>
      <c r="AM215" s="158"/>
      <c r="AN215" s="158"/>
      <c r="AO215" s="158"/>
      <c r="AP215" s="158"/>
      <c r="AQ215" s="158"/>
      <c r="AR215" s="158"/>
      <c r="AS215" s="158"/>
      <c r="AT215" s="158"/>
      <c r="AU215" s="158"/>
      <c r="AV215" s="158"/>
      <c r="AW215" s="158"/>
      <c r="AX215" s="158"/>
      <c r="AY215" s="158"/>
      <c r="AZ215" s="158"/>
      <c r="BA215" s="158"/>
      <c r="BB215" s="158"/>
      <c r="BC215" s="158"/>
      <c r="BD215" s="158"/>
      <c r="BE215" s="158"/>
      <c r="BF215" s="158"/>
      <c r="BG215" s="158"/>
      <c r="BH215" s="158"/>
      <c r="BI215" s="158"/>
      <c r="BJ215" s="158"/>
      <c r="BK215" s="158"/>
      <c r="BL215" s="158"/>
      <c r="BM215" s="158"/>
      <c r="BN215" s="158"/>
      <c r="BO215" s="158"/>
      <c r="BP215" s="158"/>
      <c r="BQ215" s="158"/>
      <c r="BR215" s="158"/>
      <c r="BS215" s="158"/>
      <c r="BT215" s="158"/>
      <c r="BU215" s="158"/>
      <c r="BV215" s="158"/>
      <c r="BW215" s="158"/>
      <c r="BX215" s="158"/>
      <c r="BY215" s="158"/>
      <c r="BZ215" s="158"/>
      <c r="CA215" s="158"/>
      <c r="CB215" s="158"/>
      <c r="CC215" s="158"/>
      <c r="CD215" s="158"/>
      <c r="CE215" s="158"/>
      <c r="CF215" s="158"/>
      <c r="CG215" s="158"/>
      <c r="CH215" s="158"/>
      <c r="CI215" s="158"/>
      <c r="CJ215" s="158"/>
      <c r="CK215" s="158"/>
      <c r="CL215" s="158"/>
      <c r="CM215" s="158"/>
      <c r="CN215" s="158"/>
      <c r="CO215" s="158"/>
      <c r="CP215" s="158"/>
      <c r="CQ215" s="158"/>
      <c r="CR215" s="158"/>
      <c r="CS215" s="158"/>
      <c r="CT215" s="158"/>
      <c r="CU215" s="158"/>
      <c r="CV215" s="158"/>
      <c r="CW215" s="158"/>
      <c r="CX215" s="158"/>
      <c r="CY215" s="158"/>
      <c r="CZ215" s="158"/>
      <c r="DA215" s="158"/>
      <c r="DB215" s="158"/>
      <c r="DC215" s="158"/>
      <c r="DD215" s="158"/>
      <c r="DE215" s="158"/>
      <c r="DF215" s="158"/>
      <c r="DG215" s="158"/>
      <c r="DH215" s="158"/>
      <c r="DI215" s="158"/>
      <c r="DJ215" s="158"/>
      <c r="DK215" s="158"/>
      <c r="DL215" s="158"/>
      <c r="DM215" s="158"/>
      <c r="DN215" s="158"/>
      <c r="DO215" s="158"/>
      <c r="DP215" s="158"/>
    </row>
    <row r="216" spans="1:120" x14ac:dyDescent="0.2">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8"/>
      <c r="AL216" s="158"/>
      <c r="AM216" s="158"/>
      <c r="AN216" s="158"/>
      <c r="AO216" s="158"/>
      <c r="AP216" s="158"/>
      <c r="AQ216" s="158"/>
      <c r="AR216" s="158"/>
      <c r="AS216" s="158"/>
      <c r="AT216" s="158"/>
      <c r="AU216" s="158"/>
      <c r="AV216" s="158"/>
      <c r="AW216" s="158"/>
      <c r="AX216" s="158"/>
      <c r="AY216" s="158"/>
      <c r="AZ216" s="158"/>
      <c r="BA216" s="158"/>
      <c r="BB216" s="158"/>
      <c r="BC216" s="158"/>
      <c r="BD216" s="158"/>
      <c r="BE216" s="158"/>
      <c r="BF216" s="158"/>
      <c r="BG216" s="158"/>
      <c r="BH216" s="158"/>
      <c r="BI216" s="158"/>
      <c r="BJ216" s="158"/>
      <c r="BK216" s="158"/>
      <c r="BL216" s="158"/>
      <c r="BM216" s="158"/>
      <c r="BN216" s="158"/>
      <c r="BO216" s="158"/>
      <c r="BP216" s="158"/>
      <c r="BQ216" s="158"/>
      <c r="BR216" s="158"/>
      <c r="BS216" s="158"/>
      <c r="BT216" s="158"/>
      <c r="BU216" s="158"/>
      <c r="BV216" s="158"/>
      <c r="BW216" s="158"/>
      <c r="BX216" s="158"/>
      <c r="BY216" s="158"/>
      <c r="BZ216" s="158"/>
      <c r="CA216" s="158"/>
      <c r="CB216" s="158"/>
      <c r="CC216" s="158"/>
      <c r="CD216" s="158"/>
      <c r="CE216" s="158"/>
      <c r="CF216" s="158"/>
      <c r="CG216" s="158"/>
      <c r="CH216" s="158"/>
      <c r="CI216" s="158"/>
      <c r="CJ216" s="158"/>
      <c r="CK216" s="158"/>
      <c r="CL216" s="158"/>
      <c r="CM216" s="158"/>
      <c r="CN216" s="158"/>
      <c r="CO216" s="158"/>
      <c r="CP216" s="158"/>
      <c r="CQ216" s="158"/>
      <c r="CR216" s="158"/>
      <c r="CS216" s="158"/>
      <c r="CT216" s="158"/>
      <c r="CU216" s="158"/>
      <c r="CV216" s="158"/>
      <c r="CW216" s="158"/>
      <c r="CX216" s="158"/>
      <c r="CY216" s="158"/>
      <c r="CZ216" s="158"/>
      <c r="DA216" s="158"/>
      <c r="DB216" s="158"/>
      <c r="DC216" s="158"/>
      <c r="DD216" s="158"/>
      <c r="DE216" s="158"/>
      <c r="DF216" s="158"/>
      <c r="DG216" s="158"/>
      <c r="DH216" s="158"/>
      <c r="DI216" s="158"/>
      <c r="DJ216" s="158"/>
      <c r="DK216" s="158"/>
      <c r="DL216" s="158"/>
      <c r="DM216" s="158"/>
      <c r="DN216" s="158"/>
      <c r="DO216" s="158"/>
      <c r="DP216" s="158"/>
    </row>
    <row r="217" spans="1:120" x14ac:dyDescent="0.2">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c r="AK217" s="158"/>
      <c r="AL217" s="158"/>
      <c r="AM217" s="158"/>
      <c r="AN217" s="158"/>
      <c r="AO217" s="158"/>
      <c r="AP217" s="158"/>
      <c r="AQ217" s="158"/>
      <c r="AR217" s="158"/>
      <c r="AS217" s="158"/>
      <c r="AT217" s="158"/>
      <c r="AU217" s="158"/>
      <c r="AV217" s="158"/>
      <c r="AW217" s="158"/>
      <c r="AX217" s="158"/>
      <c r="AY217" s="158"/>
      <c r="AZ217" s="158"/>
      <c r="BA217" s="158"/>
      <c r="BB217" s="158"/>
      <c r="BC217" s="158"/>
      <c r="BD217" s="158"/>
      <c r="BE217" s="158"/>
      <c r="BF217" s="158"/>
      <c r="BG217" s="158"/>
      <c r="BH217" s="158"/>
      <c r="BI217" s="158"/>
      <c r="BJ217" s="158"/>
      <c r="BK217" s="158"/>
      <c r="BL217" s="158"/>
      <c r="BM217" s="158"/>
      <c r="BN217" s="158"/>
      <c r="BO217" s="158"/>
      <c r="BP217" s="158"/>
      <c r="BQ217" s="158"/>
      <c r="BR217" s="158"/>
      <c r="BS217" s="158"/>
      <c r="BT217" s="158"/>
      <c r="BU217" s="158"/>
      <c r="BV217" s="158"/>
      <c r="BW217" s="158"/>
      <c r="BX217" s="158"/>
      <c r="BY217" s="158"/>
      <c r="BZ217" s="158"/>
      <c r="CA217" s="158"/>
      <c r="CB217" s="158"/>
      <c r="CC217" s="158"/>
      <c r="CD217" s="158"/>
      <c r="CE217" s="158"/>
      <c r="CF217" s="158"/>
      <c r="CG217" s="158"/>
      <c r="CH217" s="158"/>
      <c r="CI217" s="158"/>
      <c r="CJ217" s="158"/>
      <c r="CK217" s="158"/>
      <c r="CL217" s="158"/>
      <c r="CM217" s="158"/>
      <c r="CN217" s="158"/>
      <c r="CO217" s="158"/>
      <c r="CP217" s="158"/>
      <c r="CQ217" s="158"/>
      <c r="CR217" s="158"/>
      <c r="CS217" s="158"/>
      <c r="CT217" s="158"/>
      <c r="CU217" s="158"/>
      <c r="CV217" s="158"/>
      <c r="CW217" s="158"/>
      <c r="CX217" s="158"/>
      <c r="CY217" s="158"/>
      <c r="CZ217" s="158"/>
      <c r="DA217" s="158"/>
      <c r="DB217" s="158"/>
      <c r="DC217" s="158"/>
      <c r="DD217" s="158"/>
      <c r="DE217" s="158"/>
      <c r="DF217" s="158"/>
      <c r="DG217" s="158"/>
      <c r="DH217" s="158"/>
      <c r="DI217" s="158"/>
      <c r="DJ217" s="158"/>
      <c r="DK217" s="158"/>
      <c r="DL217" s="158"/>
      <c r="DM217" s="158"/>
      <c r="DN217" s="158"/>
      <c r="DO217" s="158"/>
      <c r="DP217" s="158"/>
    </row>
    <row r="218" spans="1:120" x14ac:dyDescent="0.2">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c r="AH218" s="158"/>
      <c r="AI218" s="158"/>
      <c r="AJ218" s="158"/>
      <c r="AK218" s="158"/>
      <c r="AL218" s="158"/>
      <c r="AM218" s="158"/>
      <c r="AN218" s="158"/>
      <c r="AO218" s="158"/>
      <c r="AP218" s="158"/>
      <c r="AQ218" s="158"/>
      <c r="AR218" s="158"/>
      <c r="AS218" s="158"/>
      <c r="AT218" s="158"/>
      <c r="AU218" s="158"/>
      <c r="AV218" s="158"/>
      <c r="AW218" s="158"/>
      <c r="AX218" s="158"/>
      <c r="AY218" s="158"/>
      <c r="AZ218" s="158"/>
      <c r="BA218" s="158"/>
      <c r="BB218" s="158"/>
      <c r="BC218" s="158"/>
      <c r="BD218" s="158"/>
      <c r="BE218" s="158"/>
      <c r="BF218" s="158"/>
      <c r="BG218" s="158"/>
      <c r="BH218" s="158"/>
      <c r="BI218" s="158"/>
      <c r="BJ218" s="158"/>
      <c r="BK218" s="158"/>
      <c r="BL218" s="158"/>
      <c r="BM218" s="158"/>
      <c r="BN218" s="158"/>
      <c r="BO218" s="158"/>
      <c r="BP218" s="158"/>
      <c r="BQ218" s="158"/>
      <c r="BR218" s="158"/>
      <c r="BS218" s="158"/>
      <c r="BT218" s="158"/>
      <c r="BU218" s="158"/>
      <c r="BV218" s="158"/>
      <c r="BW218" s="158"/>
      <c r="BX218" s="158"/>
      <c r="BY218" s="158"/>
      <c r="BZ218" s="158"/>
      <c r="CA218" s="158"/>
      <c r="CB218" s="158"/>
      <c r="CC218" s="158"/>
      <c r="CD218" s="158"/>
      <c r="CE218" s="158"/>
      <c r="CF218" s="158"/>
      <c r="CG218" s="158"/>
      <c r="CH218" s="158"/>
      <c r="CI218" s="158"/>
      <c r="CJ218" s="158"/>
      <c r="CK218" s="158"/>
      <c r="CL218" s="158"/>
      <c r="CM218" s="158"/>
      <c r="CN218" s="158"/>
      <c r="CO218" s="158"/>
      <c r="CP218" s="158"/>
      <c r="CQ218" s="158"/>
      <c r="CR218" s="158"/>
      <c r="CS218" s="158"/>
      <c r="CT218" s="158"/>
      <c r="CU218" s="158"/>
      <c r="CV218" s="158"/>
      <c r="CW218" s="158"/>
      <c r="CX218" s="158"/>
      <c r="CY218" s="158"/>
      <c r="CZ218" s="158"/>
      <c r="DA218" s="158"/>
      <c r="DB218" s="158"/>
      <c r="DC218" s="158"/>
      <c r="DD218" s="158"/>
      <c r="DE218" s="158"/>
      <c r="DF218" s="158"/>
      <c r="DG218" s="158"/>
      <c r="DH218" s="158"/>
      <c r="DI218" s="158"/>
      <c r="DJ218" s="158"/>
      <c r="DK218" s="158"/>
      <c r="DL218" s="158"/>
      <c r="DM218" s="158"/>
      <c r="DN218" s="158"/>
      <c r="DO218" s="158"/>
      <c r="DP218" s="158"/>
    </row>
    <row r="219" spans="1:120" x14ac:dyDescent="0.2">
      <c r="A219" s="158"/>
      <c r="B219" s="158"/>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58"/>
      <c r="AI219" s="158"/>
      <c r="AJ219" s="158"/>
      <c r="AK219" s="158"/>
      <c r="AL219" s="158"/>
      <c r="AM219" s="158"/>
      <c r="AN219" s="158"/>
      <c r="AO219" s="158"/>
      <c r="AP219" s="158"/>
      <c r="AQ219" s="158"/>
      <c r="AR219" s="158"/>
      <c r="AS219" s="158"/>
      <c r="AT219" s="158"/>
      <c r="AU219" s="158"/>
      <c r="AV219" s="158"/>
      <c r="AW219" s="158"/>
      <c r="AX219" s="158"/>
      <c r="AY219" s="158"/>
      <c r="AZ219" s="158"/>
      <c r="BA219" s="158"/>
      <c r="BB219" s="158"/>
      <c r="BC219" s="158"/>
      <c r="BD219" s="158"/>
      <c r="BE219" s="158"/>
      <c r="BF219" s="158"/>
      <c r="BG219" s="158"/>
      <c r="BH219" s="158"/>
      <c r="BI219" s="158"/>
      <c r="BJ219" s="158"/>
      <c r="BK219" s="158"/>
      <c r="BL219" s="158"/>
      <c r="BM219" s="158"/>
      <c r="BN219" s="158"/>
      <c r="BO219" s="158"/>
      <c r="BP219" s="158"/>
      <c r="BQ219" s="158"/>
      <c r="BR219" s="158"/>
      <c r="BS219" s="158"/>
      <c r="BT219" s="158"/>
      <c r="BU219" s="158"/>
      <c r="BV219" s="158"/>
      <c r="BW219" s="158"/>
      <c r="BX219" s="158"/>
      <c r="BY219" s="158"/>
      <c r="BZ219" s="158"/>
      <c r="CA219" s="158"/>
      <c r="CB219" s="158"/>
      <c r="CC219" s="158"/>
      <c r="CD219" s="158"/>
      <c r="CE219" s="158"/>
      <c r="CF219" s="158"/>
      <c r="CG219" s="158"/>
      <c r="CH219" s="158"/>
      <c r="CI219" s="158"/>
      <c r="CJ219" s="158"/>
      <c r="CK219" s="158"/>
      <c r="CL219" s="158"/>
      <c r="CM219" s="158"/>
      <c r="CN219" s="158"/>
      <c r="CO219" s="158"/>
      <c r="CP219" s="158"/>
      <c r="CQ219" s="158"/>
      <c r="CR219" s="158"/>
      <c r="CS219" s="158"/>
      <c r="CT219" s="158"/>
      <c r="CU219" s="158"/>
      <c r="CV219" s="158"/>
      <c r="CW219" s="158"/>
      <c r="CX219" s="158"/>
      <c r="CY219" s="158"/>
      <c r="CZ219" s="158"/>
      <c r="DA219" s="158"/>
      <c r="DB219" s="158"/>
      <c r="DC219" s="158"/>
      <c r="DD219" s="158"/>
      <c r="DE219" s="158"/>
      <c r="DF219" s="158"/>
      <c r="DG219" s="158"/>
      <c r="DH219" s="158"/>
      <c r="DI219" s="158"/>
      <c r="DJ219" s="158"/>
      <c r="DK219" s="158"/>
      <c r="DL219" s="158"/>
      <c r="DM219" s="158"/>
      <c r="DN219" s="158"/>
      <c r="DO219" s="158"/>
      <c r="DP219" s="158"/>
    </row>
    <row r="220" spans="1:120" x14ac:dyDescent="0.2">
      <c r="A220" s="158"/>
      <c r="B220" s="158"/>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8"/>
      <c r="AY220" s="158"/>
      <c r="AZ220" s="158"/>
      <c r="BA220" s="158"/>
      <c r="BB220" s="158"/>
      <c r="BC220" s="158"/>
      <c r="BD220" s="158"/>
      <c r="BE220" s="158"/>
      <c r="BF220" s="158"/>
      <c r="BG220" s="158"/>
      <c r="BH220" s="158"/>
      <c r="BI220" s="158"/>
      <c r="BJ220" s="158"/>
      <c r="BK220" s="158"/>
      <c r="BL220" s="158"/>
      <c r="BM220" s="158"/>
      <c r="BN220" s="158"/>
      <c r="BO220" s="158"/>
      <c r="BP220" s="158"/>
      <c r="BQ220" s="158"/>
      <c r="BR220" s="158"/>
      <c r="BS220" s="158"/>
      <c r="BT220" s="158"/>
      <c r="BU220" s="158"/>
      <c r="BV220" s="158"/>
      <c r="BW220" s="158"/>
      <c r="BX220" s="158"/>
      <c r="BY220" s="158"/>
      <c r="BZ220" s="158"/>
      <c r="CA220" s="158"/>
      <c r="CB220" s="158"/>
      <c r="CC220" s="158"/>
      <c r="CD220" s="158"/>
      <c r="CE220" s="158"/>
      <c r="CF220" s="158"/>
      <c r="CG220" s="158"/>
      <c r="CH220" s="158"/>
      <c r="CI220" s="158"/>
      <c r="CJ220" s="158"/>
      <c r="CK220" s="158"/>
      <c r="CL220" s="158"/>
      <c r="CM220" s="158"/>
      <c r="CN220" s="158"/>
      <c r="CO220" s="158"/>
      <c r="CP220" s="158"/>
      <c r="CQ220" s="158"/>
      <c r="CR220" s="158"/>
      <c r="CS220" s="158"/>
      <c r="CT220" s="158"/>
      <c r="CU220" s="158"/>
      <c r="CV220" s="158"/>
      <c r="CW220" s="158"/>
      <c r="CX220" s="158"/>
      <c r="CY220" s="158"/>
      <c r="CZ220" s="158"/>
      <c r="DA220" s="158"/>
      <c r="DB220" s="158"/>
      <c r="DC220" s="158"/>
      <c r="DD220" s="158"/>
      <c r="DE220" s="158"/>
      <c r="DF220" s="158"/>
      <c r="DG220" s="158"/>
      <c r="DH220" s="158"/>
      <c r="DI220" s="158"/>
      <c r="DJ220" s="158"/>
      <c r="DK220" s="158"/>
      <c r="DL220" s="158"/>
      <c r="DM220" s="158"/>
      <c r="DN220" s="158"/>
      <c r="DO220" s="158"/>
      <c r="DP220" s="158"/>
    </row>
    <row r="221" spans="1:120" x14ac:dyDescent="0.2">
      <c r="A221" s="158"/>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c r="AA221" s="158"/>
      <c r="AB221" s="158"/>
      <c r="AC221" s="158"/>
      <c r="AD221" s="158"/>
      <c r="AE221" s="158"/>
      <c r="AF221" s="158"/>
      <c r="AG221" s="158"/>
      <c r="AH221" s="158"/>
      <c r="AI221" s="158"/>
      <c r="AJ221" s="158"/>
      <c r="AK221" s="158"/>
      <c r="AL221" s="158"/>
      <c r="AM221" s="158"/>
      <c r="AN221" s="158"/>
      <c r="AO221" s="158"/>
      <c r="AP221" s="158"/>
      <c r="AQ221" s="158"/>
      <c r="AR221" s="158"/>
      <c r="AS221" s="158"/>
      <c r="AT221" s="158"/>
      <c r="AU221" s="158"/>
      <c r="AV221" s="158"/>
      <c r="AW221" s="158"/>
      <c r="AX221" s="158"/>
      <c r="AY221" s="158"/>
      <c r="AZ221" s="158"/>
      <c r="BA221" s="158"/>
      <c r="BB221" s="158"/>
      <c r="BC221" s="158"/>
      <c r="BD221" s="158"/>
      <c r="BE221" s="158"/>
      <c r="BF221" s="158"/>
      <c r="BG221" s="158"/>
      <c r="BH221" s="158"/>
      <c r="BI221" s="158"/>
      <c r="BJ221" s="158"/>
      <c r="BK221" s="158"/>
      <c r="BL221" s="158"/>
      <c r="BM221" s="158"/>
      <c r="BN221" s="158"/>
      <c r="BO221" s="158"/>
      <c r="BP221" s="158"/>
      <c r="BQ221" s="158"/>
      <c r="BR221" s="158"/>
      <c r="BS221" s="158"/>
      <c r="BT221" s="158"/>
      <c r="BU221" s="158"/>
      <c r="BV221" s="158"/>
      <c r="BW221" s="158"/>
      <c r="BX221" s="158"/>
      <c r="BY221" s="158"/>
      <c r="BZ221" s="158"/>
      <c r="CA221" s="158"/>
      <c r="CB221" s="158"/>
      <c r="CC221" s="158"/>
      <c r="CD221" s="158"/>
      <c r="CE221" s="158"/>
      <c r="CF221" s="158"/>
      <c r="CG221" s="158"/>
      <c r="CH221" s="158"/>
      <c r="CI221" s="158"/>
      <c r="CJ221" s="158"/>
      <c r="CK221" s="158"/>
      <c r="CL221" s="158"/>
      <c r="CM221" s="158"/>
      <c r="CN221" s="158"/>
      <c r="CO221" s="158"/>
      <c r="CP221" s="158"/>
      <c r="CQ221" s="158"/>
      <c r="CR221" s="158"/>
      <c r="CS221" s="158"/>
      <c r="CT221" s="158"/>
      <c r="CU221" s="158"/>
      <c r="CV221" s="158"/>
      <c r="CW221" s="158"/>
      <c r="CX221" s="158"/>
      <c r="CY221" s="158"/>
      <c r="CZ221" s="158"/>
      <c r="DA221" s="158"/>
      <c r="DB221" s="158"/>
      <c r="DC221" s="158"/>
      <c r="DD221" s="158"/>
      <c r="DE221" s="158"/>
      <c r="DF221" s="158"/>
      <c r="DG221" s="158"/>
      <c r="DH221" s="158"/>
      <c r="DI221" s="158"/>
      <c r="DJ221" s="158"/>
      <c r="DK221" s="158"/>
      <c r="DL221" s="158"/>
      <c r="DM221" s="158"/>
      <c r="DN221" s="158"/>
      <c r="DO221" s="158"/>
      <c r="DP221" s="158"/>
    </row>
    <row r="222" spans="1:120" x14ac:dyDescent="0.2">
      <c r="A222" s="158"/>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8"/>
      <c r="BQ222" s="158"/>
      <c r="BR222" s="158"/>
      <c r="BS222" s="158"/>
      <c r="BT222" s="158"/>
      <c r="BU222" s="158"/>
      <c r="BV222" s="158"/>
      <c r="BW222" s="158"/>
      <c r="BX222" s="158"/>
      <c r="BY222" s="158"/>
      <c r="BZ222" s="158"/>
      <c r="CA222" s="158"/>
      <c r="CB222" s="158"/>
      <c r="CC222" s="158"/>
      <c r="CD222" s="158"/>
      <c r="CE222" s="158"/>
      <c r="CF222" s="158"/>
      <c r="CG222" s="158"/>
      <c r="CH222" s="158"/>
      <c r="CI222" s="158"/>
      <c r="CJ222" s="158"/>
      <c r="CK222" s="158"/>
      <c r="CL222" s="158"/>
      <c r="CM222" s="158"/>
      <c r="CN222" s="158"/>
      <c r="CO222" s="158"/>
      <c r="CP222" s="158"/>
      <c r="CQ222" s="158"/>
      <c r="CR222" s="158"/>
      <c r="CS222" s="158"/>
      <c r="CT222" s="158"/>
      <c r="CU222" s="158"/>
      <c r="CV222" s="158"/>
      <c r="CW222" s="158"/>
      <c r="CX222" s="158"/>
      <c r="CY222" s="158"/>
      <c r="CZ222" s="158"/>
      <c r="DA222" s="158"/>
      <c r="DB222" s="158"/>
      <c r="DC222" s="158"/>
      <c r="DD222" s="158"/>
      <c r="DE222" s="158"/>
      <c r="DF222" s="158"/>
      <c r="DG222" s="158"/>
      <c r="DH222" s="158"/>
      <c r="DI222" s="158"/>
      <c r="DJ222" s="158"/>
      <c r="DK222" s="158"/>
      <c r="DL222" s="158"/>
      <c r="DM222" s="158"/>
      <c r="DN222" s="158"/>
      <c r="DO222" s="158"/>
      <c r="DP222" s="158"/>
    </row>
    <row r="223" spans="1:120" x14ac:dyDescent="0.2">
      <c r="A223" s="158"/>
      <c r="B223" s="158"/>
      <c r="C223" s="158"/>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c r="AA223" s="158"/>
      <c r="AB223" s="158"/>
      <c r="AC223" s="158"/>
      <c r="AD223" s="158"/>
      <c r="AE223" s="158"/>
      <c r="AF223" s="158"/>
      <c r="AG223" s="158"/>
      <c r="AH223" s="158"/>
      <c r="AI223" s="158"/>
      <c r="AJ223" s="158"/>
      <c r="AK223" s="158"/>
      <c r="AL223" s="158"/>
      <c r="AM223" s="158"/>
      <c r="AN223" s="158"/>
      <c r="AO223" s="158"/>
      <c r="AP223" s="158"/>
      <c r="AQ223" s="158"/>
      <c r="AR223" s="158"/>
      <c r="AS223" s="158"/>
      <c r="AT223" s="158"/>
      <c r="AU223" s="158"/>
      <c r="AV223" s="158"/>
      <c r="AW223" s="158"/>
      <c r="AX223" s="158"/>
      <c r="AY223" s="158"/>
      <c r="AZ223" s="158"/>
      <c r="BA223" s="158"/>
      <c r="BB223" s="158"/>
      <c r="BC223" s="158"/>
      <c r="BD223" s="158"/>
      <c r="BE223" s="158"/>
      <c r="BF223" s="158"/>
      <c r="BG223" s="158"/>
      <c r="BH223" s="158"/>
      <c r="BI223" s="158"/>
      <c r="BJ223" s="158"/>
      <c r="BK223" s="158"/>
      <c r="BL223" s="158"/>
      <c r="BM223" s="158"/>
      <c r="BN223" s="158"/>
      <c r="BO223" s="158"/>
      <c r="BP223" s="158"/>
      <c r="BQ223" s="158"/>
      <c r="BR223" s="158"/>
      <c r="BS223" s="158"/>
      <c r="BT223" s="158"/>
      <c r="BU223" s="158"/>
      <c r="BV223" s="158"/>
      <c r="BW223" s="158"/>
      <c r="BX223" s="158"/>
      <c r="BY223" s="158"/>
      <c r="BZ223" s="158"/>
      <c r="CA223" s="158"/>
      <c r="CB223" s="158"/>
      <c r="CC223" s="158"/>
      <c r="CD223" s="158"/>
      <c r="CE223" s="158"/>
      <c r="CF223" s="158"/>
      <c r="CG223" s="158"/>
      <c r="CH223" s="158"/>
      <c r="CI223" s="158"/>
      <c r="CJ223" s="158"/>
      <c r="CK223" s="158"/>
      <c r="CL223" s="158"/>
      <c r="CM223" s="158"/>
      <c r="CN223" s="158"/>
      <c r="CO223" s="158"/>
      <c r="CP223" s="158"/>
      <c r="CQ223" s="158"/>
      <c r="CR223" s="158"/>
      <c r="CS223" s="158"/>
      <c r="CT223" s="158"/>
      <c r="CU223" s="158"/>
      <c r="CV223" s="158"/>
      <c r="CW223" s="158"/>
      <c r="CX223" s="158"/>
      <c r="CY223" s="158"/>
      <c r="CZ223" s="158"/>
      <c r="DA223" s="158"/>
      <c r="DB223" s="158"/>
      <c r="DC223" s="158"/>
      <c r="DD223" s="158"/>
      <c r="DE223" s="158"/>
      <c r="DF223" s="158"/>
      <c r="DG223" s="158"/>
      <c r="DH223" s="158"/>
      <c r="DI223" s="158"/>
      <c r="DJ223" s="158"/>
      <c r="DK223" s="158"/>
      <c r="DL223" s="158"/>
      <c r="DM223" s="158"/>
      <c r="DN223" s="158"/>
      <c r="DO223" s="158"/>
      <c r="DP223" s="158"/>
    </row>
    <row r="224" spans="1:120" x14ac:dyDescent="0.2">
      <c r="A224" s="158"/>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c r="AA224" s="158"/>
      <c r="AB224" s="158"/>
      <c r="AC224" s="158"/>
      <c r="AD224" s="158"/>
      <c r="AE224" s="158"/>
      <c r="AF224" s="158"/>
      <c r="AG224" s="158"/>
      <c r="AH224" s="158"/>
      <c r="AI224" s="158"/>
      <c r="AJ224" s="158"/>
      <c r="AK224" s="158"/>
      <c r="AL224" s="158"/>
      <c r="AM224" s="158"/>
      <c r="AN224" s="158"/>
      <c r="AO224" s="158"/>
      <c r="AP224" s="158"/>
      <c r="AQ224" s="158"/>
      <c r="AR224" s="158"/>
      <c r="AS224" s="158"/>
      <c r="AT224" s="158"/>
      <c r="AU224" s="158"/>
      <c r="AV224" s="158"/>
      <c r="AW224" s="158"/>
      <c r="AX224" s="158"/>
      <c r="AY224" s="158"/>
      <c r="AZ224" s="158"/>
      <c r="BA224" s="158"/>
      <c r="BB224" s="158"/>
      <c r="BC224" s="158"/>
      <c r="BD224" s="158"/>
      <c r="BE224" s="158"/>
      <c r="BF224" s="158"/>
      <c r="BG224" s="158"/>
      <c r="BH224" s="158"/>
      <c r="BI224" s="158"/>
      <c r="BJ224" s="158"/>
      <c r="BK224" s="158"/>
      <c r="BL224" s="158"/>
      <c r="BM224" s="158"/>
      <c r="BN224" s="158"/>
      <c r="BO224" s="158"/>
      <c r="BP224" s="158"/>
      <c r="BQ224" s="158"/>
      <c r="BR224" s="158"/>
      <c r="BS224" s="158"/>
      <c r="BT224" s="158"/>
      <c r="BU224" s="158"/>
      <c r="BV224" s="158"/>
      <c r="BW224" s="158"/>
      <c r="BX224" s="158"/>
      <c r="BY224" s="158"/>
      <c r="BZ224" s="158"/>
      <c r="CA224" s="158"/>
      <c r="CB224" s="158"/>
      <c r="CC224" s="158"/>
      <c r="CD224" s="158"/>
      <c r="CE224" s="158"/>
      <c r="CF224" s="158"/>
      <c r="CG224" s="158"/>
      <c r="CH224" s="158"/>
      <c r="CI224" s="158"/>
      <c r="CJ224" s="158"/>
      <c r="CK224" s="158"/>
      <c r="CL224" s="158"/>
      <c r="CM224" s="158"/>
      <c r="CN224" s="158"/>
      <c r="CO224" s="158"/>
      <c r="CP224" s="158"/>
      <c r="CQ224" s="158"/>
      <c r="CR224" s="158"/>
      <c r="CS224" s="158"/>
      <c r="CT224" s="158"/>
      <c r="CU224" s="158"/>
      <c r="CV224" s="158"/>
      <c r="CW224" s="158"/>
      <c r="CX224" s="158"/>
      <c r="CY224" s="158"/>
      <c r="CZ224" s="158"/>
      <c r="DA224" s="158"/>
      <c r="DB224" s="158"/>
      <c r="DC224" s="158"/>
      <c r="DD224" s="158"/>
      <c r="DE224" s="158"/>
      <c r="DF224" s="158"/>
      <c r="DG224" s="158"/>
      <c r="DH224" s="158"/>
      <c r="DI224" s="158"/>
      <c r="DJ224" s="158"/>
      <c r="DK224" s="158"/>
      <c r="DL224" s="158"/>
      <c r="DM224" s="158"/>
      <c r="DN224" s="158"/>
      <c r="DO224" s="158"/>
      <c r="DP224" s="158"/>
    </row>
    <row r="225" spans="1:120" x14ac:dyDescent="0.2">
      <c r="A225" s="158"/>
      <c r="B225" s="158"/>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c r="AA225" s="158"/>
      <c r="AB225" s="158"/>
      <c r="AC225" s="158"/>
      <c r="AD225" s="158"/>
      <c r="AE225" s="158"/>
      <c r="AF225" s="158"/>
      <c r="AG225" s="158"/>
      <c r="AH225" s="158"/>
      <c r="AI225" s="158"/>
      <c r="AJ225" s="158"/>
      <c r="AK225" s="158"/>
      <c r="AL225" s="158"/>
      <c r="AM225" s="158"/>
      <c r="AN225" s="158"/>
      <c r="AO225" s="158"/>
      <c r="AP225" s="158"/>
      <c r="AQ225" s="158"/>
      <c r="AR225" s="158"/>
      <c r="AS225" s="158"/>
      <c r="AT225" s="158"/>
      <c r="AU225" s="158"/>
      <c r="AV225" s="158"/>
      <c r="AW225" s="158"/>
      <c r="AX225" s="158"/>
      <c r="AY225" s="158"/>
      <c r="AZ225" s="158"/>
      <c r="BA225" s="158"/>
      <c r="BB225" s="158"/>
      <c r="BC225" s="158"/>
      <c r="BD225" s="158"/>
      <c r="BE225" s="158"/>
      <c r="BF225" s="158"/>
      <c r="BG225" s="158"/>
      <c r="BH225" s="158"/>
      <c r="BI225" s="158"/>
      <c r="BJ225" s="158"/>
      <c r="BK225" s="158"/>
      <c r="BL225" s="158"/>
      <c r="BM225" s="158"/>
      <c r="BN225" s="158"/>
      <c r="BO225" s="158"/>
      <c r="BP225" s="158"/>
      <c r="BQ225" s="158"/>
      <c r="BR225" s="158"/>
      <c r="BS225" s="158"/>
      <c r="BT225" s="158"/>
      <c r="BU225" s="158"/>
      <c r="BV225" s="158"/>
      <c r="BW225" s="158"/>
      <c r="BX225" s="158"/>
      <c r="BY225" s="158"/>
      <c r="BZ225" s="158"/>
      <c r="CA225" s="158"/>
      <c r="CB225" s="158"/>
      <c r="CC225" s="158"/>
      <c r="CD225" s="158"/>
      <c r="CE225" s="158"/>
      <c r="CF225" s="158"/>
      <c r="CG225" s="158"/>
      <c r="CH225" s="158"/>
      <c r="CI225" s="158"/>
      <c r="CJ225" s="158"/>
      <c r="CK225" s="158"/>
      <c r="CL225" s="158"/>
      <c r="CM225" s="158"/>
      <c r="CN225" s="158"/>
      <c r="CO225" s="158"/>
      <c r="CP225" s="158"/>
      <c r="CQ225" s="158"/>
      <c r="CR225" s="158"/>
      <c r="CS225" s="158"/>
      <c r="CT225" s="158"/>
      <c r="CU225" s="158"/>
      <c r="CV225" s="158"/>
      <c r="CW225" s="158"/>
      <c r="CX225" s="158"/>
      <c r="CY225" s="158"/>
      <c r="CZ225" s="158"/>
      <c r="DA225" s="158"/>
      <c r="DB225" s="158"/>
      <c r="DC225" s="158"/>
      <c r="DD225" s="158"/>
      <c r="DE225" s="158"/>
      <c r="DF225" s="158"/>
      <c r="DG225" s="158"/>
      <c r="DH225" s="158"/>
      <c r="DI225" s="158"/>
      <c r="DJ225" s="158"/>
      <c r="DK225" s="158"/>
      <c r="DL225" s="158"/>
      <c r="DM225" s="158"/>
      <c r="DN225" s="158"/>
      <c r="DO225" s="158"/>
      <c r="DP225" s="158"/>
    </row>
    <row r="226" spans="1:120" x14ac:dyDescent="0.2">
      <c r="A226" s="158"/>
      <c r="B226" s="158"/>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c r="AA226" s="158"/>
      <c r="AB226" s="158"/>
      <c r="AC226" s="158"/>
      <c r="AD226" s="158"/>
      <c r="AE226" s="158"/>
      <c r="AF226" s="158"/>
      <c r="AG226" s="158"/>
      <c r="AH226" s="158"/>
      <c r="AI226" s="158"/>
      <c r="AJ226" s="158"/>
      <c r="AK226" s="158"/>
      <c r="AL226" s="158"/>
      <c r="AM226" s="158"/>
      <c r="AN226" s="158"/>
      <c r="AO226" s="158"/>
      <c r="AP226" s="158"/>
      <c r="AQ226" s="158"/>
      <c r="AR226" s="158"/>
      <c r="AS226" s="158"/>
      <c r="AT226" s="158"/>
      <c r="AU226" s="158"/>
      <c r="AV226" s="158"/>
      <c r="AW226" s="158"/>
      <c r="AX226" s="158"/>
      <c r="AY226" s="158"/>
      <c r="AZ226" s="158"/>
      <c r="BA226" s="158"/>
      <c r="BB226" s="158"/>
      <c r="BC226" s="158"/>
      <c r="BD226" s="158"/>
      <c r="BE226" s="158"/>
      <c r="BF226" s="158"/>
      <c r="BG226" s="158"/>
      <c r="BH226" s="158"/>
      <c r="BI226" s="158"/>
      <c r="BJ226" s="158"/>
      <c r="BK226" s="158"/>
      <c r="BL226" s="158"/>
      <c r="BM226" s="158"/>
      <c r="BN226" s="158"/>
      <c r="BO226" s="158"/>
      <c r="BP226" s="158"/>
      <c r="BQ226" s="158"/>
      <c r="BR226" s="158"/>
      <c r="BS226" s="158"/>
      <c r="BT226" s="158"/>
      <c r="BU226" s="158"/>
      <c r="BV226" s="158"/>
      <c r="BW226" s="158"/>
      <c r="BX226" s="158"/>
      <c r="BY226" s="158"/>
      <c r="BZ226" s="158"/>
      <c r="CA226" s="158"/>
      <c r="CB226" s="158"/>
      <c r="CC226" s="158"/>
      <c r="CD226" s="158"/>
      <c r="CE226" s="158"/>
      <c r="CF226" s="158"/>
      <c r="CG226" s="158"/>
      <c r="CH226" s="158"/>
      <c r="CI226" s="158"/>
      <c r="CJ226" s="158"/>
      <c r="CK226" s="158"/>
      <c r="CL226" s="158"/>
      <c r="CM226" s="158"/>
      <c r="CN226" s="158"/>
      <c r="CO226" s="158"/>
      <c r="CP226" s="158"/>
      <c r="CQ226" s="158"/>
      <c r="CR226" s="158"/>
      <c r="CS226" s="158"/>
      <c r="CT226" s="158"/>
      <c r="CU226" s="158"/>
      <c r="CV226" s="158"/>
      <c r="CW226" s="158"/>
      <c r="CX226" s="158"/>
      <c r="CY226" s="158"/>
      <c r="CZ226" s="158"/>
      <c r="DA226" s="158"/>
      <c r="DB226" s="158"/>
      <c r="DC226" s="158"/>
      <c r="DD226" s="158"/>
      <c r="DE226" s="158"/>
      <c r="DF226" s="158"/>
      <c r="DG226" s="158"/>
      <c r="DH226" s="158"/>
      <c r="DI226" s="158"/>
      <c r="DJ226" s="158"/>
      <c r="DK226" s="158"/>
      <c r="DL226" s="158"/>
      <c r="DM226" s="158"/>
      <c r="DN226" s="158"/>
      <c r="DO226" s="158"/>
      <c r="DP226" s="158"/>
    </row>
    <row r="227" spans="1:120" x14ac:dyDescent="0.2">
      <c r="A227" s="158"/>
      <c r="B227" s="158"/>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c r="AA227" s="158"/>
      <c r="AB227" s="158"/>
      <c r="AC227" s="158"/>
      <c r="AD227" s="158"/>
      <c r="AE227" s="158"/>
      <c r="AF227" s="158"/>
      <c r="AG227" s="158"/>
      <c r="AH227" s="158"/>
      <c r="AI227" s="158"/>
      <c r="AJ227" s="158"/>
      <c r="AK227" s="158"/>
      <c r="AL227" s="158"/>
      <c r="AM227" s="158"/>
      <c r="AN227" s="158"/>
      <c r="AO227" s="158"/>
      <c r="AP227" s="158"/>
      <c r="AQ227" s="158"/>
      <c r="AR227" s="158"/>
      <c r="AS227" s="158"/>
      <c r="AT227" s="158"/>
      <c r="AU227" s="158"/>
      <c r="AV227" s="158"/>
      <c r="AW227" s="158"/>
      <c r="AX227" s="158"/>
      <c r="AY227" s="158"/>
      <c r="AZ227" s="158"/>
      <c r="BA227" s="158"/>
      <c r="BB227" s="158"/>
      <c r="BC227" s="158"/>
      <c r="BD227" s="158"/>
      <c r="BE227" s="158"/>
      <c r="BF227" s="158"/>
      <c r="BG227" s="158"/>
      <c r="BH227" s="158"/>
      <c r="BI227" s="158"/>
      <c r="BJ227" s="158"/>
      <c r="BK227" s="158"/>
      <c r="BL227" s="158"/>
      <c r="BM227" s="158"/>
      <c r="BN227" s="158"/>
      <c r="BO227" s="158"/>
      <c r="BP227" s="158"/>
      <c r="BQ227" s="158"/>
      <c r="BR227" s="158"/>
      <c r="BS227" s="158"/>
      <c r="BT227" s="158"/>
      <c r="BU227" s="158"/>
      <c r="BV227" s="158"/>
      <c r="BW227" s="158"/>
      <c r="BX227" s="158"/>
      <c r="BY227" s="158"/>
      <c r="BZ227" s="158"/>
      <c r="CA227" s="158"/>
      <c r="CB227" s="158"/>
      <c r="CC227" s="158"/>
      <c r="CD227" s="158"/>
      <c r="CE227" s="158"/>
      <c r="CF227" s="158"/>
      <c r="CG227" s="158"/>
      <c r="CH227" s="158"/>
      <c r="CI227" s="158"/>
      <c r="CJ227" s="158"/>
      <c r="CK227" s="158"/>
      <c r="CL227" s="158"/>
      <c r="CM227" s="158"/>
      <c r="CN227" s="158"/>
      <c r="CO227" s="158"/>
      <c r="CP227" s="158"/>
      <c r="CQ227" s="158"/>
      <c r="CR227" s="158"/>
      <c r="CS227" s="158"/>
      <c r="CT227" s="158"/>
      <c r="CU227" s="158"/>
      <c r="CV227" s="158"/>
      <c r="CW227" s="158"/>
      <c r="CX227" s="158"/>
      <c r="CY227" s="158"/>
      <c r="CZ227" s="158"/>
      <c r="DA227" s="158"/>
      <c r="DB227" s="158"/>
      <c r="DC227" s="158"/>
      <c r="DD227" s="158"/>
      <c r="DE227" s="158"/>
      <c r="DF227" s="158"/>
      <c r="DG227" s="158"/>
      <c r="DH227" s="158"/>
      <c r="DI227" s="158"/>
      <c r="DJ227" s="158"/>
      <c r="DK227" s="158"/>
      <c r="DL227" s="158"/>
      <c r="DM227" s="158"/>
      <c r="DN227" s="158"/>
      <c r="DO227" s="158"/>
      <c r="DP227" s="158"/>
    </row>
    <row r="228" spans="1:120" x14ac:dyDescent="0.2">
      <c r="A228" s="158"/>
      <c r="B228" s="158"/>
      <c r="C228" s="158"/>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8"/>
      <c r="BC228" s="158"/>
      <c r="BD228" s="158"/>
      <c r="BE228" s="158"/>
      <c r="BF228" s="158"/>
      <c r="BG228" s="158"/>
      <c r="BH228" s="158"/>
      <c r="BI228" s="158"/>
      <c r="BJ228" s="158"/>
      <c r="BK228" s="158"/>
      <c r="BL228" s="158"/>
      <c r="BM228" s="158"/>
      <c r="BN228" s="158"/>
      <c r="BO228" s="158"/>
      <c r="BP228" s="158"/>
      <c r="BQ228" s="158"/>
      <c r="BR228" s="158"/>
      <c r="BS228" s="158"/>
      <c r="BT228" s="158"/>
      <c r="BU228" s="158"/>
      <c r="BV228" s="158"/>
      <c r="BW228" s="158"/>
      <c r="BX228" s="158"/>
      <c r="BY228" s="158"/>
      <c r="BZ228" s="158"/>
      <c r="CA228" s="158"/>
      <c r="CB228" s="158"/>
      <c r="CC228" s="158"/>
      <c r="CD228" s="158"/>
      <c r="CE228" s="158"/>
      <c r="CF228" s="158"/>
      <c r="CG228" s="158"/>
      <c r="CH228" s="158"/>
      <c r="CI228" s="158"/>
      <c r="CJ228" s="158"/>
      <c r="CK228" s="158"/>
      <c r="CL228" s="158"/>
      <c r="CM228" s="158"/>
      <c r="CN228" s="158"/>
      <c r="CO228" s="158"/>
      <c r="CP228" s="158"/>
      <c r="CQ228" s="158"/>
      <c r="CR228" s="158"/>
      <c r="CS228" s="158"/>
      <c r="CT228" s="158"/>
      <c r="CU228" s="158"/>
      <c r="CV228" s="158"/>
      <c r="CW228" s="158"/>
      <c r="CX228" s="158"/>
      <c r="CY228" s="158"/>
      <c r="CZ228" s="158"/>
      <c r="DA228" s="158"/>
      <c r="DB228" s="158"/>
      <c r="DC228" s="158"/>
      <c r="DD228" s="158"/>
      <c r="DE228" s="158"/>
      <c r="DF228" s="158"/>
      <c r="DG228" s="158"/>
      <c r="DH228" s="158"/>
      <c r="DI228" s="158"/>
      <c r="DJ228" s="158"/>
      <c r="DK228" s="158"/>
      <c r="DL228" s="158"/>
      <c r="DM228" s="158"/>
      <c r="DN228" s="158"/>
      <c r="DO228" s="158"/>
      <c r="DP228" s="158"/>
    </row>
    <row r="229" spans="1:120" x14ac:dyDescent="0.2">
      <c r="A229" s="158"/>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c r="AA229" s="158"/>
      <c r="AB229" s="158"/>
      <c r="AC229" s="158"/>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c r="BM229" s="158"/>
      <c r="BN229" s="158"/>
      <c r="BO229" s="158"/>
      <c r="BP229" s="158"/>
      <c r="BQ229" s="158"/>
      <c r="BR229" s="158"/>
      <c r="BS229" s="158"/>
      <c r="BT229" s="158"/>
      <c r="BU229" s="158"/>
      <c r="BV229" s="158"/>
      <c r="BW229" s="158"/>
      <c r="BX229" s="158"/>
      <c r="BY229" s="158"/>
      <c r="BZ229" s="158"/>
      <c r="CA229" s="158"/>
      <c r="CB229" s="158"/>
      <c r="CC229" s="158"/>
      <c r="CD229" s="158"/>
      <c r="CE229" s="158"/>
      <c r="CF229" s="158"/>
      <c r="CG229" s="158"/>
      <c r="CH229" s="158"/>
      <c r="CI229" s="158"/>
      <c r="CJ229" s="158"/>
      <c r="CK229" s="158"/>
      <c r="CL229" s="158"/>
      <c r="CM229" s="158"/>
      <c r="CN229" s="158"/>
      <c r="CO229" s="158"/>
      <c r="CP229" s="158"/>
      <c r="CQ229" s="158"/>
      <c r="CR229" s="158"/>
      <c r="CS229" s="158"/>
      <c r="CT229" s="158"/>
      <c r="CU229" s="158"/>
      <c r="CV229" s="158"/>
      <c r="CW229" s="158"/>
      <c r="CX229" s="158"/>
      <c r="CY229" s="158"/>
      <c r="CZ229" s="158"/>
      <c r="DA229" s="158"/>
      <c r="DB229" s="158"/>
      <c r="DC229" s="158"/>
      <c r="DD229" s="158"/>
      <c r="DE229" s="158"/>
      <c r="DF229" s="158"/>
      <c r="DG229" s="158"/>
      <c r="DH229" s="158"/>
      <c r="DI229" s="158"/>
      <c r="DJ229" s="158"/>
      <c r="DK229" s="158"/>
      <c r="DL229" s="158"/>
      <c r="DM229" s="158"/>
      <c r="DN229" s="158"/>
      <c r="DO229" s="158"/>
      <c r="DP229" s="158"/>
    </row>
    <row r="230" spans="1:120" x14ac:dyDescent="0.2">
      <c r="A230" s="158"/>
      <c r="B230" s="158"/>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c r="AA230" s="158"/>
      <c r="AB230" s="158"/>
      <c r="AC230" s="158"/>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8"/>
      <c r="AY230" s="158"/>
      <c r="AZ230" s="158"/>
      <c r="BA230" s="158"/>
      <c r="BB230" s="158"/>
      <c r="BC230" s="158"/>
      <c r="BD230" s="158"/>
      <c r="BE230" s="158"/>
      <c r="BF230" s="158"/>
      <c r="BG230" s="158"/>
      <c r="BH230" s="158"/>
      <c r="BI230" s="158"/>
      <c r="BJ230" s="158"/>
      <c r="BK230" s="158"/>
      <c r="BL230" s="158"/>
      <c r="BM230" s="158"/>
      <c r="BN230" s="158"/>
      <c r="BO230" s="158"/>
      <c r="BP230" s="158"/>
      <c r="BQ230" s="158"/>
      <c r="BR230" s="158"/>
      <c r="BS230" s="158"/>
      <c r="BT230" s="158"/>
      <c r="BU230" s="158"/>
      <c r="BV230" s="158"/>
      <c r="BW230" s="158"/>
      <c r="BX230" s="158"/>
      <c r="BY230" s="158"/>
      <c r="BZ230" s="158"/>
      <c r="CA230" s="158"/>
      <c r="CB230" s="158"/>
      <c r="CC230" s="158"/>
      <c r="CD230" s="158"/>
      <c r="CE230" s="158"/>
      <c r="CF230" s="158"/>
      <c r="CG230" s="158"/>
      <c r="CH230" s="158"/>
      <c r="CI230" s="158"/>
      <c r="CJ230" s="158"/>
      <c r="CK230" s="158"/>
      <c r="CL230" s="158"/>
      <c r="CM230" s="158"/>
      <c r="CN230" s="158"/>
      <c r="CO230" s="158"/>
      <c r="CP230" s="158"/>
      <c r="CQ230" s="158"/>
      <c r="CR230" s="158"/>
      <c r="CS230" s="158"/>
      <c r="CT230" s="158"/>
      <c r="CU230" s="158"/>
      <c r="CV230" s="158"/>
      <c r="CW230" s="158"/>
      <c r="CX230" s="158"/>
      <c r="CY230" s="158"/>
      <c r="CZ230" s="158"/>
      <c r="DA230" s="158"/>
      <c r="DB230" s="158"/>
      <c r="DC230" s="158"/>
      <c r="DD230" s="158"/>
      <c r="DE230" s="158"/>
      <c r="DF230" s="158"/>
      <c r="DG230" s="158"/>
      <c r="DH230" s="158"/>
      <c r="DI230" s="158"/>
      <c r="DJ230" s="158"/>
      <c r="DK230" s="158"/>
      <c r="DL230" s="158"/>
      <c r="DM230" s="158"/>
      <c r="DN230" s="158"/>
      <c r="DO230" s="158"/>
      <c r="DP230" s="158"/>
    </row>
    <row r="231" spans="1:120" x14ac:dyDescent="0.2">
      <c r="A231" s="158"/>
      <c r="B231" s="158"/>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c r="AA231" s="158"/>
      <c r="AB231" s="158"/>
      <c r="AC231" s="158"/>
      <c r="AD231" s="158"/>
      <c r="AE231" s="158"/>
      <c r="AF231" s="158"/>
      <c r="AG231" s="158"/>
      <c r="AH231" s="158"/>
      <c r="AI231" s="158"/>
      <c r="AJ231" s="158"/>
      <c r="AK231" s="158"/>
      <c r="AL231" s="158"/>
      <c r="AM231" s="158"/>
      <c r="AN231" s="158"/>
      <c r="AO231" s="158"/>
      <c r="AP231" s="158"/>
      <c r="AQ231" s="158"/>
      <c r="AR231" s="158"/>
      <c r="AS231" s="158"/>
      <c r="AT231" s="158"/>
      <c r="AU231" s="158"/>
      <c r="AV231" s="158"/>
      <c r="AW231" s="158"/>
      <c r="AX231" s="158"/>
      <c r="AY231" s="158"/>
      <c r="AZ231" s="158"/>
      <c r="BA231" s="158"/>
      <c r="BB231" s="158"/>
      <c r="BC231" s="158"/>
      <c r="BD231" s="158"/>
      <c r="BE231" s="158"/>
      <c r="BF231" s="158"/>
      <c r="BG231" s="158"/>
      <c r="BH231" s="158"/>
      <c r="BI231" s="158"/>
      <c r="BJ231" s="158"/>
      <c r="BK231" s="158"/>
      <c r="BL231" s="158"/>
      <c r="BM231" s="158"/>
      <c r="BN231" s="158"/>
      <c r="BO231" s="158"/>
      <c r="BP231" s="158"/>
      <c r="BQ231" s="158"/>
      <c r="BR231" s="158"/>
      <c r="BS231" s="158"/>
      <c r="BT231" s="158"/>
      <c r="BU231" s="158"/>
      <c r="BV231" s="158"/>
      <c r="BW231" s="158"/>
      <c r="BX231" s="158"/>
      <c r="BY231" s="158"/>
      <c r="BZ231" s="158"/>
      <c r="CA231" s="158"/>
      <c r="CB231" s="158"/>
      <c r="CC231" s="158"/>
      <c r="CD231" s="158"/>
      <c r="CE231" s="158"/>
      <c r="CF231" s="158"/>
      <c r="CG231" s="158"/>
      <c r="CH231" s="158"/>
      <c r="CI231" s="158"/>
      <c r="CJ231" s="158"/>
      <c r="CK231" s="158"/>
      <c r="CL231" s="158"/>
      <c r="CM231" s="158"/>
      <c r="CN231" s="158"/>
      <c r="CO231" s="158"/>
      <c r="CP231" s="158"/>
      <c r="CQ231" s="158"/>
      <c r="CR231" s="158"/>
      <c r="CS231" s="158"/>
      <c r="CT231" s="158"/>
      <c r="CU231" s="158"/>
      <c r="CV231" s="158"/>
      <c r="CW231" s="158"/>
      <c r="CX231" s="158"/>
      <c r="CY231" s="158"/>
      <c r="CZ231" s="158"/>
      <c r="DA231" s="158"/>
      <c r="DB231" s="158"/>
      <c r="DC231" s="158"/>
      <c r="DD231" s="158"/>
      <c r="DE231" s="158"/>
      <c r="DF231" s="158"/>
      <c r="DG231" s="158"/>
      <c r="DH231" s="158"/>
      <c r="DI231" s="158"/>
      <c r="DJ231" s="158"/>
      <c r="DK231" s="158"/>
      <c r="DL231" s="158"/>
      <c r="DM231" s="158"/>
      <c r="DN231" s="158"/>
      <c r="DO231" s="158"/>
      <c r="DP231" s="158"/>
    </row>
    <row r="232" spans="1:120" x14ac:dyDescent="0.2">
      <c r="A232" s="158"/>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c r="AB232" s="158"/>
      <c r="AC232" s="158"/>
      <c r="AD232" s="158"/>
      <c r="AE232" s="158"/>
      <c r="AF232" s="158"/>
      <c r="AG232" s="158"/>
      <c r="AH232" s="158"/>
      <c r="AI232" s="158"/>
      <c r="AJ232" s="158"/>
      <c r="AK232" s="158"/>
      <c r="AL232" s="158"/>
      <c r="AM232" s="158"/>
      <c r="AN232" s="158"/>
      <c r="AO232" s="158"/>
      <c r="AP232" s="158"/>
      <c r="AQ232" s="158"/>
      <c r="AR232" s="158"/>
      <c r="AS232" s="158"/>
      <c r="AT232" s="158"/>
      <c r="AU232" s="158"/>
      <c r="AV232" s="158"/>
      <c r="AW232" s="158"/>
      <c r="AX232" s="158"/>
      <c r="AY232" s="158"/>
      <c r="AZ232" s="158"/>
      <c r="BA232" s="158"/>
      <c r="BB232" s="158"/>
      <c r="BC232" s="158"/>
      <c r="BD232" s="158"/>
      <c r="BE232" s="158"/>
      <c r="BF232" s="158"/>
      <c r="BG232" s="158"/>
      <c r="BH232" s="158"/>
      <c r="BI232" s="158"/>
      <c r="BJ232" s="158"/>
      <c r="BK232" s="158"/>
      <c r="BL232" s="158"/>
      <c r="BM232" s="158"/>
      <c r="BN232" s="158"/>
      <c r="BO232" s="158"/>
      <c r="BP232" s="158"/>
      <c r="BQ232" s="158"/>
      <c r="BR232" s="158"/>
      <c r="BS232" s="158"/>
      <c r="BT232" s="158"/>
      <c r="BU232" s="158"/>
      <c r="BV232" s="158"/>
      <c r="BW232" s="158"/>
      <c r="BX232" s="158"/>
      <c r="BY232" s="158"/>
      <c r="BZ232" s="158"/>
      <c r="CA232" s="158"/>
      <c r="CB232" s="158"/>
      <c r="CC232" s="158"/>
      <c r="CD232" s="158"/>
      <c r="CE232" s="158"/>
      <c r="CF232" s="158"/>
      <c r="CG232" s="158"/>
      <c r="CH232" s="158"/>
      <c r="CI232" s="158"/>
      <c r="CJ232" s="158"/>
      <c r="CK232" s="158"/>
      <c r="CL232" s="158"/>
      <c r="CM232" s="158"/>
      <c r="CN232" s="158"/>
      <c r="CO232" s="158"/>
      <c r="CP232" s="158"/>
      <c r="CQ232" s="158"/>
      <c r="CR232" s="158"/>
      <c r="CS232" s="158"/>
      <c r="CT232" s="158"/>
      <c r="CU232" s="158"/>
      <c r="CV232" s="158"/>
      <c r="CW232" s="158"/>
      <c r="CX232" s="158"/>
      <c r="CY232" s="158"/>
      <c r="CZ232" s="158"/>
      <c r="DA232" s="158"/>
      <c r="DB232" s="158"/>
      <c r="DC232" s="158"/>
      <c r="DD232" s="158"/>
      <c r="DE232" s="158"/>
      <c r="DF232" s="158"/>
      <c r="DG232" s="158"/>
      <c r="DH232" s="158"/>
      <c r="DI232" s="158"/>
      <c r="DJ232" s="158"/>
      <c r="DK232" s="158"/>
      <c r="DL232" s="158"/>
      <c r="DM232" s="158"/>
      <c r="DN232" s="158"/>
      <c r="DO232" s="158"/>
      <c r="DP232" s="158"/>
    </row>
    <row r="233" spans="1:120" x14ac:dyDescent="0.2">
      <c r="A233" s="158"/>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c r="AA233" s="158"/>
      <c r="AB233" s="158"/>
      <c r="AC233" s="158"/>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c r="BA233" s="158"/>
      <c r="BB233" s="158"/>
      <c r="BC233" s="158"/>
      <c r="BD233" s="158"/>
      <c r="BE233" s="158"/>
      <c r="BF233" s="158"/>
      <c r="BG233" s="158"/>
      <c r="BH233" s="158"/>
      <c r="BI233" s="158"/>
      <c r="BJ233" s="158"/>
      <c r="BK233" s="158"/>
      <c r="BL233" s="158"/>
      <c r="BM233" s="158"/>
      <c r="BN233" s="158"/>
      <c r="BO233" s="158"/>
      <c r="BP233" s="158"/>
      <c r="BQ233" s="158"/>
      <c r="BR233" s="158"/>
      <c r="BS233" s="158"/>
      <c r="BT233" s="158"/>
      <c r="BU233" s="158"/>
      <c r="BV233" s="158"/>
      <c r="BW233" s="158"/>
      <c r="BX233" s="158"/>
      <c r="BY233" s="158"/>
      <c r="BZ233" s="158"/>
      <c r="CA233" s="158"/>
      <c r="CB233" s="158"/>
      <c r="CC233" s="158"/>
      <c r="CD233" s="158"/>
      <c r="CE233" s="158"/>
      <c r="CF233" s="158"/>
      <c r="CG233" s="158"/>
      <c r="CH233" s="158"/>
      <c r="CI233" s="158"/>
      <c r="CJ233" s="158"/>
      <c r="CK233" s="158"/>
      <c r="CL233" s="158"/>
      <c r="CM233" s="158"/>
      <c r="CN233" s="158"/>
      <c r="CO233" s="158"/>
      <c r="CP233" s="158"/>
      <c r="CQ233" s="158"/>
      <c r="CR233" s="158"/>
      <c r="CS233" s="158"/>
      <c r="CT233" s="158"/>
      <c r="CU233" s="158"/>
      <c r="CV233" s="158"/>
      <c r="CW233" s="158"/>
      <c r="CX233" s="158"/>
      <c r="CY233" s="158"/>
      <c r="CZ233" s="158"/>
      <c r="DA233" s="158"/>
      <c r="DB233" s="158"/>
      <c r="DC233" s="158"/>
      <c r="DD233" s="158"/>
      <c r="DE233" s="158"/>
      <c r="DF233" s="158"/>
      <c r="DG233" s="158"/>
      <c r="DH233" s="158"/>
      <c r="DI233" s="158"/>
      <c r="DJ233" s="158"/>
      <c r="DK233" s="158"/>
      <c r="DL233" s="158"/>
      <c r="DM233" s="158"/>
      <c r="DN233" s="158"/>
      <c r="DO233" s="158"/>
      <c r="DP233" s="158"/>
    </row>
    <row r="234" spans="1:120" x14ac:dyDescent="0.2">
      <c r="A234" s="158"/>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c r="AA234" s="158"/>
      <c r="AB234" s="158"/>
      <c r="AC234" s="158"/>
      <c r="AD234" s="158"/>
      <c r="AE234" s="158"/>
      <c r="AF234" s="158"/>
      <c r="AG234" s="158"/>
      <c r="AH234" s="158"/>
      <c r="AI234" s="158"/>
      <c r="AJ234" s="158"/>
      <c r="AK234" s="158"/>
      <c r="AL234" s="158"/>
      <c r="AM234" s="158"/>
      <c r="AN234" s="158"/>
      <c r="AO234" s="158"/>
      <c r="AP234" s="158"/>
      <c r="AQ234" s="158"/>
      <c r="AR234" s="158"/>
      <c r="AS234" s="158"/>
      <c r="AT234" s="158"/>
      <c r="AU234" s="158"/>
      <c r="AV234" s="158"/>
      <c r="AW234" s="158"/>
      <c r="AX234" s="158"/>
      <c r="AY234" s="158"/>
      <c r="AZ234" s="158"/>
      <c r="BA234" s="158"/>
      <c r="BB234" s="158"/>
      <c r="BC234" s="158"/>
      <c r="BD234" s="158"/>
      <c r="BE234" s="158"/>
      <c r="BF234" s="158"/>
      <c r="BG234" s="158"/>
      <c r="BH234" s="158"/>
      <c r="BI234" s="158"/>
      <c r="BJ234" s="158"/>
      <c r="BK234" s="158"/>
      <c r="BL234" s="158"/>
      <c r="BM234" s="158"/>
      <c r="BN234" s="158"/>
      <c r="BO234" s="158"/>
      <c r="BP234" s="158"/>
      <c r="BQ234" s="158"/>
      <c r="BR234" s="158"/>
      <c r="BS234" s="158"/>
      <c r="BT234" s="158"/>
      <c r="BU234" s="158"/>
      <c r="BV234" s="158"/>
      <c r="BW234" s="158"/>
      <c r="BX234" s="158"/>
      <c r="BY234" s="158"/>
      <c r="BZ234" s="158"/>
      <c r="CA234" s="158"/>
      <c r="CB234" s="158"/>
      <c r="CC234" s="158"/>
      <c r="CD234" s="158"/>
      <c r="CE234" s="158"/>
      <c r="CF234" s="158"/>
      <c r="CG234" s="158"/>
      <c r="CH234" s="158"/>
      <c r="CI234" s="158"/>
      <c r="CJ234" s="158"/>
      <c r="CK234" s="158"/>
      <c r="CL234" s="158"/>
      <c r="CM234" s="158"/>
      <c r="CN234" s="158"/>
      <c r="CO234" s="158"/>
      <c r="CP234" s="158"/>
      <c r="CQ234" s="158"/>
      <c r="CR234" s="158"/>
      <c r="CS234" s="158"/>
      <c r="CT234" s="158"/>
      <c r="CU234" s="158"/>
      <c r="CV234" s="158"/>
      <c r="CW234" s="158"/>
      <c r="CX234" s="158"/>
      <c r="CY234" s="158"/>
      <c r="CZ234" s="158"/>
      <c r="DA234" s="158"/>
      <c r="DB234" s="158"/>
      <c r="DC234" s="158"/>
      <c r="DD234" s="158"/>
      <c r="DE234" s="158"/>
      <c r="DF234" s="158"/>
      <c r="DG234" s="158"/>
      <c r="DH234" s="158"/>
      <c r="DI234" s="158"/>
      <c r="DJ234" s="158"/>
      <c r="DK234" s="158"/>
      <c r="DL234" s="158"/>
      <c r="DM234" s="158"/>
      <c r="DN234" s="158"/>
      <c r="DO234" s="158"/>
      <c r="DP234" s="158"/>
    </row>
    <row r="235" spans="1:120" x14ac:dyDescent="0.2">
      <c r="A235" s="158"/>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c r="AA235" s="158"/>
      <c r="AB235" s="158"/>
      <c r="AC235" s="158"/>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c r="AX235" s="158"/>
      <c r="AY235" s="158"/>
      <c r="AZ235" s="158"/>
      <c r="BA235" s="158"/>
      <c r="BB235" s="158"/>
      <c r="BC235" s="158"/>
      <c r="BD235" s="158"/>
      <c r="BE235" s="158"/>
      <c r="BF235" s="158"/>
      <c r="BG235" s="158"/>
      <c r="BH235" s="158"/>
      <c r="BI235" s="158"/>
      <c r="BJ235" s="158"/>
      <c r="BK235" s="158"/>
      <c r="BL235" s="158"/>
      <c r="BM235" s="158"/>
      <c r="BN235" s="158"/>
      <c r="BO235" s="158"/>
      <c r="BP235" s="158"/>
      <c r="BQ235" s="158"/>
      <c r="BR235" s="158"/>
      <c r="BS235" s="158"/>
      <c r="BT235" s="158"/>
      <c r="BU235" s="158"/>
      <c r="BV235" s="158"/>
      <c r="BW235" s="158"/>
      <c r="BX235" s="158"/>
      <c r="BY235" s="158"/>
      <c r="BZ235" s="158"/>
      <c r="CA235" s="158"/>
      <c r="CB235" s="158"/>
      <c r="CC235" s="158"/>
      <c r="CD235" s="158"/>
      <c r="CE235" s="158"/>
      <c r="CF235" s="158"/>
      <c r="CG235" s="158"/>
      <c r="CH235" s="158"/>
      <c r="CI235" s="158"/>
      <c r="CJ235" s="158"/>
      <c r="CK235" s="158"/>
      <c r="CL235" s="158"/>
      <c r="CM235" s="158"/>
      <c r="CN235" s="158"/>
      <c r="CO235" s="158"/>
      <c r="CP235" s="158"/>
      <c r="CQ235" s="158"/>
      <c r="CR235" s="158"/>
      <c r="CS235" s="158"/>
      <c r="CT235" s="158"/>
      <c r="CU235" s="158"/>
      <c r="CV235" s="158"/>
      <c r="CW235" s="158"/>
      <c r="CX235" s="158"/>
      <c r="CY235" s="158"/>
      <c r="CZ235" s="158"/>
      <c r="DA235" s="158"/>
      <c r="DB235" s="158"/>
      <c r="DC235" s="158"/>
      <c r="DD235" s="158"/>
      <c r="DE235" s="158"/>
      <c r="DF235" s="158"/>
      <c r="DG235" s="158"/>
      <c r="DH235" s="158"/>
      <c r="DI235" s="158"/>
      <c r="DJ235" s="158"/>
      <c r="DK235" s="158"/>
      <c r="DL235" s="158"/>
      <c r="DM235" s="158"/>
      <c r="DN235" s="158"/>
      <c r="DO235" s="158"/>
      <c r="DP235" s="158"/>
    </row>
    <row r="236" spans="1:120" x14ac:dyDescent="0.2">
      <c r="A236" s="158"/>
      <c r="B236" s="158"/>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c r="AA236" s="158"/>
      <c r="AB236" s="158"/>
      <c r="AC236" s="158"/>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c r="AX236" s="158"/>
      <c r="AY236" s="158"/>
      <c r="AZ236" s="158"/>
      <c r="BA236" s="158"/>
      <c r="BB236" s="158"/>
      <c r="BC236" s="158"/>
      <c r="BD236" s="158"/>
      <c r="BE236" s="158"/>
      <c r="BF236" s="158"/>
      <c r="BG236" s="158"/>
      <c r="BH236" s="158"/>
      <c r="BI236" s="158"/>
      <c r="BJ236" s="158"/>
      <c r="BK236" s="158"/>
      <c r="BL236" s="158"/>
      <c r="BM236" s="158"/>
      <c r="BN236" s="158"/>
      <c r="BO236" s="158"/>
      <c r="BP236" s="158"/>
      <c r="BQ236" s="158"/>
      <c r="BR236" s="158"/>
      <c r="BS236" s="158"/>
      <c r="BT236" s="158"/>
      <c r="BU236" s="158"/>
      <c r="BV236" s="158"/>
      <c r="BW236" s="158"/>
      <c r="BX236" s="158"/>
      <c r="BY236" s="158"/>
      <c r="BZ236" s="158"/>
      <c r="CA236" s="158"/>
      <c r="CB236" s="158"/>
      <c r="CC236" s="158"/>
      <c r="CD236" s="158"/>
      <c r="CE236" s="158"/>
      <c r="CF236" s="158"/>
      <c r="CG236" s="158"/>
      <c r="CH236" s="158"/>
      <c r="CI236" s="158"/>
      <c r="CJ236" s="158"/>
      <c r="CK236" s="158"/>
      <c r="CL236" s="158"/>
      <c r="CM236" s="158"/>
      <c r="CN236" s="158"/>
      <c r="CO236" s="158"/>
      <c r="CP236" s="158"/>
      <c r="CQ236" s="158"/>
      <c r="CR236" s="158"/>
      <c r="CS236" s="158"/>
      <c r="CT236" s="158"/>
      <c r="CU236" s="158"/>
      <c r="CV236" s="158"/>
      <c r="CW236" s="158"/>
      <c r="CX236" s="158"/>
      <c r="CY236" s="158"/>
      <c r="CZ236" s="158"/>
      <c r="DA236" s="158"/>
      <c r="DB236" s="158"/>
      <c r="DC236" s="158"/>
      <c r="DD236" s="158"/>
      <c r="DE236" s="158"/>
      <c r="DF236" s="158"/>
      <c r="DG236" s="158"/>
      <c r="DH236" s="158"/>
      <c r="DI236" s="158"/>
      <c r="DJ236" s="158"/>
      <c r="DK236" s="158"/>
      <c r="DL236" s="158"/>
      <c r="DM236" s="158"/>
      <c r="DN236" s="158"/>
      <c r="DO236" s="158"/>
      <c r="DP236" s="158"/>
    </row>
    <row r="237" spans="1:120" x14ac:dyDescent="0.2">
      <c r="A237" s="158"/>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c r="AU237" s="158"/>
      <c r="AV237" s="158"/>
      <c r="AW237" s="158"/>
      <c r="AX237" s="158"/>
      <c r="AY237" s="158"/>
      <c r="AZ237" s="158"/>
      <c r="BA237" s="158"/>
      <c r="BB237" s="158"/>
      <c r="BC237" s="158"/>
      <c r="BD237" s="158"/>
      <c r="BE237" s="158"/>
      <c r="BF237" s="158"/>
      <c r="BG237" s="158"/>
      <c r="BH237" s="158"/>
      <c r="BI237" s="158"/>
      <c r="BJ237" s="158"/>
      <c r="BK237" s="158"/>
      <c r="BL237" s="158"/>
      <c r="BM237" s="158"/>
      <c r="BN237" s="158"/>
      <c r="BO237" s="158"/>
      <c r="BP237" s="158"/>
      <c r="BQ237" s="158"/>
      <c r="BR237" s="158"/>
      <c r="BS237" s="158"/>
      <c r="BT237" s="158"/>
      <c r="BU237" s="158"/>
      <c r="BV237" s="158"/>
      <c r="BW237" s="158"/>
      <c r="BX237" s="158"/>
      <c r="BY237" s="158"/>
      <c r="BZ237" s="158"/>
      <c r="CA237" s="158"/>
      <c r="CB237" s="158"/>
      <c r="CC237" s="158"/>
      <c r="CD237" s="158"/>
      <c r="CE237" s="158"/>
      <c r="CF237" s="158"/>
      <c r="CG237" s="158"/>
      <c r="CH237" s="158"/>
      <c r="CI237" s="158"/>
      <c r="CJ237" s="158"/>
      <c r="CK237" s="158"/>
      <c r="CL237" s="158"/>
      <c r="CM237" s="158"/>
      <c r="CN237" s="158"/>
      <c r="CO237" s="158"/>
      <c r="CP237" s="158"/>
      <c r="CQ237" s="158"/>
      <c r="CR237" s="158"/>
      <c r="CS237" s="158"/>
      <c r="CT237" s="158"/>
      <c r="CU237" s="158"/>
      <c r="CV237" s="158"/>
      <c r="CW237" s="158"/>
      <c r="CX237" s="158"/>
      <c r="CY237" s="158"/>
      <c r="CZ237" s="158"/>
      <c r="DA237" s="158"/>
      <c r="DB237" s="158"/>
      <c r="DC237" s="158"/>
      <c r="DD237" s="158"/>
      <c r="DE237" s="158"/>
      <c r="DF237" s="158"/>
      <c r="DG237" s="158"/>
      <c r="DH237" s="158"/>
      <c r="DI237" s="158"/>
      <c r="DJ237" s="158"/>
      <c r="DK237" s="158"/>
      <c r="DL237" s="158"/>
      <c r="DM237" s="158"/>
      <c r="DN237" s="158"/>
      <c r="DO237" s="158"/>
      <c r="DP237" s="158"/>
    </row>
    <row r="238" spans="1:120" x14ac:dyDescent="0.2">
      <c r="A238" s="158"/>
      <c r="B238" s="158"/>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c r="AA238" s="158"/>
      <c r="AB238" s="158"/>
      <c r="AC238" s="158"/>
      <c r="AD238" s="158"/>
      <c r="AE238" s="158"/>
      <c r="AF238" s="158"/>
      <c r="AG238" s="158"/>
      <c r="AH238" s="158"/>
      <c r="AI238" s="158"/>
      <c r="AJ238" s="158"/>
      <c r="AK238" s="158"/>
      <c r="AL238" s="158"/>
      <c r="AM238" s="158"/>
      <c r="AN238" s="158"/>
      <c r="AO238" s="158"/>
      <c r="AP238" s="158"/>
      <c r="AQ238" s="158"/>
      <c r="AR238" s="158"/>
      <c r="AS238" s="158"/>
      <c r="AT238" s="158"/>
      <c r="AU238" s="158"/>
      <c r="AV238" s="158"/>
      <c r="AW238" s="158"/>
      <c r="AX238" s="158"/>
      <c r="AY238" s="158"/>
      <c r="AZ238" s="158"/>
      <c r="BA238" s="158"/>
      <c r="BB238" s="158"/>
      <c r="BC238" s="158"/>
      <c r="BD238" s="158"/>
      <c r="BE238" s="158"/>
      <c r="BF238" s="158"/>
      <c r="BG238" s="158"/>
      <c r="BH238" s="158"/>
      <c r="BI238" s="158"/>
      <c r="BJ238" s="158"/>
      <c r="BK238" s="158"/>
      <c r="BL238" s="158"/>
      <c r="BM238" s="158"/>
      <c r="BN238" s="158"/>
      <c r="BO238" s="158"/>
      <c r="BP238" s="158"/>
      <c r="BQ238" s="158"/>
      <c r="BR238" s="158"/>
      <c r="BS238" s="158"/>
      <c r="BT238" s="158"/>
      <c r="BU238" s="158"/>
      <c r="BV238" s="158"/>
      <c r="BW238" s="158"/>
      <c r="BX238" s="158"/>
      <c r="BY238" s="158"/>
      <c r="BZ238" s="158"/>
      <c r="CA238" s="158"/>
      <c r="CB238" s="158"/>
      <c r="CC238" s="158"/>
      <c r="CD238" s="158"/>
      <c r="CE238" s="158"/>
      <c r="CF238" s="158"/>
      <c r="CG238" s="158"/>
      <c r="CH238" s="158"/>
      <c r="CI238" s="158"/>
      <c r="CJ238" s="158"/>
      <c r="CK238" s="158"/>
      <c r="CL238" s="158"/>
      <c r="CM238" s="158"/>
      <c r="CN238" s="158"/>
      <c r="CO238" s="158"/>
      <c r="CP238" s="158"/>
      <c r="CQ238" s="158"/>
      <c r="CR238" s="158"/>
      <c r="CS238" s="158"/>
      <c r="CT238" s="158"/>
      <c r="CU238" s="158"/>
      <c r="CV238" s="158"/>
      <c r="CW238" s="158"/>
      <c r="CX238" s="158"/>
      <c r="CY238" s="158"/>
      <c r="CZ238" s="158"/>
      <c r="DA238" s="158"/>
      <c r="DB238" s="158"/>
      <c r="DC238" s="158"/>
      <c r="DD238" s="158"/>
      <c r="DE238" s="158"/>
      <c r="DF238" s="158"/>
      <c r="DG238" s="158"/>
      <c r="DH238" s="158"/>
      <c r="DI238" s="158"/>
      <c r="DJ238" s="158"/>
      <c r="DK238" s="158"/>
      <c r="DL238" s="158"/>
      <c r="DM238" s="158"/>
      <c r="DN238" s="158"/>
      <c r="DO238" s="158"/>
      <c r="DP238" s="158"/>
    </row>
    <row r="239" spans="1:120" x14ac:dyDescent="0.2">
      <c r="A239" s="158"/>
      <c r="B239" s="158"/>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c r="AA239" s="158"/>
      <c r="AB239" s="158"/>
      <c r="AC239" s="158"/>
      <c r="AD239" s="158"/>
      <c r="AE239" s="158"/>
      <c r="AF239" s="158"/>
      <c r="AG239" s="158"/>
      <c r="AH239" s="158"/>
      <c r="AI239" s="158"/>
      <c r="AJ239" s="158"/>
      <c r="AK239" s="158"/>
      <c r="AL239" s="158"/>
      <c r="AM239" s="158"/>
      <c r="AN239" s="158"/>
      <c r="AO239" s="158"/>
      <c r="AP239" s="158"/>
      <c r="AQ239" s="158"/>
      <c r="AR239" s="158"/>
      <c r="AS239" s="158"/>
      <c r="AT239" s="158"/>
      <c r="AU239" s="158"/>
      <c r="AV239" s="158"/>
      <c r="AW239" s="158"/>
      <c r="AX239" s="158"/>
      <c r="AY239" s="158"/>
      <c r="AZ239" s="158"/>
      <c r="BA239" s="158"/>
      <c r="BB239" s="158"/>
      <c r="BC239" s="158"/>
      <c r="BD239" s="158"/>
      <c r="BE239" s="158"/>
      <c r="BF239" s="158"/>
      <c r="BG239" s="158"/>
      <c r="BH239" s="158"/>
      <c r="BI239" s="158"/>
      <c r="BJ239" s="158"/>
      <c r="BK239" s="158"/>
      <c r="BL239" s="158"/>
      <c r="BM239" s="158"/>
      <c r="BN239" s="158"/>
      <c r="BO239" s="158"/>
      <c r="BP239" s="158"/>
      <c r="BQ239" s="158"/>
      <c r="BR239" s="158"/>
      <c r="BS239" s="158"/>
      <c r="BT239" s="158"/>
      <c r="BU239" s="158"/>
      <c r="BV239" s="158"/>
      <c r="BW239" s="158"/>
      <c r="BX239" s="158"/>
      <c r="BY239" s="158"/>
      <c r="BZ239" s="158"/>
      <c r="CA239" s="158"/>
      <c r="CB239" s="158"/>
      <c r="CC239" s="158"/>
      <c r="CD239" s="158"/>
      <c r="CE239" s="158"/>
      <c r="CF239" s="158"/>
      <c r="CG239" s="158"/>
      <c r="CH239" s="158"/>
      <c r="CI239" s="158"/>
      <c r="CJ239" s="158"/>
      <c r="CK239" s="158"/>
      <c r="CL239" s="158"/>
      <c r="CM239" s="158"/>
      <c r="CN239" s="158"/>
      <c r="CO239" s="158"/>
      <c r="CP239" s="158"/>
      <c r="CQ239" s="158"/>
      <c r="CR239" s="158"/>
      <c r="CS239" s="158"/>
      <c r="CT239" s="158"/>
      <c r="CU239" s="158"/>
      <c r="CV239" s="158"/>
      <c r="CW239" s="158"/>
      <c r="CX239" s="158"/>
      <c r="CY239" s="158"/>
      <c r="CZ239" s="158"/>
      <c r="DA239" s="158"/>
      <c r="DB239" s="158"/>
      <c r="DC239" s="158"/>
      <c r="DD239" s="158"/>
      <c r="DE239" s="158"/>
      <c r="DF239" s="158"/>
      <c r="DG239" s="158"/>
      <c r="DH239" s="158"/>
      <c r="DI239" s="158"/>
      <c r="DJ239" s="158"/>
      <c r="DK239" s="158"/>
      <c r="DL239" s="158"/>
      <c r="DM239" s="158"/>
      <c r="DN239" s="158"/>
      <c r="DO239" s="158"/>
      <c r="DP239" s="158"/>
    </row>
    <row r="240" spans="1:120" x14ac:dyDescent="0.2">
      <c r="A240" s="158"/>
      <c r="B240" s="158"/>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c r="CD240" s="158"/>
      <c r="CE240" s="158"/>
      <c r="CF240" s="158"/>
      <c r="CG240" s="158"/>
      <c r="CH240" s="158"/>
      <c r="CI240" s="158"/>
      <c r="CJ240" s="158"/>
      <c r="CK240" s="158"/>
      <c r="CL240" s="158"/>
      <c r="CM240" s="158"/>
      <c r="CN240" s="158"/>
      <c r="CO240" s="158"/>
      <c r="CP240" s="158"/>
      <c r="CQ240" s="158"/>
      <c r="CR240" s="158"/>
      <c r="CS240" s="158"/>
      <c r="CT240" s="158"/>
      <c r="CU240" s="158"/>
      <c r="CV240" s="158"/>
      <c r="CW240" s="158"/>
      <c r="CX240" s="158"/>
      <c r="CY240" s="158"/>
      <c r="CZ240" s="158"/>
      <c r="DA240" s="158"/>
      <c r="DB240" s="158"/>
      <c r="DC240" s="158"/>
      <c r="DD240" s="158"/>
      <c r="DE240" s="158"/>
      <c r="DF240" s="158"/>
      <c r="DG240" s="158"/>
      <c r="DH240" s="158"/>
      <c r="DI240" s="158"/>
      <c r="DJ240" s="158"/>
      <c r="DK240" s="158"/>
      <c r="DL240" s="158"/>
      <c r="DM240" s="158"/>
      <c r="DN240" s="158"/>
      <c r="DO240" s="158"/>
      <c r="DP240" s="158"/>
    </row>
    <row r="241" spans="1:120" x14ac:dyDescent="0.2">
      <c r="A241" s="158"/>
      <c r="B241" s="158"/>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58"/>
      <c r="BT241" s="158"/>
      <c r="BU241" s="158"/>
      <c r="BV241" s="158"/>
      <c r="BW241" s="158"/>
      <c r="BX241" s="158"/>
      <c r="BY241" s="158"/>
      <c r="BZ241" s="158"/>
      <c r="CA241" s="158"/>
      <c r="CB241" s="158"/>
      <c r="CC241" s="158"/>
      <c r="CD241" s="158"/>
      <c r="CE241" s="158"/>
      <c r="CF241" s="158"/>
      <c r="CG241" s="158"/>
      <c r="CH241" s="158"/>
      <c r="CI241" s="158"/>
      <c r="CJ241" s="158"/>
      <c r="CK241" s="158"/>
      <c r="CL241" s="158"/>
      <c r="CM241" s="158"/>
      <c r="CN241" s="158"/>
      <c r="CO241" s="158"/>
      <c r="CP241" s="158"/>
      <c r="CQ241" s="158"/>
      <c r="CR241" s="158"/>
      <c r="CS241" s="158"/>
      <c r="CT241" s="158"/>
      <c r="CU241" s="158"/>
      <c r="CV241" s="158"/>
      <c r="CW241" s="158"/>
      <c r="CX241" s="158"/>
      <c r="CY241" s="158"/>
      <c r="CZ241" s="158"/>
      <c r="DA241" s="158"/>
      <c r="DB241" s="158"/>
      <c r="DC241" s="158"/>
      <c r="DD241" s="158"/>
      <c r="DE241" s="158"/>
      <c r="DF241" s="158"/>
      <c r="DG241" s="158"/>
      <c r="DH241" s="158"/>
      <c r="DI241" s="158"/>
      <c r="DJ241" s="158"/>
      <c r="DK241" s="158"/>
      <c r="DL241" s="158"/>
      <c r="DM241" s="158"/>
      <c r="DN241" s="158"/>
      <c r="DO241" s="158"/>
      <c r="DP241" s="158"/>
    </row>
    <row r="242" spans="1:120" x14ac:dyDescent="0.2">
      <c r="A242" s="158"/>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c r="AA242" s="158"/>
      <c r="AB242" s="158"/>
      <c r="AC242" s="158"/>
      <c r="AD242" s="158"/>
      <c r="AE242" s="158"/>
      <c r="AF242" s="158"/>
      <c r="AG242" s="158"/>
      <c r="AH242" s="158"/>
      <c r="AI242" s="158"/>
      <c r="AJ242" s="158"/>
      <c r="AK242" s="158"/>
      <c r="AL242" s="158"/>
      <c r="AM242" s="158"/>
      <c r="AN242" s="158"/>
      <c r="AO242" s="158"/>
      <c r="AP242" s="158"/>
      <c r="AQ242" s="158"/>
      <c r="AR242" s="158"/>
      <c r="AS242" s="158"/>
      <c r="AT242" s="158"/>
      <c r="AU242" s="158"/>
      <c r="AV242" s="158"/>
      <c r="AW242" s="158"/>
      <c r="AX242" s="158"/>
      <c r="AY242" s="158"/>
      <c r="AZ242" s="158"/>
      <c r="BA242" s="158"/>
      <c r="BB242" s="158"/>
      <c r="BC242" s="158"/>
      <c r="BD242" s="158"/>
      <c r="BE242" s="158"/>
      <c r="BF242" s="158"/>
      <c r="BG242" s="158"/>
      <c r="BH242" s="158"/>
      <c r="BI242" s="158"/>
      <c r="BJ242" s="158"/>
      <c r="BK242" s="158"/>
      <c r="BL242" s="158"/>
      <c r="BM242" s="158"/>
      <c r="BN242" s="158"/>
      <c r="BO242" s="158"/>
      <c r="BP242" s="158"/>
      <c r="BQ242" s="158"/>
      <c r="BR242" s="158"/>
      <c r="BS242" s="158"/>
      <c r="BT242" s="158"/>
      <c r="BU242" s="158"/>
      <c r="BV242" s="158"/>
      <c r="BW242" s="158"/>
      <c r="BX242" s="158"/>
      <c r="BY242" s="158"/>
      <c r="BZ242" s="158"/>
      <c r="CA242" s="158"/>
      <c r="CB242" s="158"/>
      <c r="CC242" s="158"/>
      <c r="CD242" s="158"/>
      <c r="CE242" s="158"/>
      <c r="CF242" s="158"/>
      <c r="CG242" s="158"/>
      <c r="CH242" s="158"/>
      <c r="CI242" s="158"/>
      <c r="CJ242" s="158"/>
      <c r="CK242" s="158"/>
      <c r="CL242" s="158"/>
      <c r="CM242" s="158"/>
      <c r="CN242" s="158"/>
      <c r="CO242" s="158"/>
      <c r="CP242" s="158"/>
      <c r="CQ242" s="158"/>
      <c r="CR242" s="158"/>
      <c r="CS242" s="158"/>
      <c r="CT242" s="158"/>
      <c r="CU242" s="158"/>
      <c r="CV242" s="158"/>
      <c r="CW242" s="158"/>
      <c r="CX242" s="158"/>
      <c r="CY242" s="158"/>
      <c r="CZ242" s="158"/>
      <c r="DA242" s="158"/>
      <c r="DB242" s="158"/>
      <c r="DC242" s="158"/>
      <c r="DD242" s="158"/>
      <c r="DE242" s="158"/>
      <c r="DF242" s="158"/>
      <c r="DG242" s="158"/>
      <c r="DH242" s="158"/>
      <c r="DI242" s="158"/>
      <c r="DJ242" s="158"/>
      <c r="DK242" s="158"/>
      <c r="DL242" s="158"/>
      <c r="DM242" s="158"/>
      <c r="DN242" s="158"/>
      <c r="DO242" s="158"/>
      <c r="DP242" s="158"/>
    </row>
    <row r="243" spans="1:120" x14ac:dyDescent="0.2">
      <c r="A243" s="158"/>
      <c r="B243" s="158"/>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8"/>
      <c r="AL243" s="158"/>
      <c r="AM243" s="158"/>
      <c r="AN243" s="158"/>
      <c r="AO243" s="158"/>
      <c r="AP243" s="158"/>
      <c r="AQ243" s="158"/>
      <c r="AR243" s="158"/>
      <c r="AS243" s="158"/>
      <c r="AT243" s="158"/>
      <c r="AU243" s="158"/>
      <c r="AV243" s="158"/>
      <c r="AW243" s="158"/>
      <c r="AX243" s="158"/>
      <c r="AY243" s="158"/>
      <c r="AZ243" s="158"/>
      <c r="BA243" s="158"/>
      <c r="BB243" s="158"/>
      <c r="BC243" s="158"/>
      <c r="BD243" s="158"/>
      <c r="BE243" s="158"/>
      <c r="BF243" s="158"/>
      <c r="BG243" s="158"/>
      <c r="BH243" s="158"/>
      <c r="BI243" s="158"/>
      <c r="BJ243" s="158"/>
      <c r="BK243" s="158"/>
      <c r="BL243" s="158"/>
      <c r="BM243" s="158"/>
      <c r="BN243" s="158"/>
      <c r="BO243" s="158"/>
      <c r="BP243" s="158"/>
      <c r="BQ243" s="158"/>
      <c r="BR243" s="158"/>
      <c r="BS243" s="158"/>
      <c r="BT243" s="158"/>
      <c r="BU243" s="158"/>
      <c r="BV243" s="158"/>
      <c r="BW243" s="158"/>
      <c r="BX243" s="158"/>
      <c r="BY243" s="158"/>
      <c r="BZ243" s="158"/>
      <c r="CA243" s="158"/>
      <c r="CB243" s="158"/>
      <c r="CC243" s="158"/>
      <c r="CD243" s="158"/>
      <c r="CE243" s="158"/>
      <c r="CF243" s="158"/>
      <c r="CG243" s="158"/>
      <c r="CH243" s="158"/>
      <c r="CI243" s="158"/>
      <c r="CJ243" s="158"/>
      <c r="CK243" s="158"/>
      <c r="CL243" s="158"/>
      <c r="CM243" s="158"/>
      <c r="CN243" s="158"/>
      <c r="CO243" s="158"/>
      <c r="CP243" s="158"/>
      <c r="CQ243" s="158"/>
      <c r="CR243" s="158"/>
      <c r="CS243" s="158"/>
      <c r="CT243" s="158"/>
      <c r="CU243" s="158"/>
      <c r="CV243" s="158"/>
      <c r="CW243" s="158"/>
      <c r="CX243" s="158"/>
      <c r="CY243" s="158"/>
      <c r="CZ243" s="158"/>
      <c r="DA243" s="158"/>
      <c r="DB243" s="158"/>
      <c r="DC243" s="158"/>
      <c r="DD243" s="158"/>
      <c r="DE243" s="158"/>
      <c r="DF243" s="158"/>
      <c r="DG243" s="158"/>
      <c r="DH243" s="158"/>
      <c r="DI243" s="158"/>
      <c r="DJ243" s="158"/>
      <c r="DK243" s="158"/>
      <c r="DL243" s="158"/>
      <c r="DM243" s="158"/>
      <c r="DN243" s="158"/>
      <c r="DO243" s="158"/>
      <c r="DP243" s="158"/>
    </row>
    <row r="244" spans="1:120" x14ac:dyDescent="0.2">
      <c r="A244" s="158"/>
      <c r="B244" s="158"/>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8"/>
      <c r="AJ244" s="158"/>
      <c r="AK244" s="158"/>
      <c r="AL244" s="158"/>
      <c r="AM244" s="158"/>
      <c r="AN244" s="158"/>
      <c r="AO244" s="158"/>
      <c r="AP244" s="158"/>
      <c r="AQ244" s="158"/>
      <c r="AR244" s="158"/>
      <c r="AS244" s="158"/>
      <c r="AT244" s="158"/>
      <c r="AU244" s="158"/>
      <c r="AV244" s="158"/>
      <c r="AW244" s="158"/>
      <c r="AX244" s="158"/>
      <c r="AY244" s="158"/>
      <c r="AZ244" s="158"/>
      <c r="BA244" s="158"/>
      <c r="BB244" s="158"/>
      <c r="BC244" s="158"/>
      <c r="BD244" s="158"/>
      <c r="BE244" s="158"/>
      <c r="BF244" s="158"/>
      <c r="BG244" s="158"/>
      <c r="BH244" s="158"/>
      <c r="BI244" s="158"/>
      <c r="BJ244" s="158"/>
      <c r="BK244" s="158"/>
      <c r="BL244" s="158"/>
      <c r="BM244" s="158"/>
      <c r="BN244" s="158"/>
      <c r="BO244" s="158"/>
      <c r="BP244" s="158"/>
      <c r="BQ244" s="158"/>
      <c r="BR244" s="158"/>
      <c r="BS244" s="158"/>
      <c r="BT244" s="158"/>
      <c r="BU244" s="158"/>
      <c r="BV244" s="158"/>
      <c r="BW244" s="158"/>
      <c r="BX244" s="158"/>
      <c r="BY244" s="158"/>
      <c r="BZ244" s="158"/>
      <c r="CA244" s="158"/>
      <c r="CB244" s="158"/>
      <c r="CC244" s="158"/>
      <c r="CD244" s="158"/>
      <c r="CE244" s="158"/>
      <c r="CF244" s="158"/>
      <c r="CG244" s="158"/>
      <c r="CH244" s="158"/>
      <c r="CI244" s="158"/>
      <c r="CJ244" s="158"/>
      <c r="CK244" s="158"/>
      <c r="CL244" s="158"/>
      <c r="CM244" s="158"/>
      <c r="CN244" s="158"/>
      <c r="CO244" s="158"/>
      <c r="CP244" s="158"/>
      <c r="CQ244" s="158"/>
      <c r="CR244" s="158"/>
      <c r="CS244" s="158"/>
      <c r="CT244" s="158"/>
      <c r="CU244" s="158"/>
      <c r="CV244" s="158"/>
      <c r="CW244" s="158"/>
      <c r="CX244" s="158"/>
      <c r="CY244" s="158"/>
      <c r="CZ244" s="158"/>
      <c r="DA244" s="158"/>
      <c r="DB244" s="158"/>
      <c r="DC244" s="158"/>
      <c r="DD244" s="158"/>
      <c r="DE244" s="158"/>
      <c r="DF244" s="158"/>
      <c r="DG244" s="158"/>
      <c r="DH244" s="158"/>
      <c r="DI244" s="158"/>
      <c r="DJ244" s="158"/>
      <c r="DK244" s="158"/>
      <c r="DL244" s="158"/>
      <c r="DM244" s="158"/>
      <c r="DN244" s="158"/>
      <c r="DO244" s="158"/>
      <c r="DP244" s="158"/>
    </row>
    <row r="245" spans="1:120" x14ac:dyDescent="0.2">
      <c r="A245" s="158"/>
      <c r="B245" s="158"/>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c r="AA245" s="158"/>
      <c r="AB245" s="158"/>
      <c r="AC245" s="158"/>
      <c r="AD245" s="158"/>
      <c r="AE245" s="158"/>
      <c r="AF245" s="158"/>
      <c r="AG245" s="158"/>
      <c r="AH245" s="158"/>
      <c r="AI245" s="158"/>
      <c r="AJ245" s="158"/>
      <c r="AK245" s="158"/>
      <c r="AL245" s="158"/>
      <c r="AM245" s="158"/>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8"/>
      <c r="BQ245" s="158"/>
      <c r="BR245" s="158"/>
      <c r="BS245" s="158"/>
      <c r="BT245" s="158"/>
      <c r="BU245" s="158"/>
      <c r="BV245" s="158"/>
      <c r="BW245" s="158"/>
      <c r="BX245" s="158"/>
      <c r="BY245" s="158"/>
      <c r="BZ245" s="158"/>
      <c r="CA245" s="158"/>
      <c r="CB245" s="158"/>
      <c r="CC245" s="158"/>
      <c r="CD245" s="158"/>
      <c r="CE245" s="158"/>
      <c r="CF245" s="158"/>
      <c r="CG245" s="158"/>
      <c r="CH245" s="158"/>
      <c r="CI245" s="158"/>
      <c r="CJ245" s="158"/>
      <c r="CK245" s="158"/>
      <c r="CL245" s="158"/>
      <c r="CM245" s="158"/>
      <c r="CN245" s="158"/>
      <c r="CO245" s="158"/>
      <c r="CP245" s="158"/>
      <c r="CQ245" s="158"/>
      <c r="CR245" s="158"/>
      <c r="CS245" s="158"/>
      <c r="CT245" s="158"/>
      <c r="CU245" s="158"/>
      <c r="CV245" s="158"/>
      <c r="CW245" s="158"/>
      <c r="CX245" s="158"/>
      <c r="CY245" s="158"/>
      <c r="CZ245" s="158"/>
      <c r="DA245" s="158"/>
      <c r="DB245" s="158"/>
      <c r="DC245" s="158"/>
      <c r="DD245" s="158"/>
      <c r="DE245" s="158"/>
      <c r="DF245" s="158"/>
      <c r="DG245" s="158"/>
      <c r="DH245" s="158"/>
      <c r="DI245" s="158"/>
      <c r="DJ245" s="158"/>
      <c r="DK245" s="158"/>
      <c r="DL245" s="158"/>
      <c r="DM245" s="158"/>
      <c r="DN245" s="158"/>
      <c r="DO245" s="158"/>
      <c r="DP245" s="158"/>
    </row>
    <row r="246" spans="1:120" x14ac:dyDescent="0.2">
      <c r="A246" s="158"/>
      <c r="B246" s="158"/>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c r="AA246" s="158"/>
      <c r="AB246" s="158"/>
      <c r="AC246" s="158"/>
      <c r="AD246" s="158"/>
      <c r="AE246" s="158"/>
      <c r="AF246" s="158"/>
      <c r="AG246" s="158"/>
      <c r="AH246" s="158"/>
      <c r="AI246" s="158"/>
      <c r="AJ246" s="158"/>
      <c r="AK246" s="158"/>
      <c r="AL246" s="158"/>
      <c r="AM246" s="158"/>
      <c r="AN246" s="158"/>
      <c r="AO246" s="158"/>
      <c r="AP246" s="158"/>
      <c r="AQ246" s="158"/>
      <c r="AR246" s="158"/>
      <c r="AS246" s="158"/>
      <c r="AT246" s="158"/>
      <c r="AU246" s="158"/>
      <c r="AV246" s="158"/>
      <c r="AW246" s="158"/>
      <c r="AX246" s="158"/>
      <c r="AY246" s="158"/>
      <c r="AZ246" s="158"/>
      <c r="BA246" s="158"/>
      <c r="BB246" s="158"/>
      <c r="BC246" s="158"/>
      <c r="BD246" s="158"/>
      <c r="BE246" s="158"/>
      <c r="BF246" s="158"/>
      <c r="BG246" s="158"/>
      <c r="BH246" s="158"/>
      <c r="BI246" s="158"/>
      <c r="BJ246" s="158"/>
      <c r="BK246" s="158"/>
      <c r="BL246" s="158"/>
      <c r="BM246" s="158"/>
      <c r="BN246" s="158"/>
      <c r="BO246" s="158"/>
      <c r="BP246" s="158"/>
      <c r="BQ246" s="158"/>
      <c r="BR246" s="158"/>
      <c r="BS246" s="158"/>
      <c r="BT246" s="158"/>
      <c r="BU246" s="158"/>
      <c r="BV246" s="158"/>
      <c r="BW246" s="158"/>
      <c r="BX246" s="158"/>
      <c r="BY246" s="158"/>
      <c r="BZ246" s="158"/>
      <c r="CA246" s="158"/>
      <c r="CB246" s="158"/>
      <c r="CC246" s="158"/>
      <c r="CD246" s="158"/>
      <c r="CE246" s="158"/>
      <c r="CF246" s="158"/>
      <c r="CG246" s="158"/>
      <c r="CH246" s="158"/>
      <c r="CI246" s="158"/>
      <c r="CJ246" s="158"/>
      <c r="CK246" s="158"/>
      <c r="CL246" s="158"/>
      <c r="CM246" s="158"/>
      <c r="CN246" s="158"/>
      <c r="CO246" s="158"/>
      <c r="CP246" s="158"/>
      <c r="CQ246" s="158"/>
      <c r="CR246" s="158"/>
      <c r="CS246" s="158"/>
      <c r="CT246" s="158"/>
      <c r="CU246" s="158"/>
      <c r="CV246" s="158"/>
      <c r="CW246" s="158"/>
      <c r="CX246" s="158"/>
      <c r="CY246" s="158"/>
      <c r="CZ246" s="158"/>
      <c r="DA246" s="158"/>
      <c r="DB246" s="158"/>
      <c r="DC246" s="158"/>
      <c r="DD246" s="158"/>
      <c r="DE246" s="158"/>
      <c r="DF246" s="158"/>
      <c r="DG246" s="158"/>
      <c r="DH246" s="158"/>
      <c r="DI246" s="158"/>
      <c r="DJ246" s="158"/>
      <c r="DK246" s="158"/>
      <c r="DL246" s="158"/>
      <c r="DM246" s="158"/>
      <c r="DN246" s="158"/>
      <c r="DO246" s="158"/>
      <c r="DP246" s="158"/>
    </row>
    <row r="247" spans="1:120" x14ac:dyDescent="0.2">
      <c r="A247" s="158"/>
      <c r="B247" s="158"/>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8"/>
      <c r="AY247" s="158"/>
      <c r="AZ247" s="158"/>
      <c r="BA247" s="158"/>
      <c r="BB247" s="158"/>
      <c r="BC247" s="158"/>
      <c r="BD247" s="158"/>
      <c r="BE247" s="158"/>
      <c r="BF247" s="158"/>
      <c r="BG247" s="158"/>
      <c r="BH247" s="158"/>
      <c r="BI247" s="158"/>
      <c r="BJ247" s="158"/>
      <c r="BK247" s="158"/>
      <c r="BL247" s="158"/>
      <c r="BM247" s="158"/>
      <c r="BN247" s="158"/>
      <c r="BO247" s="158"/>
      <c r="BP247" s="158"/>
      <c r="BQ247" s="158"/>
      <c r="BR247" s="158"/>
      <c r="BS247" s="158"/>
      <c r="BT247" s="158"/>
      <c r="BU247" s="158"/>
      <c r="BV247" s="158"/>
      <c r="BW247" s="158"/>
      <c r="BX247" s="158"/>
      <c r="BY247" s="158"/>
      <c r="BZ247" s="158"/>
      <c r="CA247" s="158"/>
      <c r="CB247" s="158"/>
      <c r="CC247" s="158"/>
      <c r="CD247" s="158"/>
      <c r="CE247" s="158"/>
      <c r="CF247" s="158"/>
      <c r="CG247" s="158"/>
      <c r="CH247" s="158"/>
      <c r="CI247" s="158"/>
      <c r="CJ247" s="158"/>
      <c r="CK247" s="158"/>
      <c r="CL247" s="158"/>
      <c r="CM247" s="158"/>
      <c r="CN247" s="158"/>
      <c r="CO247" s="158"/>
      <c r="CP247" s="158"/>
      <c r="CQ247" s="158"/>
      <c r="CR247" s="158"/>
      <c r="CS247" s="158"/>
      <c r="CT247" s="158"/>
      <c r="CU247" s="158"/>
      <c r="CV247" s="158"/>
      <c r="CW247" s="158"/>
      <c r="CX247" s="158"/>
      <c r="CY247" s="158"/>
      <c r="CZ247" s="158"/>
      <c r="DA247" s="158"/>
      <c r="DB247" s="158"/>
      <c r="DC247" s="158"/>
      <c r="DD247" s="158"/>
      <c r="DE247" s="158"/>
      <c r="DF247" s="158"/>
      <c r="DG247" s="158"/>
      <c r="DH247" s="158"/>
      <c r="DI247" s="158"/>
      <c r="DJ247" s="158"/>
      <c r="DK247" s="158"/>
      <c r="DL247" s="158"/>
      <c r="DM247" s="158"/>
      <c r="DN247" s="158"/>
      <c r="DO247" s="158"/>
      <c r="DP247" s="158"/>
    </row>
    <row r="248" spans="1:120" x14ac:dyDescent="0.2">
      <c r="A248" s="158"/>
      <c r="B248" s="158"/>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8"/>
      <c r="AY248" s="158"/>
      <c r="AZ248" s="158"/>
      <c r="BA248" s="158"/>
      <c r="BB248" s="158"/>
      <c r="BC248" s="158"/>
      <c r="BD248" s="158"/>
      <c r="BE248" s="158"/>
      <c r="BF248" s="158"/>
      <c r="BG248" s="158"/>
      <c r="BH248" s="158"/>
      <c r="BI248" s="158"/>
      <c r="BJ248" s="158"/>
      <c r="BK248" s="158"/>
      <c r="BL248" s="158"/>
      <c r="BM248" s="158"/>
      <c r="BN248" s="158"/>
      <c r="BO248" s="158"/>
      <c r="BP248" s="158"/>
      <c r="BQ248" s="158"/>
      <c r="BR248" s="158"/>
      <c r="BS248" s="158"/>
      <c r="BT248" s="158"/>
      <c r="BU248" s="158"/>
      <c r="BV248" s="158"/>
      <c r="BW248" s="158"/>
      <c r="BX248" s="158"/>
      <c r="BY248" s="158"/>
      <c r="BZ248" s="158"/>
      <c r="CA248" s="158"/>
      <c r="CB248" s="158"/>
      <c r="CC248" s="158"/>
      <c r="CD248" s="158"/>
      <c r="CE248" s="158"/>
      <c r="CF248" s="158"/>
      <c r="CG248" s="158"/>
      <c r="CH248" s="158"/>
      <c r="CI248" s="158"/>
      <c r="CJ248" s="158"/>
      <c r="CK248" s="158"/>
      <c r="CL248" s="158"/>
      <c r="CM248" s="158"/>
      <c r="CN248" s="158"/>
      <c r="CO248" s="158"/>
      <c r="CP248" s="158"/>
      <c r="CQ248" s="158"/>
      <c r="CR248" s="158"/>
      <c r="CS248" s="158"/>
      <c r="CT248" s="158"/>
      <c r="CU248" s="158"/>
      <c r="CV248" s="158"/>
      <c r="CW248" s="158"/>
      <c r="CX248" s="158"/>
      <c r="CY248" s="158"/>
      <c r="CZ248" s="158"/>
      <c r="DA248" s="158"/>
      <c r="DB248" s="158"/>
      <c r="DC248" s="158"/>
      <c r="DD248" s="158"/>
      <c r="DE248" s="158"/>
      <c r="DF248" s="158"/>
      <c r="DG248" s="158"/>
      <c r="DH248" s="158"/>
      <c r="DI248" s="158"/>
      <c r="DJ248" s="158"/>
      <c r="DK248" s="158"/>
      <c r="DL248" s="158"/>
      <c r="DM248" s="158"/>
      <c r="DN248" s="158"/>
      <c r="DO248" s="158"/>
      <c r="DP248" s="158"/>
    </row>
    <row r="249" spans="1:120" x14ac:dyDescent="0.2">
      <c r="A249" s="158"/>
      <c r="B249" s="158"/>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c r="AA249" s="158"/>
      <c r="AB249" s="158"/>
      <c r="AC249" s="158"/>
      <c r="AD249" s="158"/>
      <c r="AE249" s="158"/>
      <c r="AF249" s="158"/>
      <c r="AG249" s="158"/>
      <c r="AH249" s="158"/>
      <c r="AI249" s="158"/>
      <c r="AJ249" s="158"/>
      <c r="AK249" s="158"/>
      <c r="AL249" s="158"/>
      <c r="AM249" s="158"/>
      <c r="AN249" s="158"/>
      <c r="AO249" s="158"/>
      <c r="AP249" s="158"/>
      <c r="AQ249" s="158"/>
      <c r="AR249" s="158"/>
      <c r="AS249" s="158"/>
      <c r="AT249" s="158"/>
      <c r="AU249" s="158"/>
      <c r="AV249" s="158"/>
      <c r="AW249" s="158"/>
      <c r="AX249" s="158"/>
      <c r="AY249" s="158"/>
      <c r="AZ249" s="158"/>
      <c r="BA249" s="158"/>
      <c r="BB249" s="158"/>
      <c r="BC249" s="158"/>
      <c r="BD249" s="158"/>
      <c r="BE249" s="158"/>
      <c r="BF249" s="158"/>
      <c r="BG249" s="158"/>
      <c r="BH249" s="158"/>
      <c r="BI249" s="158"/>
      <c r="BJ249" s="158"/>
      <c r="BK249" s="158"/>
      <c r="BL249" s="158"/>
      <c r="BM249" s="158"/>
      <c r="BN249" s="158"/>
      <c r="BO249" s="158"/>
      <c r="BP249" s="158"/>
      <c r="BQ249" s="158"/>
      <c r="BR249" s="158"/>
      <c r="BS249" s="158"/>
      <c r="BT249" s="158"/>
      <c r="BU249" s="158"/>
      <c r="BV249" s="158"/>
      <c r="BW249" s="158"/>
      <c r="BX249" s="158"/>
      <c r="BY249" s="158"/>
      <c r="BZ249" s="158"/>
      <c r="CA249" s="158"/>
      <c r="CB249" s="158"/>
      <c r="CC249" s="158"/>
      <c r="CD249" s="158"/>
      <c r="CE249" s="158"/>
      <c r="CF249" s="158"/>
      <c r="CG249" s="158"/>
      <c r="CH249" s="158"/>
      <c r="CI249" s="158"/>
      <c r="CJ249" s="158"/>
      <c r="CK249" s="158"/>
      <c r="CL249" s="158"/>
      <c r="CM249" s="158"/>
      <c r="CN249" s="158"/>
      <c r="CO249" s="158"/>
      <c r="CP249" s="158"/>
      <c r="CQ249" s="158"/>
      <c r="CR249" s="158"/>
      <c r="CS249" s="158"/>
      <c r="CT249" s="158"/>
      <c r="CU249" s="158"/>
      <c r="CV249" s="158"/>
      <c r="CW249" s="158"/>
      <c r="CX249" s="158"/>
      <c r="CY249" s="158"/>
      <c r="CZ249" s="158"/>
      <c r="DA249" s="158"/>
      <c r="DB249" s="158"/>
      <c r="DC249" s="158"/>
      <c r="DD249" s="158"/>
      <c r="DE249" s="158"/>
      <c r="DF249" s="158"/>
      <c r="DG249" s="158"/>
      <c r="DH249" s="158"/>
      <c r="DI249" s="158"/>
      <c r="DJ249" s="158"/>
      <c r="DK249" s="158"/>
      <c r="DL249" s="158"/>
      <c r="DM249" s="158"/>
      <c r="DN249" s="158"/>
      <c r="DO249" s="158"/>
      <c r="DP249" s="158"/>
    </row>
    <row r="250" spans="1:120" x14ac:dyDescent="0.2">
      <c r="A250" s="158"/>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8"/>
      <c r="AY250" s="158"/>
      <c r="AZ250" s="158"/>
      <c r="BA250" s="158"/>
      <c r="BB250" s="158"/>
      <c r="BC250" s="158"/>
      <c r="BD250" s="158"/>
      <c r="BE250" s="158"/>
      <c r="BF250" s="158"/>
      <c r="BG250" s="158"/>
      <c r="BH250" s="158"/>
      <c r="BI250" s="158"/>
      <c r="BJ250" s="158"/>
      <c r="BK250" s="158"/>
      <c r="BL250" s="158"/>
      <c r="BM250" s="158"/>
      <c r="BN250" s="158"/>
      <c r="BO250" s="158"/>
      <c r="BP250" s="158"/>
      <c r="BQ250" s="158"/>
      <c r="BR250" s="158"/>
      <c r="BS250" s="158"/>
      <c r="BT250" s="158"/>
      <c r="BU250" s="158"/>
      <c r="BV250" s="158"/>
      <c r="BW250" s="158"/>
      <c r="BX250" s="158"/>
      <c r="BY250" s="158"/>
      <c r="BZ250" s="158"/>
      <c r="CA250" s="158"/>
      <c r="CB250" s="158"/>
      <c r="CC250" s="158"/>
      <c r="CD250" s="158"/>
      <c r="CE250" s="158"/>
      <c r="CF250" s="158"/>
      <c r="CG250" s="158"/>
      <c r="CH250" s="158"/>
      <c r="CI250" s="158"/>
      <c r="CJ250" s="158"/>
      <c r="CK250" s="158"/>
      <c r="CL250" s="158"/>
      <c r="CM250" s="158"/>
      <c r="CN250" s="158"/>
      <c r="CO250" s="158"/>
      <c r="CP250" s="158"/>
      <c r="CQ250" s="158"/>
      <c r="CR250" s="158"/>
      <c r="CS250" s="158"/>
      <c r="CT250" s="158"/>
      <c r="CU250" s="158"/>
      <c r="CV250" s="158"/>
      <c r="CW250" s="158"/>
      <c r="CX250" s="158"/>
      <c r="CY250" s="158"/>
      <c r="CZ250" s="158"/>
      <c r="DA250" s="158"/>
      <c r="DB250" s="158"/>
      <c r="DC250" s="158"/>
      <c r="DD250" s="158"/>
      <c r="DE250" s="158"/>
      <c r="DF250" s="158"/>
      <c r="DG250" s="158"/>
      <c r="DH250" s="158"/>
      <c r="DI250" s="158"/>
      <c r="DJ250" s="158"/>
      <c r="DK250" s="158"/>
      <c r="DL250" s="158"/>
      <c r="DM250" s="158"/>
      <c r="DN250" s="158"/>
      <c r="DO250" s="158"/>
      <c r="DP250" s="158"/>
    </row>
    <row r="251" spans="1:120" x14ac:dyDescent="0.2">
      <c r="A251" s="158"/>
      <c r="B251" s="158"/>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8"/>
      <c r="BC251" s="158"/>
      <c r="BD251" s="158"/>
      <c r="BE251" s="158"/>
      <c r="BF251" s="158"/>
      <c r="BG251" s="158"/>
      <c r="BH251" s="158"/>
      <c r="BI251" s="158"/>
      <c r="BJ251" s="158"/>
      <c r="BK251" s="158"/>
      <c r="BL251" s="158"/>
      <c r="BM251" s="158"/>
      <c r="BN251" s="158"/>
      <c r="BO251" s="158"/>
      <c r="BP251" s="158"/>
      <c r="BQ251" s="158"/>
      <c r="BR251" s="158"/>
      <c r="BS251" s="158"/>
      <c r="BT251" s="158"/>
      <c r="BU251" s="158"/>
      <c r="BV251" s="158"/>
      <c r="BW251" s="158"/>
      <c r="BX251" s="158"/>
      <c r="BY251" s="158"/>
      <c r="BZ251" s="158"/>
      <c r="CA251" s="158"/>
      <c r="CB251" s="158"/>
      <c r="CC251" s="158"/>
      <c r="CD251" s="158"/>
      <c r="CE251" s="158"/>
      <c r="CF251" s="158"/>
      <c r="CG251" s="158"/>
      <c r="CH251" s="158"/>
      <c r="CI251" s="158"/>
      <c r="CJ251" s="158"/>
      <c r="CK251" s="158"/>
      <c r="CL251" s="158"/>
      <c r="CM251" s="158"/>
      <c r="CN251" s="158"/>
      <c r="CO251" s="158"/>
      <c r="CP251" s="158"/>
      <c r="CQ251" s="158"/>
      <c r="CR251" s="158"/>
      <c r="CS251" s="158"/>
      <c r="CT251" s="158"/>
      <c r="CU251" s="158"/>
      <c r="CV251" s="158"/>
      <c r="CW251" s="158"/>
      <c r="CX251" s="158"/>
      <c r="CY251" s="158"/>
      <c r="CZ251" s="158"/>
      <c r="DA251" s="158"/>
      <c r="DB251" s="158"/>
      <c r="DC251" s="158"/>
      <c r="DD251" s="158"/>
      <c r="DE251" s="158"/>
      <c r="DF251" s="158"/>
      <c r="DG251" s="158"/>
      <c r="DH251" s="158"/>
      <c r="DI251" s="158"/>
      <c r="DJ251" s="158"/>
      <c r="DK251" s="158"/>
      <c r="DL251" s="158"/>
      <c r="DM251" s="158"/>
      <c r="DN251" s="158"/>
      <c r="DO251" s="158"/>
      <c r="DP251" s="158"/>
    </row>
    <row r="252" spans="1:120" x14ac:dyDescent="0.2">
      <c r="A252" s="158"/>
      <c r="B252" s="158"/>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c r="AA252" s="158"/>
      <c r="AB252" s="158"/>
      <c r="AC252" s="158"/>
      <c r="AD252" s="158"/>
      <c r="AE252" s="158"/>
      <c r="AF252" s="158"/>
      <c r="AG252" s="158"/>
      <c r="AH252" s="158"/>
      <c r="AI252" s="158"/>
      <c r="AJ252" s="158"/>
      <c r="AK252" s="158"/>
      <c r="AL252" s="158"/>
      <c r="AM252" s="158"/>
      <c r="AN252" s="158"/>
      <c r="AO252" s="158"/>
      <c r="AP252" s="158"/>
      <c r="AQ252" s="158"/>
      <c r="AR252" s="158"/>
      <c r="AS252" s="158"/>
      <c r="AT252" s="158"/>
      <c r="AU252" s="158"/>
      <c r="AV252" s="158"/>
      <c r="AW252" s="158"/>
      <c r="AX252" s="158"/>
      <c r="AY252" s="158"/>
      <c r="AZ252" s="158"/>
      <c r="BA252" s="158"/>
      <c r="BB252" s="158"/>
      <c r="BC252" s="158"/>
      <c r="BD252" s="158"/>
      <c r="BE252" s="158"/>
      <c r="BF252" s="158"/>
      <c r="BG252" s="158"/>
      <c r="BH252" s="158"/>
      <c r="BI252" s="158"/>
      <c r="BJ252" s="158"/>
      <c r="BK252" s="158"/>
      <c r="BL252" s="158"/>
      <c r="BM252" s="158"/>
      <c r="BN252" s="158"/>
      <c r="BO252" s="158"/>
      <c r="BP252" s="158"/>
      <c r="BQ252" s="158"/>
      <c r="BR252" s="158"/>
      <c r="BS252" s="158"/>
      <c r="BT252" s="158"/>
      <c r="BU252" s="158"/>
      <c r="BV252" s="158"/>
      <c r="BW252" s="158"/>
      <c r="BX252" s="158"/>
      <c r="BY252" s="158"/>
      <c r="BZ252" s="158"/>
      <c r="CA252" s="158"/>
      <c r="CB252" s="158"/>
      <c r="CC252" s="158"/>
      <c r="CD252" s="158"/>
      <c r="CE252" s="158"/>
      <c r="CF252" s="158"/>
      <c r="CG252" s="158"/>
      <c r="CH252" s="158"/>
      <c r="CI252" s="158"/>
      <c r="CJ252" s="158"/>
      <c r="CK252" s="158"/>
      <c r="CL252" s="158"/>
      <c r="CM252" s="158"/>
      <c r="CN252" s="158"/>
      <c r="CO252" s="158"/>
      <c r="CP252" s="158"/>
      <c r="CQ252" s="158"/>
      <c r="CR252" s="158"/>
      <c r="CS252" s="158"/>
      <c r="CT252" s="158"/>
      <c r="CU252" s="158"/>
      <c r="CV252" s="158"/>
      <c r="CW252" s="158"/>
      <c r="CX252" s="158"/>
      <c r="CY252" s="158"/>
      <c r="CZ252" s="158"/>
      <c r="DA252" s="158"/>
      <c r="DB252" s="158"/>
      <c r="DC252" s="158"/>
      <c r="DD252" s="158"/>
      <c r="DE252" s="158"/>
      <c r="DF252" s="158"/>
      <c r="DG252" s="158"/>
      <c r="DH252" s="158"/>
      <c r="DI252" s="158"/>
      <c r="DJ252" s="158"/>
      <c r="DK252" s="158"/>
      <c r="DL252" s="158"/>
      <c r="DM252" s="158"/>
      <c r="DN252" s="158"/>
      <c r="DO252" s="158"/>
      <c r="DP252" s="158"/>
    </row>
    <row r="253" spans="1:120" x14ac:dyDescent="0.2">
      <c r="A253" s="158"/>
      <c r="B253" s="158"/>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c r="AA253" s="158"/>
      <c r="AB253" s="158"/>
      <c r="AC253" s="158"/>
      <c r="AD253" s="158"/>
      <c r="AE253" s="158"/>
      <c r="AF253" s="158"/>
      <c r="AG253" s="158"/>
      <c r="AH253" s="158"/>
      <c r="AI253" s="158"/>
      <c r="AJ253" s="158"/>
      <c r="AK253" s="158"/>
      <c r="AL253" s="158"/>
      <c r="AM253" s="158"/>
      <c r="AN253" s="158"/>
      <c r="AO253" s="158"/>
      <c r="AP253" s="158"/>
      <c r="AQ253" s="158"/>
      <c r="AR253" s="158"/>
      <c r="AS253" s="158"/>
      <c r="AT253" s="158"/>
      <c r="AU253" s="158"/>
      <c r="AV253" s="158"/>
      <c r="AW253" s="158"/>
      <c r="AX253" s="158"/>
      <c r="AY253" s="158"/>
      <c r="AZ253" s="158"/>
      <c r="BA253" s="158"/>
      <c r="BB253" s="158"/>
      <c r="BC253" s="158"/>
      <c r="BD253" s="158"/>
      <c r="BE253" s="158"/>
      <c r="BF253" s="158"/>
      <c r="BG253" s="158"/>
      <c r="BH253" s="158"/>
      <c r="BI253" s="158"/>
      <c r="BJ253" s="158"/>
      <c r="BK253" s="158"/>
      <c r="BL253" s="158"/>
      <c r="BM253" s="158"/>
      <c r="BN253" s="158"/>
      <c r="BO253" s="158"/>
      <c r="BP253" s="158"/>
      <c r="BQ253" s="158"/>
      <c r="BR253" s="158"/>
      <c r="BS253" s="158"/>
      <c r="BT253" s="158"/>
      <c r="BU253" s="158"/>
      <c r="BV253" s="158"/>
      <c r="BW253" s="158"/>
      <c r="BX253" s="158"/>
      <c r="BY253" s="158"/>
      <c r="BZ253" s="158"/>
      <c r="CA253" s="158"/>
      <c r="CB253" s="158"/>
      <c r="CC253" s="158"/>
      <c r="CD253" s="158"/>
      <c r="CE253" s="158"/>
      <c r="CF253" s="158"/>
      <c r="CG253" s="158"/>
      <c r="CH253" s="158"/>
      <c r="CI253" s="158"/>
      <c r="CJ253" s="158"/>
      <c r="CK253" s="158"/>
      <c r="CL253" s="158"/>
      <c r="CM253" s="158"/>
      <c r="CN253" s="158"/>
      <c r="CO253" s="158"/>
      <c r="CP253" s="158"/>
      <c r="CQ253" s="158"/>
      <c r="CR253" s="158"/>
      <c r="CS253" s="158"/>
      <c r="CT253" s="158"/>
      <c r="CU253" s="158"/>
      <c r="CV253" s="158"/>
      <c r="CW253" s="158"/>
      <c r="CX253" s="158"/>
      <c r="CY253" s="158"/>
      <c r="CZ253" s="158"/>
      <c r="DA253" s="158"/>
      <c r="DB253" s="158"/>
      <c r="DC253" s="158"/>
      <c r="DD253" s="158"/>
      <c r="DE253" s="158"/>
      <c r="DF253" s="158"/>
      <c r="DG253" s="158"/>
      <c r="DH253" s="158"/>
      <c r="DI253" s="158"/>
      <c r="DJ253" s="158"/>
      <c r="DK253" s="158"/>
      <c r="DL253" s="158"/>
      <c r="DM253" s="158"/>
      <c r="DN253" s="158"/>
      <c r="DO253" s="158"/>
      <c r="DP253" s="158"/>
    </row>
    <row r="254" spans="1:120" x14ac:dyDescent="0.2">
      <c r="A254" s="158"/>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158"/>
      <c r="AJ254" s="158"/>
      <c r="AK254" s="158"/>
      <c r="AL254" s="158"/>
      <c r="AM254" s="158"/>
      <c r="AN254" s="158"/>
      <c r="AO254" s="158"/>
      <c r="AP254" s="158"/>
      <c r="AQ254" s="158"/>
      <c r="AR254" s="158"/>
      <c r="AS254" s="158"/>
      <c r="AT254" s="158"/>
      <c r="AU254" s="158"/>
      <c r="AV254" s="158"/>
      <c r="AW254" s="158"/>
      <c r="AX254" s="158"/>
      <c r="AY254" s="158"/>
      <c r="AZ254" s="158"/>
      <c r="BA254" s="158"/>
      <c r="BB254" s="158"/>
      <c r="BC254" s="158"/>
      <c r="BD254" s="158"/>
      <c r="BE254" s="158"/>
      <c r="BF254" s="158"/>
      <c r="BG254" s="158"/>
      <c r="BH254" s="158"/>
      <c r="BI254" s="158"/>
      <c r="BJ254" s="158"/>
      <c r="BK254" s="158"/>
      <c r="BL254" s="158"/>
      <c r="BM254" s="158"/>
      <c r="BN254" s="158"/>
      <c r="BO254" s="158"/>
      <c r="BP254" s="158"/>
      <c r="BQ254" s="158"/>
      <c r="BR254" s="158"/>
      <c r="BS254" s="158"/>
      <c r="BT254" s="158"/>
      <c r="BU254" s="158"/>
      <c r="BV254" s="158"/>
      <c r="BW254" s="158"/>
      <c r="BX254" s="158"/>
      <c r="BY254" s="158"/>
      <c r="BZ254" s="158"/>
      <c r="CA254" s="158"/>
      <c r="CB254" s="158"/>
      <c r="CC254" s="158"/>
      <c r="CD254" s="158"/>
      <c r="CE254" s="158"/>
      <c r="CF254" s="158"/>
      <c r="CG254" s="158"/>
      <c r="CH254" s="158"/>
      <c r="CI254" s="158"/>
      <c r="CJ254" s="158"/>
      <c r="CK254" s="158"/>
      <c r="CL254" s="158"/>
      <c r="CM254" s="158"/>
      <c r="CN254" s="158"/>
      <c r="CO254" s="158"/>
      <c r="CP254" s="158"/>
      <c r="CQ254" s="158"/>
      <c r="CR254" s="158"/>
      <c r="CS254" s="158"/>
      <c r="CT254" s="158"/>
      <c r="CU254" s="158"/>
      <c r="CV254" s="158"/>
      <c r="CW254" s="158"/>
      <c r="CX254" s="158"/>
      <c r="CY254" s="158"/>
      <c r="CZ254" s="158"/>
      <c r="DA254" s="158"/>
      <c r="DB254" s="158"/>
      <c r="DC254" s="158"/>
      <c r="DD254" s="158"/>
      <c r="DE254" s="158"/>
      <c r="DF254" s="158"/>
      <c r="DG254" s="158"/>
      <c r="DH254" s="158"/>
      <c r="DI254" s="158"/>
      <c r="DJ254" s="158"/>
      <c r="DK254" s="158"/>
      <c r="DL254" s="158"/>
      <c r="DM254" s="158"/>
      <c r="DN254" s="158"/>
      <c r="DO254" s="158"/>
      <c r="DP254" s="158"/>
    </row>
    <row r="255" spans="1:120" x14ac:dyDescent="0.2">
      <c r="A255" s="158"/>
      <c r="B255" s="158"/>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158"/>
      <c r="AJ255" s="158"/>
      <c r="AK255" s="158"/>
      <c r="AL255" s="158"/>
      <c r="AM255" s="158"/>
      <c r="AN255" s="158"/>
      <c r="AO255" s="158"/>
      <c r="AP255" s="158"/>
      <c r="AQ255" s="158"/>
      <c r="AR255" s="158"/>
      <c r="AS255" s="158"/>
      <c r="AT255" s="158"/>
      <c r="AU255" s="158"/>
      <c r="AV255" s="158"/>
      <c r="AW255" s="158"/>
      <c r="AX255" s="158"/>
      <c r="AY255" s="158"/>
      <c r="AZ255" s="158"/>
      <c r="BA255" s="158"/>
      <c r="BB255" s="158"/>
      <c r="BC255" s="158"/>
      <c r="BD255" s="158"/>
      <c r="BE255" s="158"/>
      <c r="BF255" s="158"/>
      <c r="BG255" s="158"/>
      <c r="BH255" s="158"/>
      <c r="BI255" s="158"/>
      <c r="BJ255" s="158"/>
      <c r="BK255" s="158"/>
      <c r="BL255" s="158"/>
      <c r="BM255" s="158"/>
      <c r="BN255" s="158"/>
      <c r="BO255" s="158"/>
      <c r="BP255" s="158"/>
      <c r="BQ255" s="158"/>
      <c r="BR255" s="158"/>
      <c r="BS255" s="158"/>
      <c r="BT255" s="158"/>
      <c r="BU255" s="158"/>
      <c r="BV255" s="158"/>
      <c r="BW255" s="158"/>
      <c r="BX255" s="158"/>
      <c r="BY255" s="158"/>
      <c r="BZ255" s="158"/>
      <c r="CA255" s="158"/>
      <c r="CB255" s="158"/>
      <c r="CC255" s="158"/>
      <c r="CD255" s="158"/>
      <c r="CE255" s="158"/>
      <c r="CF255" s="158"/>
      <c r="CG255" s="158"/>
      <c r="CH255" s="158"/>
      <c r="CI255" s="158"/>
      <c r="CJ255" s="158"/>
      <c r="CK255" s="158"/>
      <c r="CL255" s="158"/>
      <c r="CM255" s="158"/>
      <c r="CN255" s="158"/>
      <c r="CO255" s="158"/>
      <c r="CP255" s="158"/>
      <c r="CQ255" s="158"/>
      <c r="CR255" s="158"/>
      <c r="CS255" s="158"/>
      <c r="CT255" s="158"/>
      <c r="CU255" s="158"/>
      <c r="CV255" s="158"/>
      <c r="CW255" s="158"/>
      <c r="CX255" s="158"/>
      <c r="CY255" s="158"/>
      <c r="CZ255" s="158"/>
      <c r="DA255" s="158"/>
      <c r="DB255" s="158"/>
      <c r="DC255" s="158"/>
      <c r="DD255" s="158"/>
      <c r="DE255" s="158"/>
      <c r="DF255" s="158"/>
      <c r="DG255" s="158"/>
      <c r="DH255" s="158"/>
      <c r="DI255" s="158"/>
      <c r="DJ255" s="158"/>
      <c r="DK255" s="158"/>
      <c r="DL255" s="158"/>
      <c r="DM255" s="158"/>
      <c r="DN255" s="158"/>
      <c r="DO255" s="158"/>
      <c r="DP255" s="158"/>
    </row>
    <row r="256" spans="1:120" x14ac:dyDescent="0.2">
      <c r="A256" s="158"/>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c r="AA256" s="158"/>
      <c r="AB256" s="158"/>
      <c r="AC256" s="158"/>
      <c r="AD256" s="158"/>
      <c r="AE256" s="158"/>
      <c r="AF256" s="158"/>
      <c r="AG256" s="158"/>
      <c r="AH256" s="158"/>
      <c r="AI256" s="158"/>
      <c r="AJ256" s="158"/>
      <c r="AK256" s="158"/>
      <c r="AL256" s="158"/>
      <c r="AM256" s="158"/>
      <c r="AN256" s="158"/>
      <c r="AO256" s="158"/>
      <c r="AP256" s="158"/>
      <c r="AQ256" s="158"/>
      <c r="AR256" s="158"/>
      <c r="AS256" s="158"/>
      <c r="AT256" s="158"/>
      <c r="AU256" s="158"/>
      <c r="AV256" s="158"/>
      <c r="AW256" s="158"/>
      <c r="AX256" s="158"/>
      <c r="AY256" s="158"/>
      <c r="AZ256" s="158"/>
      <c r="BA256" s="158"/>
      <c r="BB256" s="158"/>
      <c r="BC256" s="158"/>
      <c r="BD256" s="158"/>
      <c r="BE256" s="158"/>
      <c r="BF256" s="158"/>
      <c r="BG256" s="158"/>
      <c r="BH256" s="158"/>
      <c r="BI256" s="158"/>
      <c r="BJ256" s="158"/>
      <c r="BK256" s="158"/>
      <c r="BL256" s="158"/>
      <c r="BM256" s="158"/>
      <c r="BN256" s="158"/>
      <c r="BO256" s="158"/>
      <c r="BP256" s="158"/>
      <c r="BQ256" s="158"/>
      <c r="BR256" s="158"/>
      <c r="BS256" s="158"/>
      <c r="BT256" s="158"/>
      <c r="BU256" s="158"/>
      <c r="BV256" s="158"/>
      <c r="BW256" s="158"/>
      <c r="BX256" s="158"/>
      <c r="BY256" s="158"/>
      <c r="BZ256" s="158"/>
      <c r="CA256" s="158"/>
      <c r="CB256" s="158"/>
      <c r="CC256" s="158"/>
      <c r="CD256" s="158"/>
      <c r="CE256" s="158"/>
      <c r="CF256" s="158"/>
      <c r="CG256" s="158"/>
      <c r="CH256" s="158"/>
      <c r="CI256" s="158"/>
      <c r="CJ256" s="158"/>
      <c r="CK256" s="158"/>
      <c r="CL256" s="158"/>
      <c r="CM256" s="158"/>
      <c r="CN256" s="158"/>
      <c r="CO256" s="158"/>
      <c r="CP256" s="158"/>
      <c r="CQ256" s="158"/>
      <c r="CR256" s="158"/>
      <c r="CS256" s="158"/>
      <c r="CT256" s="158"/>
      <c r="CU256" s="158"/>
      <c r="CV256" s="158"/>
      <c r="CW256" s="158"/>
      <c r="CX256" s="158"/>
      <c r="CY256" s="158"/>
      <c r="CZ256" s="158"/>
      <c r="DA256" s="158"/>
      <c r="DB256" s="158"/>
      <c r="DC256" s="158"/>
      <c r="DD256" s="158"/>
      <c r="DE256" s="158"/>
      <c r="DF256" s="158"/>
      <c r="DG256" s="158"/>
      <c r="DH256" s="158"/>
      <c r="DI256" s="158"/>
      <c r="DJ256" s="158"/>
      <c r="DK256" s="158"/>
      <c r="DL256" s="158"/>
      <c r="DM256" s="158"/>
      <c r="DN256" s="158"/>
      <c r="DO256" s="158"/>
      <c r="DP256" s="158"/>
    </row>
    <row r="257" spans="1:120" x14ac:dyDescent="0.2">
      <c r="A257" s="158"/>
      <c r="B257" s="158"/>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c r="AA257" s="158"/>
      <c r="AB257" s="158"/>
      <c r="AC257" s="158"/>
      <c r="AD257" s="158"/>
      <c r="AE257" s="158"/>
      <c r="AF257" s="158"/>
      <c r="AG257" s="158"/>
      <c r="AH257" s="158"/>
      <c r="AI257" s="158"/>
      <c r="AJ257" s="158"/>
      <c r="AK257" s="158"/>
      <c r="AL257" s="158"/>
      <c r="AM257" s="158"/>
      <c r="AN257" s="158"/>
      <c r="AO257" s="158"/>
      <c r="AP257" s="158"/>
      <c r="AQ257" s="158"/>
      <c r="AR257" s="158"/>
      <c r="AS257" s="158"/>
      <c r="AT257" s="158"/>
      <c r="AU257" s="158"/>
      <c r="AV257" s="158"/>
      <c r="AW257" s="158"/>
      <c r="AX257" s="158"/>
      <c r="AY257" s="158"/>
      <c r="AZ257" s="158"/>
      <c r="BA257" s="158"/>
      <c r="BB257" s="158"/>
      <c r="BC257" s="158"/>
      <c r="BD257" s="158"/>
      <c r="BE257" s="158"/>
      <c r="BF257" s="158"/>
      <c r="BG257" s="158"/>
      <c r="BH257" s="158"/>
      <c r="BI257" s="158"/>
      <c r="BJ257" s="158"/>
      <c r="BK257" s="158"/>
      <c r="BL257" s="158"/>
      <c r="BM257" s="158"/>
      <c r="BN257" s="158"/>
      <c r="BO257" s="158"/>
      <c r="BP257" s="158"/>
      <c r="BQ257" s="158"/>
      <c r="BR257" s="158"/>
      <c r="BS257" s="158"/>
      <c r="BT257" s="158"/>
      <c r="BU257" s="158"/>
      <c r="BV257" s="158"/>
      <c r="BW257" s="158"/>
      <c r="BX257" s="158"/>
      <c r="BY257" s="158"/>
      <c r="BZ257" s="158"/>
      <c r="CA257" s="158"/>
      <c r="CB257" s="158"/>
      <c r="CC257" s="158"/>
      <c r="CD257" s="158"/>
      <c r="CE257" s="158"/>
      <c r="CF257" s="158"/>
      <c r="CG257" s="158"/>
      <c r="CH257" s="158"/>
      <c r="CI257" s="158"/>
      <c r="CJ257" s="158"/>
      <c r="CK257" s="158"/>
      <c r="CL257" s="158"/>
      <c r="CM257" s="158"/>
      <c r="CN257" s="158"/>
      <c r="CO257" s="158"/>
      <c r="CP257" s="158"/>
      <c r="CQ257" s="158"/>
      <c r="CR257" s="158"/>
      <c r="CS257" s="158"/>
      <c r="CT257" s="158"/>
      <c r="CU257" s="158"/>
      <c r="CV257" s="158"/>
      <c r="CW257" s="158"/>
      <c r="CX257" s="158"/>
      <c r="CY257" s="158"/>
      <c r="CZ257" s="158"/>
      <c r="DA257" s="158"/>
      <c r="DB257" s="158"/>
      <c r="DC257" s="158"/>
      <c r="DD257" s="158"/>
      <c r="DE257" s="158"/>
      <c r="DF257" s="158"/>
      <c r="DG257" s="158"/>
      <c r="DH257" s="158"/>
      <c r="DI257" s="158"/>
      <c r="DJ257" s="158"/>
      <c r="DK257" s="158"/>
      <c r="DL257" s="158"/>
      <c r="DM257" s="158"/>
      <c r="DN257" s="158"/>
      <c r="DO257" s="158"/>
      <c r="DP257" s="158"/>
    </row>
    <row r="258" spans="1:120" x14ac:dyDescent="0.2">
      <c r="A258" s="158"/>
      <c r="B258" s="158"/>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c r="AA258" s="158"/>
      <c r="AB258" s="158"/>
      <c r="AC258" s="158"/>
      <c r="AD258" s="158"/>
      <c r="AE258" s="158"/>
      <c r="AF258" s="158"/>
      <c r="AG258" s="158"/>
      <c r="AH258" s="158"/>
      <c r="AI258" s="158"/>
      <c r="AJ258" s="158"/>
      <c r="AK258" s="158"/>
      <c r="AL258" s="158"/>
      <c r="AM258" s="158"/>
      <c r="AN258" s="158"/>
      <c r="AO258" s="158"/>
      <c r="AP258" s="158"/>
      <c r="AQ258" s="158"/>
      <c r="AR258" s="158"/>
      <c r="AS258" s="158"/>
      <c r="AT258" s="158"/>
      <c r="AU258" s="158"/>
      <c r="AV258" s="158"/>
      <c r="AW258" s="158"/>
      <c r="AX258" s="158"/>
      <c r="AY258" s="158"/>
      <c r="AZ258" s="158"/>
      <c r="BA258" s="158"/>
      <c r="BB258" s="158"/>
      <c r="BC258" s="158"/>
      <c r="BD258" s="158"/>
      <c r="BE258" s="158"/>
      <c r="BF258" s="158"/>
      <c r="BG258" s="158"/>
      <c r="BH258" s="158"/>
      <c r="BI258" s="158"/>
      <c r="BJ258" s="158"/>
      <c r="BK258" s="158"/>
      <c r="BL258" s="158"/>
      <c r="BM258" s="158"/>
      <c r="BN258" s="158"/>
      <c r="BO258" s="158"/>
      <c r="BP258" s="158"/>
      <c r="BQ258" s="158"/>
      <c r="BR258" s="158"/>
      <c r="BS258" s="158"/>
      <c r="BT258" s="158"/>
      <c r="BU258" s="158"/>
      <c r="BV258" s="158"/>
      <c r="BW258" s="158"/>
      <c r="BX258" s="158"/>
      <c r="BY258" s="158"/>
      <c r="BZ258" s="158"/>
      <c r="CA258" s="158"/>
      <c r="CB258" s="158"/>
      <c r="CC258" s="158"/>
      <c r="CD258" s="158"/>
      <c r="CE258" s="158"/>
      <c r="CF258" s="158"/>
      <c r="CG258" s="158"/>
      <c r="CH258" s="158"/>
      <c r="CI258" s="158"/>
      <c r="CJ258" s="158"/>
      <c r="CK258" s="158"/>
      <c r="CL258" s="158"/>
      <c r="CM258" s="158"/>
      <c r="CN258" s="158"/>
      <c r="CO258" s="158"/>
      <c r="CP258" s="158"/>
      <c r="CQ258" s="158"/>
      <c r="CR258" s="158"/>
      <c r="CS258" s="158"/>
      <c r="CT258" s="158"/>
      <c r="CU258" s="158"/>
      <c r="CV258" s="158"/>
      <c r="CW258" s="158"/>
      <c r="CX258" s="158"/>
      <c r="CY258" s="158"/>
      <c r="CZ258" s="158"/>
      <c r="DA258" s="158"/>
      <c r="DB258" s="158"/>
      <c r="DC258" s="158"/>
      <c r="DD258" s="158"/>
      <c r="DE258" s="158"/>
      <c r="DF258" s="158"/>
      <c r="DG258" s="158"/>
      <c r="DH258" s="158"/>
      <c r="DI258" s="158"/>
      <c r="DJ258" s="158"/>
      <c r="DK258" s="158"/>
      <c r="DL258" s="158"/>
      <c r="DM258" s="158"/>
      <c r="DN258" s="158"/>
      <c r="DO258" s="158"/>
      <c r="DP258" s="158"/>
    </row>
    <row r="259" spans="1:120" x14ac:dyDescent="0.2">
      <c r="A259" s="158"/>
      <c r="B259" s="158"/>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c r="AA259" s="158"/>
      <c r="AB259" s="158"/>
      <c r="AC259" s="158"/>
      <c r="AD259" s="158"/>
      <c r="AE259" s="158"/>
      <c r="AF259" s="158"/>
      <c r="AG259" s="158"/>
      <c r="AH259" s="158"/>
      <c r="AI259" s="158"/>
      <c r="AJ259" s="158"/>
      <c r="AK259" s="158"/>
      <c r="AL259" s="158"/>
      <c r="AM259" s="158"/>
      <c r="AN259" s="158"/>
      <c r="AO259" s="158"/>
      <c r="AP259" s="158"/>
      <c r="AQ259" s="158"/>
      <c r="AR259" s="158"/>
      <c r="AS259" s="158"/>
      <c r="AT259" s="158"/>
      <c r="AU259" s="158"/>
      <c r="AV259" s="158"/>
      <c r="AW259" s="158"/>
      <c r="AX259" s="158"/>
      <c r="AY259" s="158"/>
      <c r="AZ259" s="158"/>
      <c r="BA259" s="158"/>
      <c r="BB259" s="158"/>
      <c r="BC259" s="158"/>
      <c r="BD259" s="158"/>
      <c r="BE259" s="158"/>
      <c r="BF259" s="158"/>
      <c r="BG259" s="158"/>
      <c r="BH259" s="158"/>
      <c r="BI259" s="158"/>
      <c r="BJ259" s="158"/>
      <c r="BK259" s="158"/>
      <c r="BL259" s="158"/>
      <c r="BM259" s="158"/>
      <c r="BN259" s="158"/>
      <c r="BO259" s="158"/>
      <c r="BP259" s="158"/>
      <c r="BQ259" s="158"/>
      <c r="BR259" s="158"/>
      <c r="BS259" s="158"/>
      <c r="BT259" s="158"/>
      <c r="BU259" s="158"/>
      <c r="BV259" s="158"/>
      <c r="BW259" s="158"/>
      <c r="BX259" s="158"/>
      <c r="BY259" s="158"/>
      <c r="BZ259" s="158"/>
      <c r="CA259" s="158"/>
      <c r="CB259" s="158"/>
      <c r="CC259" s="158"/>
      <c r="CD259" s="158"/>
      <c r="CE259" s="158"/>
      <c r="CF259" s="158"/>
      <c r="CG259" s="158"/>
      <c r="CH259" s="158"/>
      <c r="CI259" s="158"/>
      <c r="CJ259" s="158"/>
      <c r="CK259" s="158"/>
      <c r="CL259" s="158"/>
      <c r="CM259" s="158"/>
      <c r="CN259" s="158"/>
      <c r="CO259" s="158"/>
      <c r="CP259" s="158"/>
      <c r="CQ259" s="158"/>
      <c r="CR259" s="158"/>
      <c r="CS259" s="158"/>
      <c r="CT259" s="158"/>
      <c r="CU259" s="158"/>
      <c r="CV259" s="158"/>
      <c r="CW259" s="158"/>
      <c r="CX259" s="158"/>
      <c r="CY259" s="158"/>
      <c r="CZ259" s="158"/>
      <c r="DA259" s="158"/>
      <c r="DB259" s="158"/>
      <c r="DC259" s="158"/>
      <c r="DD259" s="158"/>
      <c r="DE259" s="158"/>
      <c r="DF259" s="158"/>
      <c r="DG259" s="158"/>
      <c r="DH259" s="158"/>
      <c r="DI259" s="158"/>
      <c r="DJ259" s="158"/>
      <c r="DK259" s="158"/>
      <c r="DL259" s="158"/>
      <c r="DM259" s="158"/>
      <c r="DN259" s="158"/>
      <c r="DO259" s="158"/>
      <c r="DP259" s="158"/>
    </row>
    <row r="260" spans="1:120" x14ac:dyDescent="0.2">
      <c r="A260" s="158"/>
      <c r="B260" s="158"/>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c r="AA260" s="158"/>
      <c r="AB260" s="158"/>
      <c r="AC260" s="158"/>
      <c r="AD260" s="158"/>
      <c r="AE260" s="158"/>
      <c r="AF260" s="158"/>
      <c r="AG260" s="158"/>
      <c r="AH260" s="158"/>
      <c r="AI260" s="158"/>
      <c r="AJ260" s="158"/>
      <c r="AK260" s="158"/>
      <c r="AL260" s="158"/>
      <c r="AM260" s="158"/>
      <c r="AN260" s="158"/>
      <c r="AO260" s="158"/>
      <c r="AP260" s="158"/>
      <c r="AQ260" s="158"/>
      <c r="AR260" s="158"/>
      <c r="AS260" s="158"/>
      <c r="AT260" s="158"/>
      <c r="AU260" s="158"/>
      <c r="AV260" s="158"/>
      <c r="AW260" s="158"/>
      <c r="AX260" s="158"/>
      <c r="AY260" s="158"/>
      <c r="AZ260" s="158"/>
      <c r="BA260" s="158"/>
      <c r="BB260" s="158"/>
      <c r="BC260" s="158"/>
      <c r="BD260" s="158"/>
      <c r="BE260" s="158"/>
      <c r="BF260" s="158"/>
      <c r="BG260" s="158"/>
      <c r="BH260" s="158"/>
      <c r="BI260" s="158"/>
      <c r="BJ260" s="158"/>
      <c r="BK260" s="158"/>
      <c r="BL260" s="158"/>
      <c r="BM260" s="158"/>
      <c r="BN260" s="158"/>
      <c r="BO260" s="158"/>
      <c r="BP260" s="158"/>
      <c r="BQ260" s="158"/>
      <c r="BR260" s="158"/>
      <c r="BS260" s="158"/>
      <c r="BT260" s="158"/>
      <c r="BU260" s="158"/>
      <c r="BV260" s="158"/>
      <c r="BW260" s="158"/>
      <c r="BX260" s="158"/>
      <c r="BY260" s="158"/>
      <c r="BZ260" s="158"/>
      <c r="CA260" s="158"/>
      <c r="CB260" s="158"/>
      <c r="CC260" s="158"/>
      <c r="CD260" s="158"/>
      <c r="CE260" s="158"/>
      <c r="CF260" s="158"/>
      <c r="CG260" s="158"/>
      <c r="CH260" s="158"/>
      <c r="CI260" s="158"/>
      <c r="CJ260" s="158"/>
      <c r="CK260" s="158"/>
      <c r="CL260" s="158"/>
      <c r="CM260" s="158"/>
      <c r="CN260" s="158"/>
      <c r="CO260" s="158"/>
      <c r="CP260" s="158"/>
      <c r="CQ260" s="158"/>
      <c r="CR260" s="158"/>
      <c r="CS260" s="158"/>
      <c r="CT260" s="158"/>
      <c r="CU260" s="158"/>
      <c r="CV260" s="158"/>
      <c r="CW260" s="158"/>
      <c r="CX260" s="158"/>
      <c r="CY260" s="158"/>
      <c r="CZ260" s="158"/>
      <c r="DA260" s="158"/>
      <c r="DB260" s="158"/>
      <c r="DC260" s="158"/>
      <c r="DD260" s="158"/>
      <c r="DE260" s="158"/>
      <c r="DF260" s="158"/>
      <c r="DG260" s="158"/>
      <c r="DH260" s="158"/>
      <c r="DI260" s="158"/>
      <c r="DJ260" s="158"/>
      <c r="DK260" s="158"/>
      <c r="DL260" s="158"/>
      <c r="DM260" s="158"/>
      <c r="DN260" s="158"/>
      <c r="DO260" s="158"/>
      <c r="DP260" s="158"/>
    </row>
    <row r="261" spans="1:120" x14ac:dyDescent="0.2">
      <c r="A261" s="158"/>
      <c r="B261" s="158"/>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c r="AA261" s="158"/>
      <c r="AB261" s="158"/>
      <c r="AC261" s="158"/>
      <c r="AD261" s="158"/>
      <c r="AE261" s="158"/>
      <c r="AF261" s="158"/>
      <c r="AG261" s="158"/>
      <c r="AH261" s="158"/>
      <c r="AI261" s="158"/>
      <c r="AJ261" s="158"/>
      <c r="AK261" s="158"/>
      <c r="AL261" s="158"/>
      <c r="AM261" s="158"/>
      <c r="AN261" s="158"/>
      <c r="AO261" s="158"/>
      <c r="AP261" s="158"/>
      <c r="AQ261" s="158"/>
      <c r="AR261" s="158"/>
      <c r="AS261" s="158"/>
      <c r="AT261" s="158"/>
      <c r="AU261" s="158"/>
      <c r="AV261" s="158"/>
      <c r="AW261" s="158"/>
      <c r="AX261" s="158"/>
      <c r="AY261" s="158"/>
      <c r="AZ261" s="158"/>
      <c r="BA261" s="158"/>
      <c r="BB261" s="158"/>
      <c r="BC261" s="158"/>
      <c r="BD261" s="158"/>
      <c r="BE261" s="158"/>
      <c r="BF261" s="158"/>
      <c r="BG261" s="158"/>
      <c r="BH261" s="158"/>
      <c r="BI261" s="158"/>
      <c r="BJ261" s="158"/>
      <c r="BK261" s="158"/>
      <c r="BL261" s="158"/>
      <c r="BM261" s="158"/>
      <c r="BN261" s="158"/>
      <c r="BO261" s="158"/>
      <c r="BP261" s="158"/>
      <c r="BQ261" s="158"/>
      <c r="BR261" s="158"/>
      <c r="BS261" s="158"/>
      <c r="BT261" s="158"/>
      <c r="BU261" s="158"/>
      <c r="BV261" s="158"/>
      <c r="BW261" s="158"/>
      <c r="BX261" s="158"/>
      <c r="BY261" s="158"/>
      <c r="BZ261" s="158"/>
      <c r="CA261" s="158"/>
      <c r="CB261" s="158"/>
      <c r="CC261" s="158"/>
      <c r="CD261" s="158"/>
      <c r="CE261" s="158"/>
      <c r="CF261" s="158"/>
      <c r="CG261" s="158"/>
      <c r="CH261" s="158"/>
      <c r="CI261" s="158"/>
      <c r="CJ261" s="158"/>
      <c r="CK261" s="158"/>
      <c r="CL261" s="158"/>
      <c r="CM261" s="158"/>
      <c r="CN261" s="158"/>
      <c r="CO261" s="158"/>
      <c r="CP261" s="158"/>
      <c r="CQ261" s="158"/>
      <c r="CR261" s="158"/>
      <c r="CS261" s="158"/>
      <c r="CT261" s="158"/>
      <c r="CU261" s="158"/>
      <c r="CV261" s="158"/>
      <c r="CW261" s="158"/>
      <c r="CX261" s="158"/>
      <c r="CY261" s="158"/>
      <c r="CZ261" s="158"/>
      <c r="DA261" s="158"/>
      <c r="DB261" s="158"/>
      <c r="DC261" s="158"/>
      <c r="DD261" s="158"/>
      <c r="DE261" s="158"/>
      <c r="DF261" s="158"/>
      <c r="DG261" s="158"/>
      <c r="DH261" s="158"/>
      <c r="DI261" s="158"/>
      <c r="DJ261" s="158"/>
      <c r="DK261" s="158"/>
      <c r="DL261" s="158"/>
      <c r="DM261" s="158"/>
      <c r="DN261" s="158"/>
      <c r="DO261" s="158"/>
      <c r="DP261" s="158"/>
    </row>
    <row r="262" spans="1:120" x14ac:dyDescent="0.2">
      <c r="A262" s="158"/>
      <c r="B262" s="158"/>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158"/>
      <c r="AC262" s="158"/>
      <c r="AD262" s="158"/>
      <c r="AE262" s="158"/>
      <c r="AF262" s="158"/>
      <c r="AG262" s="158"/>
      <c r="AH262" s="158"/>
      <c r="AI262" s="158"/>
      <c r="AJ262" s="158"/>
      <c r="AK262" s="158"/>
      <c r="AL262" s="158"/>
      <c r="AM262" s="158"/>
      <c r="AN262" s="158"/>
      <c r="AO262" s="158"/>
      <c r="AP262" s="158"/>
      <c r="AQ262" s="158"/>
      <c r="AR262" s="158"/>
      <c r="AS262" s="158"/>
      <c r="AT262" s="158"/>
      <c r="AU262" s="158"/>
      <c r="AV262" s="158"/>
      <c r="AW262" s="158"/>
      <c r="AX262" s="158"/>
      <c r="AY262" s="158"/>
      <c r="AZ262" s="158"/>
      <c r="BA262" s="158"/>
      <c r="BB262" s="158"/>
      <c r="BC262" s="158"/>
      <c r="BD262" s="158"/>
      <c r="BE262" s="158"/>
      <c r="BF262" s="158"/>
      <c r="BG262" s="158"/>
      <c r="BH262" s="158"/>
      <c r="BI262" s="158"/>
      <c r="BJ262" s="158"/>
      <c r="BK262" s="158"/>
      <c r="BL262" s="158"/>
      <c r="BM262" s="158"/>
      <c r="BN262" s="158"/>
      <c r="BO262" s="158"/>
      <c r="BP262" s="158"/>
      <c r="BQ262" s="158"/>
      <c r="BR262" s="158"/>
      <c r="BS262" s="158"/>
      <c r="BT262" s="158"/>
      <c r="BU262" s="158"/>
      <c r="BV262" s="158"/>
      <c r="BW262" s="158"/>
      <c r="BX262" s="158"/>
      <c r="BY262" s="158"/>
      <c r="BZ262" s="158"/>
      <c r="CA262" s="158"/>
      <c r="CB262" s="158"/>
      <c r="CC262" s="158"/>
      <c r="CD262" s="158"/>
      <c r="CE262" s="158"/>
      <c r="CF262" s="158"/>
      <c r="CG262" s="158"/>
      <c r="CH262" s="158"/>
      <c r="CI262" s="158"/>
      <c r="CJ262" s="158"/>
      <c r="CK262" s="158"/>
      <c r="CL262" s="158"/>
      <c r="CM262" s="158"/>
      <c r="CN262" s="158"/>
      <c r="CO262" s="158"/>
      <c r="CP262" s="158"/>
      <c r="CQ262" s="158"/>
      <c r="CR262" s="158"/>
      <c r="CS262" s="158"/>
      <c r="CT262" s="158"/>
      <c r="CU262" s="158"/>
      <c r="CV262" s="158"/>
      <c r="CW262" s="158"/>
      <c r="CX262" s="158"/>
      <c r="CY262" s="158"/>
      <c r="CZ262" s="158"/>
      <c r="DA262" s="158"/>
      <c r="DB262" s="158"/>
      <c r="DC262" s="158"/>
      <c r="DD262" s="158"/>
      <c r="DE262" s="158"/>
      <c r="DF262" s="158"/>
      <c r="DG262" s="158"/>
      <c r="DH262" s="158"/>
      <c r="DI262" s="158"/>
      <c r="DJ262" s="158"/>
      <c r="DK262" s="158"/>
      <c r="DL262" s="158"/>
      <c r="DM262" s="158"/>
      <c r="DN262" s="158"/>
      <c r="DO262" s="158"/>
      <c r="DP262" s="158"/>
    </row>
    <row r="263" spans="1:120" x14ac:dyDescent="0.2">
      <c r="A263" s="158"/>
      <c r="B263" s="158"/>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c r="AA263" s="158"/>
      <c r="AB263" s="158"/>
      <c r="AC263" s="158"/>
      <c r="AD263" s="158"/>
      <c r="AE263" s="158"/>
      <c r="AF263" s="158"/>
      <c r="AG263" s="158"/>
      <c r="AH263" s="158"/>
      <c r="AI263" s="158"/>
      <c r="AJ263" s="158"/>
      <c r="AK263" s="158"/>
      <c r="AL263" s="158"/>
      <c r="AM263" s="158"/>
      <c r="AN263" s="158"/>
      <c r="AO263" s="158"/>
      <c r="AP263" s="158"/>
      <c r="AQ263" s="158"/>
      <c r="AR263" s="158"/>
      <c r="AS263" s="158"/>
      <c r="AT263" s="158"/>
      <c r="AU263" s="158"/>
      <c r="AV263" s="158"/>
      <c r="AW263" s="158"/>
      <c r="AX263" s="158"/>
      <c r="AY263" s="158"/>
      <c r="AZ263" s="158"/>
      <c r="BA263" s="158"/>
      <c r="BB263" s="158"/>
      <c r="BC263" s="158"/>
      <c r="BD263" s="158"/>
      <c r="BE263" s="158"/>
      <c r="BF263" s="158"/>
      <c r="BG263" s="158"/>
      <c r="BH263" s="158"/>
      <c r="BI263" s="158"/>
      <c r="BJ263" s="158"/>
      <c r="BK263" s="158"/>
      <c r="BL263" s="158"/>
      <c r="BM263" s="158"/>
      <c r="BN263" s="158"/>
      <c r="BO263" s="158"/>
      <c r="BP263" s="158"/>
      <c r="BQ263" s="158"/>
      <c r="BR263" s="158"/>
      <c r="BS263" s="158"/>
      <c r="BT263" s="158"/>
      <c r="BU263" s="158"/>
      <c r="BV263" s="158"/>
      <c r="BW263" s="158"/>
      <c r="BX263" s="158"/>
      <c r="BY263" s="158"/>
      <c r="BZ263" s="158"/>
      <c r="CA263" s="158"/>
      <c r="CB263" s="158"/>
      <c r="CC263" s="158"/>
      <c r="CD263" s="158"/>
      <c r="CE263" s="158"/>
      <c r="CF263" s="158"/>
      <c r="CG263" s="158"/>
      <c r="CH263" s="158"/>
      <c r="CI263" s="158"/>
      <c r="CJ263" s="158"/>
      <c r="CK263" s="158"/>
      <c r="CL263" s="158"/>
      <c r="CM263" s="158"/>
      <c r="CN263" s="158"/>
      <c r="CO263" s="158"/>
      <c r="CP263" s="158"/>
      <c r="CQ263" s="158"/>
      <c r="CR263" s="158"/>
      <c r="CS263" s="158"/>
      <c r="CT263" s="158"/>
      <c r="CU263" s="158"/>
      <c r="CV263" s="158"/>
      <c r="CW263" s="158"/>
      <c r="CX263" s="158"/>
      <c r="CY263" s="158"/>
      <c r="CZ263" s="158"/>
      <c r="DA263" s="158"/>
      <c r="DB263" s="158"/>
      <c r="DC263" s="158"/>
      <c r="DD263" s="158"/>
      <c r="DE263" s="158"/>
      <c r="DF263" s="158"/>
      <c r="DG263" s="158"/>
      <c r="DH263" s="158"/>
      <c r="DI263" s="158"/>
      <c r="DJ263" s="158"/>
      <c r="DK263" s="158"/>
      <c r="DL263" s="158"/>
      <c r="DM263" s="158"/>
      <c r="DN263" s="158"/>
      <c r="DO263" s="158"/>
      <c r="DP263" s="158"/>
    </row>
    <row r="264" spans="1:120" x14ac:dyDescent="0.2">
      <c r="A264" s="158"/>
      <c r="B264" s="158"/>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c r="AA264" s="158"/>
      <c r="AB264" s="158"/>
      <c r="AC264" s="158"/>
      <c r="AD264" s="158"/>
      <c r="AE264" s="158"/>
      <c r="AF264" s="158"/>
      <c r="AG264" s="158"/>
      <c r="AH264" s="158"/>
      <c r="AI264" s="158"/>
      <c r="AJ264" s="158"/>
      <c r="AK264" s="158"/>
      <c r="AL264" s="158"/>
      <c r="AM264" s="158"/>
      <c r="AN264" s="158"/>
      <c r="AO264" s="158"/>
      <c r="AP264" s="158"/>
      <c r="AQ264" s="158"/>
      <c r="AR264" s="158"/>
      <c r="AS264" s="158"/>
      <c r="AT264" s="158"/>
      <c r="AU264" s="158"/>
      <c r="AV264" s="158"/>
      <c r="AW264" s="158"/>
      <c r="AX264" s="158"/>
      <c r="AY264" s="158"/>
      <c r="AZ264" s="158"/>
      <c r="BA264" s="158"/>
      <c r="BB264" s="158"/>
      <c r="BC264" s="158"/>
      <c r="BD264" s="158"/>
      <c r="BE264" s="158"/>
      <c r="BF264" s="158"/>
      <c r="BG264" s="158"/>
      <c r="BH264" s="158"/>
      <c r="BI264" s="158"/>
      <c r="BJ264" s="158"/>
      <c r="BK264" s="158"/>
      <c r="BL264" s="158"/>
      <c r="BM264" s="158"/>
      <c r="BN264" s="158"/>
      <c r="BO264" s="158"/>
      <c r="BP264" s="158"/>
      <c r="BQ264" s="158"/>
      <c r="BR264" s="158"/>
      <c r="BS264" s="158"/>
      <c r="BT264" s="158"/>
      <c r="BU264" s="158"/>
      <c r="BV264" s="158"/>
      <c r="BW264" s="158"/>
      <c r="BX264" s="158"/>
      <c r="BY264" s="158"/>
      <c r="BZ264" s="158"/>
      <c r="CA264" s="158"/>
      <c r="CB264" s="158"/>
      <c r="CC264" s="158"/>
      <c r="CD264" s="158"/>
      <c r="CE264" s="158"/>
      <c r="CF264" s="158"/>
      <c r="CG264" s="158"/>
      <c r="CH264" s="158"/>
      <c r="CI264" s="158"/>
      <c r="CJ264" s="158"/>
      <c r="CK264" s="158"/>
      <c r="CL264" s="158"/>
      <c r="CM264" s="158"/>
      <c r="CN264" s="158"/>
      <c r="CO264" s="158"/>
      <c r="CP264" s="158"/>
      <c r="CQ264" s="158"/>
      <c r="CR264" s="158"/>
      <c r="CS264" s="158"/>
      <c r="CT264" s="158"/>
      <c r="CU264" s="158"/>
      <c r="CV264" s="158"/>
      <c r="CW264" s="158"/>
      <c r="CX264" s="158"/>
      <c r="CY264" s="158"/>
      <c r="CZ264" s="158"/>
      <c r="DA264" s="158"/>
      <c r="DB264" s="158"/>
      <c r="DC264" s="158"/>
      <c r="DD264" s="158"/>
      <c r="DE264" s="158"/>
      <c r="DF264" s="158"/>
      <c r="DG264" s="158"/>
      <c r="DH264" s="158"/>
      <c r="DI264" s="158"/>
      <c r="DJ264" s="158"/>
      <c r="DK264" s="158"/>
      <c r="DL264" s="158"/>
      <c r="DM264" s="158"/>
      <c r="DN264" s="158"/>
      <c r="DO264" s="158"/>
      <c r="DP264" s="158"/>
    </row>
    <row r="265" spans="1:120" x14ac:dyDescent="0.2">
      <c r="A265" s="158"/>
      <c r="B265" s="158"/>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c r="AA265" s="158"/>
      <c r="AB265" s="158"/>
      <c r="AC265" s="158"/>
      <c r="AD265" s="158"/>
      <c r="AE265" s="158"/>
      <c r="AF265" s="158"/>
      <c r="AG265" s="158"/>
      <c r="AH265" s="158"/>
      <c r="AI265" s="158"/>
      <c r="AJ265" s="158"/>
      <c r="AK265" s="158"/>
      <c r="AL265" s="158"/>
      <c r="AM265" s="158"/>
      <c r="AN265" s="158"/>
      <c r="AO265" s="158"/>
      <c r="AP265" s="158"/>
      <c r="AQ265" s="158"/>
      <c r="AR265" s="158"/>
      <c r="AS265" s="158"/>
      <c r="AT265" s="158"/>
      <c r="AU265" s="158"/>
      <c r="AV265" s="158"/>
      <c r="AW265" s="158"/>
      <c r="AX265" s="158"/>
      <c r="AY265" s="158"/>
      <c r="AZ265" s="158"/>
      <c r="BA265" s="158"/>
      <c r="BB265" s="158"/>
      <c r="BC265" s="158"/>
      <c r="BD265" s="158"/>
      <c r="BE265" s="158"/>
      <c r="BF265" s="158"/>
      <c r="BG265" s="158"/>
      <c r="BH265" s="158"/>
      <c r="BI265" s="158"/>
      <c r="BJ265" s="158"/>
      <c r="BK265" s="158"/>
      <c r="BL265" s="158"/>
      <c r="BM265" s="158"/>
      <c r="BN265" s="158"/>
      <c r="BO265" s="158"/>
      <c r="BP265" s="158"/>
      <c r="BQ265" s="158"/>
      <c r="BR265" s="158"/>
      <c r="BS265" s="158"/>
      <c r="BT265" s="158"/>
      <c r="BU265" s="158"/>
      <c r="BV265" s="158"/>
      <c r="BW265" s="158"/>
      <c r="BX265" s="158"/>
      <c r="BY265" s="158"/>
      <c r="BZ265" s="158"/>
      <c r="CA265" s="158"/>
      <c r="CB265" s="158"/>
      <c r="CC265" s="158"/>
      <c r="CD265" s="158"/>
      <c r="CE265" s="158"/>
      <c r="CF265" s="158"/>
      <c r="CG265" s="158"/>
      <c r="CH265" s="158"/>
      <c r="CI265" s="158"/>
      <c r="CJ265" s="158"/>
      <c r="CK265" s="158"/>
      <c r="CL265" s="158"/>
      <c r="CM265" s="158"/>
      <c r="CN265" s="158"/>
      <c r="CO265" s="158"/>
      <c r="CP265" s="158"/>
      <c r="CQ265" s="158"/>
      <c r="CR265" s="158"/>
      <c r="CS265" s="158"/>
      <c r="CT265" s="158"/>
      <c r="CU265" s="158"/>
      <c r="CV265" s="158"/>
      <c r="CW265" s="158"/>
      <c r="CX265" s="158"/>
      <c r="CY265" s="158"/>
      <c r="CZ265" s="158"/>
      <c r="DA265" s="158"/>
      <c r="DB265" s="158"/>
      <c r="DC265" s="158"/>
      <c r="DD265" s="158"/>
      <c r="DE265" s="158"/>
      <c r="DF265" s="158"/>
      <c r="DG265" s="158"/>
      <c r="DH265" s="158"/>
      <c r="DI265" s="158"/>
      <c r="DJ265" s="158"/>
      <c r="DK265" s="158"/>
      <c r="DL265" s="158"/>
      <c r="DM265" s="158"/>
      <c r="DN265" s="158"/>
      <c r="DO265" s="158"/>
      <c r="DP265" s="158"/>
    </row>
    <row r="266" spans="1:120" x14ac:dyDescent="0.2">
      <c r="A266" s="158"/>
      <c r="B266" s="158"/>
      <c r="C266" s="158"/>
      <c r="D266" s="158"/>
      <c r="E266" s="158"/>
      <c r="F266" s="158"/>
      <c r="G266" s="158"/>
      <c r="H266" s="158"/>
      <c r="I266" s="158"/>
      <c r="J266" s="158"/>
      <c r="K266" s="158"/>
      <c r="L266" s="158"/>
      <c r="M266" s="158"/>
      <c r="N266" s="158"/>
      <c r="O266" s="158"/>
      <c r="P266" s="158"/>
      <c r="Q266" s="158"/>
      <c r="R266" s="158"/>
      <c r="S266" s="158"/>
      <c r="T266" s="158"/>
      <c r="U266" s="158"/>
      <c r="V266" s="158"/>
      <c r="W266" s="158"/>
      <c r="X266" s="158"/>
      <c r="Y266" s="158"/>
      <c r="Z266" s="158"/>
      <c r="AA266" s="158"/>
      <c r="AB266" s="158"/>
      <c r="AC266" s="158"/>
      <c r="AD266" s="158"/>
      <c r="AE266" s="158"/>
      <c r="AF266" s="158"/>
      <c r="AG266" s="158"/>
      <c r="AH266" s="158"/>
      <c r="AI266" s="158"/>
      <c r="AJ266" s="158"/>
      <c r="AK266" s="158"/>
      <c r="AL266" s="158"/>
      <c r="AM266" s="158"/>
      <c r="AN266" s="158"/>
      <c r="AO266" s="158"/>
      <c r="AP266" s="158"/>
      <c r="AQ266" s="158"/>
      <c r="AR266" s="158"/>
      <c r="AS266" s="158"/>
      <c r="AT266" s="158"/>
      <c r="AU266" s="158"/>
      <c r="AV266" s="158"/>
      <c r="AW266" s="158"/>
      <c r="AX266" s="158"/>
      <c r="AY266" s="158"/>
      <c r="AZ266" s="158"/>
      <c r="BA266" s="158"/>
      <c r="BB266" s="158"/>
      <c r="BC266" s="158"/>
      <c r="BD266" s="158"/>
      <c r="BE266" s="158"/>
      <c r="BF266" s="158"/>
      <c r="BG266" s="158"/>
      <c r="BH266" s="158"/>
      <c r="BI266" s="158"/>
      <c r="BJ266" s="158"/>
      <c r="BK266" s="158"/>
      <c r="BL266" s="158"/>
      <c r="BM266" s="158"/>
      <c r="BN266" s="158"/>
      <c r="BO266" s="158"/>
      <c r="BP266" s="158"/>
      <c r="BQ266" s="158"/>
      <c r="BR266" s="158"/>
      <c r="BS266" s="158"/>
      <c r="BT266" s="158"/>
      <c r="BU266" s="158"/>
      <c r="BV266" s="158"/>
      <c r="BW266" s="158"/>
      <c r="BX266" s="158"/>
      <c r="BY266" s="158"/>
      <c r="BZ266" s="158"/>
      <c r="CA266" s="158"/>
      <c r="CB266" s="158"/>
      <c r="CC266" s="158"/>
      <c r="CD266" s="158"/>
      <c r="CE266" s="158"/>
      <c r="CF266" s="158"/>
      <c r="CG266" s="158"/>
      <c r="CH266" s="158"/>
      <c r="CI266" s="158"/>
      <c r="CJ266" s="158"/>
      <c r="CK266" s="158"/>
      <c r="CL266" s="158"/>
      <c r="CM266" s="158"/>
      <c r="CN266" s="158"/>
      <c r="CO266" s="158"/>
      <c r="CP266" s="158"/>
      <c r="CQ266" s="158"/>
      <c r="CR266" s="158"/>
      <c r="CS266" s="158"/>
      <c r="CT266" s="158"/>
      <c r="CU266" s="158"/>
      <c r="CV266" s="158"/>
      <c r="CW266" s="158"/>
      <c r="CX266" s="158"/>
      <c r="CY266" s="158"/>
      <c r="CZ266" s="158"/>
      <c r="DA266" s="158"/>
      <c r="DB266" s="158"/>
      <c r="DC266" s="158"/>
      <c r="DD266" s="158"/>
      <c r="DE266" s="158"/>
      <c r="DF266" s="158"/>
      <c r="DG266" s="158"/>
      <c r="DH266" s="158"/>
      <c r="DI266" s="158"/>
      <c r="DJ266" s="158"/>
      <c r="DK266" s="158"/>
      <c r="DL266" s="158"/>
      <c r="DM266" s="158"/>
      <c r="DN266" s="158"/>
      <c r="DO266" s="158"/>
      <c r="DP266" s="158"/>
    </row>
    <row r="267" spans="1:120" x14ac:dyDescent="0.2">
      <c r="A267" s="158"/>
      <c r="B267" s="158"/>
      <c r="C267" s="158"/>
      <c r="D267" s="158"/>
      <c r="E267" s="158"/>
      <c r="F267" s="158"/>
      <c r="G267" s="158"/>
      <c r="H267" s="158"/>
      <c r="I267" s="158"/>
      <c r="J267" s="158"/>
      <c r="K267" s="158"/>
      <c r="L267" s="158"/>
      <c r="M267" s="158"/>
      <c r="N267" s="158"/>
      <c r="O267" s="158"/>
      <c r="P267" s="158"/>
      <c r="Q267" s="158"/>
      <c r="R267" s="158"/>
      <c r="S267" s="158"/>
      <c r="T267" s="158"/>
      <c r="U267" s="158"/>
      <c r="V267" s="158"/>
      <c r="W267" s="158"/>
      <c r="X267" s="158"/>
      <c r="Y267" s="158"/>
      <c r="Z267" s="158"/>
      <c r="AA267" s="158"/>
      <c r="AB267" s="158"/>
      <c r="AC267" s="158"/>
      <c r="AD267" s="158"/>
      <c r="AE267" s="158"/>
      <c r="AF267" s="158"/>
      <c r="AG267" s="158"/>
      <c r="AH267" s="158"/>
      <c r="AI267" s="158"/>
      <c r="AJ267" s="158"/>
      <c r="AK267" s="158"/>
      <c r="AL267" s="158"/>
      <c r="AM267" s="158"/>
      <c r="AN267" s="158"/>
      <c r="AO267" s="158"/>
      <c r="AP267" s="158"/>
      <c r="AQ267" s="158"/>
      <c r="AR267" s="158"/>
      <c r="AS267" s="158"/>
      <c r="AT267" s="158"/>
      <c r="AU267" s="158"/>
      <c r="AV267" s="158"/>
      <c r="AW267" s="158"/>
      <c r="AX267" s="158"/>
      <c r="AY267" s="158"/>
      <c r="AZ267" s="158"/>
      <c r="BA267" s="158"/>
      <c r="BB267" s="158"/>
      <c r="BC267" s="158"/>
      <c r="BD267" s="158"/>
      <c r="BE267" s="158"/>
      <c r="BF267" s="158"/>
      <c r="BG267" s="158"/>
      <c r="BH267" s="158"/>
      <c r="BI267" s="158"/>
      <c r="BJ267" s="158"/>
      <c r="BK267" s="158"/>
      <c r="BL267" s="158"/>
      <c r="BM267" s="158"/>
      <c r="BN267" s="158"/>
      <c r="BO267" s="158"/>
      <c r="BP267" s="158"/>
      <c r="BQ267" s="158"/>
      <c r="BR267" s="158"/>
      <c r="BS267" s="158"/>
      <c r="BT267" s="158"/>
      <c r="BU267" s="158"/>
      <c r="BV267" s="158"/>
      <c r="BW267" s="158"/>
      <c r="BX267" s="158"/>
      <c r="BY267" s="158"/>
      <c r="BZ267" s="158"/>
      <c r="CA267" s="158"/>
      <c r="CB267" s="158"/>
      <c r="CC267" s="158"/>
      <c r="CD267" s="158"/>
      <c r="CE267" s="158"/>
      <c r="CF267" s="158"/>
      <c r="CG267" s="158"/>
      <c r="CH267" s="158"/>
      <c r="CI267" s="158"/>
      <c r="CJ267" s="158"/>
      <c r="CK267" s="158"/>
      <c r="CL267" s="158"/>
      <c r="CM267" s="158"/>
      <c r="CN267" s="158"/>
      <c r="CO267" s="158"/>
      <c r="CP267" s="158"/>
      <c r="CQ267" s="158"/>
      <c r="CR267" s="158"/>
      <c r="CS267" s="158"/>
      <c r="CT267" s="158"/>
      <c r="CU267" s="158"/>
      <c r="CV267" s="158"/>
      <c r="CW267" s="158"/>
      <c r="CX267" s="158"/>
      <c r="CY267" s="158"/>
      <c r="CZ267" s="158"/>
      <c r="DA267" s="158"/>
      <c r="DB267" s="158"/>
      <c r="DC267" s="158"/>
      <c r="DD267" s="158"/>
      <c r="DE267" s="158"/>
      <c r="DF267" s="158"/>
      <c r="DG267" s="158"/>
      <c r="DH267" s="158"/>
      <c r="DI267" s="158"/>
      <c r="DJ267" s="158"/>
      <c r="DK267" s="158"/>
      <c r="DL267" s="158"/>
      <c r="DM267" s="158"/>
      <c r="DN267" s="158"/>
      <c r="DO267" s="158"/>
      <c r="DP267" s="158"/>
    </row>
    <row r="268" spans="1:120" x14ac:dyDescent="0.2">
      <c r="A268" s="158"/>
      <c r="B268" s="158"/>
      <c r="C268" s="158"/>
      <c r="D268" s="158"/>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c r="AA268" s="158"/>
      <c r="AB268" s="158"/>
      <c r="AC268" s="158"/>
      <c r="AD268" s="158"/>
      <c r="AE268" s="158"/>
      <c r="AF268" s="158"/>
      <c r="AG268" s="158"/>
      <c r="AH268" s="158"/>
      <c r="AI268" s="158"/>
      <c r="AJ268" s="158"/>
      <c r="AK268" s="158"/>
      <c r="AL268" s="158"/>
      <c r="AM268" s="158"/>
      <c r="AN268" s="158"/>
      <c r="AO268" s="158"/>
      <c r="AP268" s="158"/>
      <c r="AQ268" s="158"/>
      <c r="AR268" s="158"/>
      <c r="AS268" s="158"/>
      <c r="AT268" s="158"/>
      <c r="AU268" s="158"/>
      <c r="AV268" s="158"/>
      <c r="AW268" s="158"/>
      <c r="AX268" s="158"/>
      <c r="AY268" s="158"/>
      <c r="AZ268" s="158"/>
      <c r="BA268" s="158"/>
      <c r="BB268" s="158"/>
      <c r="BC268" s="158"/>
      <c r="BD268" s="158"/>
      <c r="BE268" s="158"/>
      <c r="BF268" s="158"/>
      <c r="BG268" s="158"/>
      <c r="BH268" s="158"/>
      <c r="BI268" s="158"/>
      <c r="BJ268" s="158"/>
      <c r="BK268" s="158"/>
      <c r="BL268" s="158"/>
      <c r="BM268" s="158"/>
      <c r="BN268" s="158"/>
      <c r="BO268" s="158"/>
      <c r="BP268" s="158"/>
      <c r="BQ268" s="158"/>
      <c r="BR268" s="158"/>
      <c r="BS268" s="158"/>
      <c r="BT268" s="158"/>
      <c r="BU268" s="158"/>
      <c r="BV268" s="158"/>
      <c r="BW268" s="158"/>
      <c r="BX268" s="158"/>
      <c r="BY268" s="158"/>
      <c r="BZ268" s="158"/>
      <c r="CA268" s="158"/>
      <c r="CB268" s="158"/>
      <c r="CC268" s="158"/>
      <c r="CD268" s="158"/>
      <c r="CE268" s="158"/>
      <c r="CF268" s="158"/>
      <c r="CG268" s="158"/>
      <c r="CH268" s="158"/>
      <c r="CI268" s="158"/>
      <c r="CJ268" s="158"/>
      <c r="CK268" s="158"/>
      <c r="CL268" s="158"/>
      <c r="CM268" s="158"/>
      <c r="CN268" s="158"/>
      <c r="CO268" s="158"/>
      <c r="CP268" s="158"/>
      <c r="CQ268" s="158"/>
      <c r="CR268" s="158"/>
      <c r="CS268" s="158"/>
      <c r="CT268" s="158"/>
      <c r="CU268" s="158"/>
      <c r="CV268" s="158"/>
      <c r="CW268" s="158"/>
      <c r="CX268" s="158"/>
      <c r="CY268" s="158"/>
      <c r="CZ268" s="158"/>
      <c r="DA268" s="158"/>
      <c r="DB268" s="158"/>
      <c r="DC268" s="158"/>
      <c r="DD268" s="158"/>
      <c r="DE268" s="158"/>
      <c r="DF268" s="158"/>
      <c r="DG268" s="158"/>
      <c r="DH268" s="158"/>
      <c r="DI268" s="158"/>
      <c r="DJ268" s="158"/>
      <c r="DK268" s="158"/>
      <c r="DL268" s="158"/>
      <c r="DM268" s="158"/>
      <c r="DN268" s="158"/>
      <c r="DO268" s="158"/>
      <c r="DP268" s="158"/>
    </row>
    <row r="269" spans="1:120" x14ac:dyDescent="0.2">
      <c r="A269" s="158"/>
      <c r="B269" s="158"/>
      <c r="C269" s="158"/>
      <c r="D269" s="158"/>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c r="AA269" s="158"/>
      <c r="AB269" s="158"/>
      <c r="AC269" s="158"/>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8"/>
      <c r="BP269" s="158"/>
      <c r="BQ269" s="158"/>
      <c r="BR269" s="158"/>
      <c r="BS269" s="158"/>
      <c r="BT269" s="158"/>
      <c r="BU269" s="158"/>
      <c r="BV269" s="158"/>
      <c r="BW269" s="158"/>
      <c r="BX269" s="158"/>
      <c r="BY269" s="158"/>
      <c r="BZ269" s="158"/>
      <c r="CA269" s="158"/>
      <c r="CB269" s="158"/>
      <c r="CC269" s="158"/>
      <c r="CD269" s="158"/>
      <c r="CE269" s="158"/>
      <c r="CF269" s="158"/>
      <c r="CG269" s="158"/>
      <c r="CH269" s="158"/>
      <c r="CI269" s="158"/>
      <c r="CJ269" s="158"/>
      <c r="CK269" s="158"/>
      <c r="CL269" s="158"/>
      <c r="CM269" s="158"/>
      <c r="CN269" s="158"/>
      <c r="CO269" s="158"/>
      <c r="CP269" s="158"/>
      <c r="CQ269" s="158"/>
      <c r="CR269" s="158"/>
      <c r="CS269" s="158"/>
      <c r="CT269" s="158"/>
      <c r="CU269" s="158"/>
      <c r="CV269" s="158"/>
      <c r="CW269" s="158"/>
      <c r="CX269" s="158"/>
      <c r="CY269" s="158"/>
      <c r="CZ269" s="158"/>
      <c r="DA269" s="158"/>
      <c r="DB269" s="158"/>
      <c r="DC269" s="158"/>
      <c r="DD269" s="158"/>
      <c r="DE269" s="158"/>
      <c r="DF269" s="158"/>
      <c r="DG269" s="158"/>
      <c r="DH269" s="158"/>
      <c r="DI269" s="158"/>
      <c r="DJ269" s="158"/>
      <c r="DK269" s="158"/>
      <c r="DL269" s="158"/>
      <c r="DM269" s="158"/>
      <c r="DN269" s="158"/>
      <c r="DO269" s="158"/>
      <c r="DP269" s="158"/>
    </row>
    <row r="270" spans="1:120" x14ac:dyDescent="0.2">
      <c r="A270" s="158"/>
      <c r="B270" s="158"/>
      <c r="C270" s="158"/>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158"/>
      <c r="AJ270" s="158"/>
      <c r="AK270" s="158"/>
      <c r="AL270" s="158"/>
      <c r="AM270" s="158"/>
      <c r="AN270" s="158"/>
      <c r="AO270" s="158"/>
      <c r="AP270" s="158"/>
      <c r="AQ270" s="158"/>
      <c r="AR270" s="158"/>
      <c r="AS270" s="158"/>
      <c r="AT270" s="158"/>
      <c r="AU270" s="158"/>
      <c r="AV270" s="158"/>
      <c r="AW270" s="158"/>
      <c r="AX270" s="158"/>
      <c r="AY270" s="158"/>
      <c r="AZ270" s="158"/>
      <c r="BA270" s="158"/>
      <c r="BB270" s="158"/>
      <c r="BC270" s="158"/>
      <c r="BD270" s="158"/>
      <c r="BE270" s="158"/>
      <c r="BF270" s="158"/>
      <c r="BG270" s="158"/>
      <c r="BH270" s="158"/>
      <c r="BI270" s="158"/>
      <c r="BJ270" s="158"/>
      <c r="BK270" s="158"/>
      <c r="BL270" s="158"/>
      <c r="BM270" s="158"/>
      <c r="BN270" s="158"/>
      <c r="BO270" s="158"/>
      <c r="BP270" s="158"/>
      <c r="BQ270" s="158"/>
      <c r="BR270" s="158"/>
      <c r="BS270" s="158"/>
      <c r="BT270" s="158"/>
      <c r="BU270" s="158"/>
      <c r="BV270" s="158"/>
      <c r="BW270" s="158"/>
      <c r="BX270" s="158"/>
      <c r="BY270" s="158"/>
      <c r="BZ270" s="158"/>
      <c r="CA270" s="158"/>
      <c r="CB270" s="158"/>
      <c r="CC270" s="158"/>
      <c r="CD270" s="158"/>
      <c r="CE270" s="158"/>
      <c r="CF270" s="158"/>
      <c r="CG270" s="158"/>
      <c r="CH270" s="158"/>
      <c r="CI270" s="158"/>
      <c r="CJ270" s="158"/>
      <c r="CK270" s="158"/>
      <c r="CL270" s="158"/>
      <c r="CM270" s="158"/>
      <c r="CN270" s="158"/>
      <c r="CO270" s="158"/>
      <c r="CP270" s="158"/>
      <c r="CQ270" s="158"/>
      <c r="CR270" s="158"/>
      <c r="CS270" s="158"/>
      <c r="CT270" s="158"/>
      <c r="CU270" s="158"/>
      <c r="CV270" s="158"/>
      <c r="CW270" s="158"/>
      <c r="CX270" s="158"/>
      <c r="CY270" s="158"/>
      <c r="CZ270" s="158"/>
      <c r="DA270" s="158"/>
      <c r="DB270" s="158"/>
      <c r="DC270" s="158"/>
      <c r="DD270" s="158"/>
      <c r="DE270" s="158"/>
      <c r="DF270" s="158"/>
      <c r="DG270" s="158"/>
      <c r="DH270" s="158"/>
      <c r="DI270" s="158"/>
      <c r="DJ270" s="158"/>
      <c r="DK270" s="158"/>
      <c r="DL270" s="158"/>
      <c r="DM270" s="158"/>
      <c r="DN270" s="158"/>
      <c r="DO270" s="158"/>
      <c r="DP270" s="158"/>
    </row>
    <row r="271" spans="1:120" x14ac:dyDescent="0.2">
      <c r="A271" s="158"/>
      <c r="B271" s="158"/>
      <c r="C271" s="158"/>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c r="AA271" s="158"/>
      <c r="AB271" s="158"/>
      <c r="AC271" s="158"/>
      <c r="AD271" s="158"/>
      <c r="AE271" s="158"/>
      <c r="AF271" s="158"/>
      <c r="AG271" s="158"/>
      <c r="AH271" s="158"/>
      <c r="AI271" s="158"/>
      <c r="AJ271" s="158"/>
      <c r="AK271" s="158"/>
      <c r="AL271" s="158"/>
      <c r="AM271" s="158"/>
      <c r="AN271" s="158"/>
      <c r="AO271" s="158"/>
      <c r="AP271" s="158"/>
      <c r="AQ271" s="158"/>
      <c r="AR271" s="158"/>
      <c r="AS271" s="158"/>
      <c r="AT271" s="158"/>
      <c r="AU271" s="158"/>
      <c r="AV271" s="158"/>
      <c r="AW271" s="158"/>
      <c r="AX271" s="158"/>
      <c r="AY271" s="158"/>
      <c r="AZ271" s="158"/>
      <c r="BA271" s="158"/>
      <c r="BB271" s="158"/>
      <c r="BC271" s="158"/>
      <c r="BD271" s="158"/>
      <c r="BE271" s="158"/>
      <c r="BF271" s="158"/>
      <c r="BG271" s="158"/>
      <c r="BH271" s="158"/>
      <c r="BI271" s="158"/>
      <c r="BJ271" s="158"/>
      <c r="BK271" s="158"/>
      <c r="BL271" s="158"/>
      <c r="BM271" s="158"/>
      <c r="BN271" s="158"/>
      <c r="BO271" s="158"/>
      <c r="BP271" s="158"/>
      <c r="BQ271" s="158"/>
      <c r="BR271" s="158"/>
      <c r="BS271" s="158"/>
      <c r="BT271" s="158"/>
      <c r="BU271" s="158"/>
      <c r="BV271" s="158"/>
      <c r="BW271" s="158"/>
      <c r="BX271" s="158"/>
      <c r="BY271" s="158"/>
      <c r="BZ271" s="158"/>
      <c r="CA271" s="158"/>
      <c r="CB271" s="158"/>
      <c r="CC271" s="158"/>
      <c r="CD271" s="158"/>
      <c r="CE271" s="158"/>
      <c r="CF271" s="158"/>
      <c r="CG271" s="158"/>
      <c r="CH271" s="158"/>
      <c r="CI271" s="158"/>
      <c r="CJ271" s="158"/>
      <c r="CK271" s="158"/>
      <c r="CL271" s="158"/>
      <c r="CM271" s="158"/>
      <c r="CN271" s="158"/>
      <c r="CO271" s="158"/>
      <c r="CP271" s="158"/>
      <c r="CQ271" s="158"/>
      <c r="CR271" s="158"/>
      <c r="CS271" s="158"/>
      <c r="CT271" s="158"/>
      <c r="CU271" s="158"/>
      <c r="CV271" s="158"/>
      <c r="CW271" s="158"/>
      <c r="CX271" s="158"/>
      <c r="CY271" s="158"/>
      <c r="CZ271" s="158"/>
      <c r="DA271" s="158"/>
      <c r="DB271" s="158"/>
      <c r="DC271" s="158"/>
      <c r="DD271" s="158"/>
      <c r="DE271" s="158"/>
      <c r="DF271" s="158"/>
      <c r="DG271" s="158"/>
      <c r="DH271" s="158"/>
      <c r="DI271" s="158"/>
      <c r="DJ271" s="158"/>
      <c r="DK271" s="158"/>
      <c r="DL271" s="158"/>
      <c r="DM271" s="158"/>
      <c r="DN271" s="158"/>
      <c r="DO271" s="158"/>
      <c r="DP271" s="158"/>
    </row>
    <row r="272" spans="1:120" x14ac:dyDescent="0.2">
      <c r="A272" s="158"/>
      <c r="B272" s="158"/>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c r="AA272" s="158"/>
      <c r="AB272" s="158"/>
      <c r="AC272" s="158"/>
      <c r="AD272" s="158"/>
      <c r="AE272" s="158"/>
      <c r="AF272" s="158"/>
      <c r="AG272" s="158"/>
      <c r="AH272" s="158"/>
      <c r="AI272" s="158"/>
      <c r="AJ272" s="158"/>
      <c r="AK272" s="158"/>
      <c r="AL272" s="158"/>
      <c r="AM272" s="158"/>
      <c r="AN272" s="158"/>
      <c r="AO272" s="158"/>
      <c r="AP272" s="158"/>
      <c r="AQ272" s="158"/>
      <c r="AR272" s="158"/>
      <c r="AS272" s="158"/>
      <c r="AT272" s="158"/>
      <c r="AU272" s="158"/>
      <c r="AV272" s="158"/>
      <c r="AW272" s="158"/>
      <c r="AX272" s="158"/>
      <c r="AY272" s="158"/>
      <c r="AZ272" s="158"/>
      <c r="BA272" s="158"/>
      <c r="BB272" s="158"/>
      <c r="BC272" s="158"/>
      <c r="BD272" s="158"/>
      <c r="BE272" s="158"/>
      <c r="BF272" s="158"/>
      <c r="BG272" s="158"/>
      <c r="BH272" s="158"/>
      <c r="BI272" s="158"/>
      <c r="BJ272" s="158"/>
      <c r="BK272" s="158"/>
      <c r="BL272" s="158"/>
      <c r="BM272" s="158"/>
      <c r="BN272" s="158"/>
      <c r="BO272" s="158"/>
      <c r="BP272" s="158"/>
      <c r="BQ272" s="158"/>
      <c r="BR272" s="158"/>
      <c r="BS272" s="158"/>
      <c r="BT272" s="158"/>
      <c r="BU272" s="158"/>
      <c r="BV272" s="158"/>
      <c r="BW272" s="158"/>
      <c r="BX272" s="158"/>
      <c r="BY272" s="158"/>
      <c r="BZ272" s="158"/>
      <c r="CA272" s="158"/>
      <c r="CB272" s="158"/>
      <c r="CC272" s="158"/>
      <c r="CD272" s="158"/>
      <c r="CE272" s="158"/>
      <c r="CF272" s="158"/>
      <c r="CG272" s="158"/>
      <c r="CH272" s="158"/>
      <c r="CI272" s="158"/>
      <c r="CJ272" s="158"/>
      <c r="CK272" s="158"/>
      <c r="CL272" s="158"/>
      <c r="CM272" s="158"/>
      <c r="CN272" s="158"/>
      <c r="CO272" s="158"/>
      <c r="CP272" s="158"/>
      <c r="CQ272" s="158"/>
      <c r="CR272" s="158"/>
      <c r="CS272" s="158"/>
      <c r="CT272" s="158"/>
      <c r="CU272" s="158"/>
      <c r="CV272" s="158"/>
      <c r="CW272" s="158"/>
      <c r="CX272" s="158"/>
      <c r="CY272" s="158"/>
      <c r="CZ272" s="158"/>
      <c r="DA272" s="158"/>
      <c r="DB272" s="158"/>
      <c r="DC272" s="158"/>
      <c r="DD272" s="158"/>
      <c r="DE272" s="158"/>
      <c r="DF272" s="158"/>
      <c r="DG272" s="158"/>
      <c r="DH272" s="158"/>
      <c r="DI272" s="158"/>
      <c r="DJ272" s="158"/>
      <c r="DK272" s="158"/>
      <c r="DL272" s="158"/>
      <c r="DM272" s="158"/>
      <c r="DN272" s="158"/>
      <c r="DO272" s="158"/>
      <c r="DP272" s="158"/>
    </row>
    <row r="273" spans="1:120" x14ac:dyDescent="0.2">
      <c r="A273" s="158"/>
      <c r="B273" s="158"/>
      <c r="C273" s="158"/>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c r="AA273" s="158"/>
      <c r="AB273" s="158"/>
      <c r="AC273" s="158"/>
      <c r="AD273" s="158"/>
      <c r="AE273" s="158"/>
      <c r="AF273" s="158"/>
      <c r="AG273" s="158"/>
      <c r="AH273" s="158"/>
      <c r="AI273" s="158"/>
      <c r="AJ273" s="158"/>
      <c r="AK273" s="158"/>
      <c r="AL273" s="158"/>
      <c r="AM273" s="158"/>
      <c r="AN273" s="158"/>
      <c r="AO273" s="158"/>
      <c r="AP273" s="158"/>
      <c r="AQ273" s="158"/>
      <c r="AR273" s="158"/>
      <c r="AS273" s="158"/>
      <c r="AT273" s="158"/>
      <c r="AU273" s="158"/>
      <c r="AV273" s="158"/>
      <c r="AW273" s="158"/>
      <c r="AX273" s="158"/>
      <c r="AY273" s="158"/>
      <c r="AZ273" s="158"/>
      <c r="BA273" s="158"/>
      <c r="BB273" s="158"/>
      <c r="BC273" s="158"/>
      <c r="BD273" s="158"/>
      <c r="BE273" s="158"/>
      <c r="BF273" s="158"/>
      <c r="BG273" s="158"/>
      <c r="BH273" s="158"/>
      <c r="BI273" s="158"/>
      <c r="BJ273" s="158"/>
      <c r="BK273" s="158"/>
      <c r="BL273" s="158"/>
      <c r="BM273" s="158"/>
      <c r="BN273" s="158"/>
      <c r="BO273" s="158"/>
      <c r="BP273" s="158"/>
      <c r="BQ273" s="158"/>
      <c r="BR273" s="158"/>
      <c r="BS273" s="158"/>
      <c r="BT273" s="158"/>
      <c r="BU273" s="158"/>
      <c r="BV273" s="158"/>
      <c r="BW273" s="158"/>
      <c r="BX273" s="158"/>
      <c r="BY273" s="158"/>
      <c r="BZ273" s="158"/>
      <c r="CA273" s="158"/>
      <c r="CB273" s="158"/>
      <c r="CC273" s="158"/>
      <c r="CD273" s="158"/>
      <c r="CE273" s="158"/>
      <c r="CF273" s="158"/>
      <c r="CG273" s="158"/>
      <c r="CH273" s="158"/>
      <c r="CI273" s="158"/>
      <c r="CJ273" s="158"/>
      <c r="CK273" s="158"/>
      <c r="CL273" s="158"/>
      <c r="CM273" s="158"/>
      <c r="CN273" s="158"/>
      <c r="CO273" s="158"/>
      <c r="CP273" s="158"/>
      <c r="CQ273" s="158"/>
      <c r="CR273" s="158"/>
      <c r="CS273" s="158"/>
      <c r="CT273" s="158"/>
      <c r="CU273" s="158"/>
      <c r="CV273" s="158"/>
      <c r="CW273" s="158"/>
      <c r="CX273" s="158"/>
      <c r="CY273" s="158"/>
      <c r="CZ273" s="158"/>
      <c r="DA273" s="158"/>
      <c r="DB273" s="158"/>
      <c r="DC273" s="158"/>
      <c r="DD273" s="158"/>
      <c r="DE273" s="158"/>
      <c r="DF273" s="158"/>
      <c r="DG273" s="158"/>
      <c r="DH273" s="158"/>
      <c r="DI273" s="158"/>
      <c r="DJ273" s="158"/>
      <c r="DK273" s="158"/>
      <c r="DL273" s="158"/>
      <c r="DM273" s="158"/>
      <c r="DN273" s="158"/>
      <c r="DO273" s="158"/>
      <c r="DP273" s="158"/>
    </row>
    <row r="274" spans="1:120" x14ac:dyDescent="0.2">
      <c r="A274" s="158"/>
      <c r="B274" s="158"/>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c r="AA274" s="158"/>
      <c r="AB274" s="158"/>
      <c r="AC274" s="158"/>
      <c r="AD274" s="158"/>
      <c r="AE274" s="158"/>
      <c r="AF274" s="158"/>
      <c r="AG274" s="158"/>
      <c r="AH274" s="158"/>
      <c r="AI274" s="158"/>
      <c r="AJ274" s="158"/>
      <c r="AK274" s="158"/>
      <c r="AL274" s="158"/>
      <c r="AM274" s="158"/>
      <c r="AN274" s="158"/>
      <c r="AO274" s="158"/>
      <c r="AP274" s="158"/>
      <c r="AQ274" s="158"/>
      <c r="AR274" s="158"/>
      <c r="AS274" s="158"/>
      <c r="AT274" s="158"/>
      <c r="AU274" s="158"/>
      <c r="AV274" s="158"/>
      <c r="AW274" s="158"/>
      <c r="AX274" s="158"/>
      <c r="AY274" s="158"/>
      <c r="AZ274" s="158"/>
      <c r="BA274" s="158"/>
      <c r="BB274" s="158"/>
      <c r="BC274" s="158"/>
      <c r="BD274" s="158"/>
      <c r="BE274" s="158"/>
      <c r="BF274" s="158"/>
      <c r="BG274" s="158"/>
      <c r="BH274" s="158"/>
      <c r="BI274" s="158"/>
      <c r="BJ274" s="158"/>
      <c r="BK274" s="158"/>
      <c r="BL274" s="158"/>
      <c r="BM274" s="158"/>
      <c r="BN274" s="158"/>
      <c r="BO274" s="158"/>
      <c r="BP274" s="158"/>
      <c r="BQ274" s="158"/>
      <c r="BR274" s="158"/>
      <c r="BS274" s="158"/>
      <c r="BT274" s="158"/>
      <c r="BU274" s="158"/>
      <c r="BV274" s="158"/>
      <c r="BW274" s="158"/>
      <c r="BX274" s="158"/>
      <c r="BY274" s="158"/>
      <c r="BZ274" s="158"/>
      <c r="CA274" s="158"/>
      <c r="CB274" s="158"/>
      <c r="CC274" s="158"/>
      <c r="CD274" s="158"/>
      <c r="CE274" s="158"/>
      <c r="CF274" s="158"/>
      <c r="CG274" s="158"/>
      <c r="CH274" s="158"/>
      <c r="CI274" s="158"/>
      <c r="CJ274" s="158"/>
      <c r="CK274" s="158"/>
      <c r="CL274" s="158"/>
      <c r="CM274" s="158"/>
      <c r="CN274" s="158"/>
      <c r="CO274" s="158"/>
      <c r="CP274" s="158"/>
      <c r="CQ274" s="158"/>
      <c r="CR274" s="158"/>
      <c r="CS274" s="158"/>
      <c r="CT274" s="158"/>
      <c r="CU274" s="158"/>
      <c r="CV274" s="158"/>
      <c r="CW274" s="158"/>
      <c r="CX274" s="158"/>
      <c r="CY274" s="158"/>
      <c r="CZ274" s="158"/>
      <c r="DA274" s="158"/>
      <c r="DB274" s="158"/>
      <c r="DC274" s="158"/>
      <c r="DD274" s="158"/>
      <c r="DE274" s="158"/>
      <c r="DF274" s="158"/>
      <c r="DG274" s="158"/>
      <c r="DH274" s="158"/>
      <c r="DI274" s="158"/>
      <c r="DJ274" s="158"/>
      <c r="DK274" s="158"/>
      <c r="DL274" s="158"/>
      <c r="DM274" s="158"/>
      <c r="DN274" s="158"/>
      <c r="DO274" s="158"/>
      <c r="DP274" s="158"/>
    </row>
    <row r="275" spans="1:120" x14ac:dyDescent="0.2">
      <c r="A275" s="158"/>
      <c r="B275" s="158"/>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c r="AA275" s="158"/>
      <c r="AB275" s="158"/>
      <c r="AC275" s="158"/>
      <c r="AD275" s="158"/>
      <c r="AE275" s="158"/>
      <c r="AF275" s="158"/>
      <c r="AG275" s="158"/>
      <c r="AH275" s="158"/>
      <c r="AI275" s="158"/>
      <c r="AJ275" s="158"/>
      <c r="AK275" s="158"/>
      <c r="AL275" s="158"/>
      <c r="AM275" s="158"/>
      <c r="AN275" s="158"/>
      <c r="AO275" s="158"/>
      <c r="AP275" s="158"/>
      <c r="AQ275" s="158"/>
      <c r="AR275" s="158"/>
      <c r="AS275" s="158"/>
      <c r="AT275" s="158"/>
      <c r="AU275" s="158"/>
      <c r="AV275" s="158"/>
      <c r="AW275" s="158"/>
      <c r="AX275" s="158"/>
      <c r="AY275" s="158"/>
      <c r="AZ275" s="158"/>
      <c r="BA275" s="158"/>
      <c r="BB275" s="158"/>
      <c r="BC275" s="158"/>
      <c r="BD275" s="158"/>
      <c r="BE275" s="158"/>
      <c r="BF275" s="158"/>
      <c r="BG275" s="158"/>
      <c r="BH275" s="158"/>
      <c r="BI275" s="158"/>
      <c r="BJ275" s="158"/>
      <c r="BK275" s="158"/>
      <c r="BL275" s="158"/>
      <c r="BM275" s="158"/>
      <c r="BN275" s="158"/>
      <c r="BO275" s="158"/>
      <c r="BP275" s="158"/>
      <c r="BQ275" s="158"/>
      <c r="BR275" s="158"/>
      <c r="BS275" s="158"/>
      <c r="BT275" s="158"/>
      <c r="BU275" s="158"/>
      <c r="BV275" s="158"/>
      <c r="BW275" s="158"/>
      <c r="BX275" s="158"/>
      <c r="BY275" s="158"/>
      <c r="BZ275" s="158"/>
      <c r="CA275" s="158"/>
      <c r="CB275" s="158"/>
      <c r="CC275" s="158"/>
      <c r="CD275" s="158"/>
      <c r="CE275" s="158"/>
      <c r="CF275" s="158"/>
      <c r="CG275" s="158"/>
      <c r="CH275" s="158"/>
      <c r="CI275" s="158"/>
      <c r="CJ275" s="158"/>
      <c r="CK275" s="158"/>
      <c r="CL275" s="158"/>
      <c r="CM275" s="158"/>
      <c r="CN275" s="158"/>
      <c r="CO275" s="158"/>
      <c r="CP275" s="158"/>
      <c r="CQ275" s="158"/>
      <c r="CR275" s="158"/>
      <c r="CS275" s="158"/>
      <c r="CT275" s="158"/>
      <c r="CU275" s="158"/>
      <c r="CV275" s="158"/>
      <c r="CW275" s="158"/>
      <c r="CX275" s="158"/>
      <c r="CY275" s="158"/>
      <c r="CZ275" s="158"/>
      <c r="DA275" s="158"/>
      <c r="DB275" s="158"/>
      <c r="DC275" s="158"/>
      <c r="DD275" s="158"/>
      <c r="DE275" s="158"/>
      <c r="DF275" s="158"/>
      <c r="DG275" s="158"/>
      <c r="DH275" s="158"/>
      <c r="DI275" s="158"/>
      <c r="DJ275" s="158"/>
      <c r="DK275" s="158"/>
      <c r="DL275" s="158"/>
      <c r="DM275" s="158"/>
      <c r="DN275" s="158"/>
      <c r="DO275" s="158"/>
      <c r="DP275" s="158"/>
    </row>
    <row r="276" spans="1:120" x14ac:dyDescent="0.2">
      <c r="A276" s="158"/>
      <c r="B276" s="158"/>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c r="AA276" s="158"/>
      <c r="AB276" s="158"/>
      <c r="AC276" s="158"/>
      <c r="AD276" s="158"/>
      <c r="AE276" s="158"/>
      <c r="AF276" s="158"/>
      <c r="AG276" s="158"/>
      <c r="AH276" s="158"/>
      <c r="AI276" s="158"/>
      <c r="AJ276" s="158"/>
      <c r="AK276" s="158"/>
      <c r="AL276" s="158"/>
      <c r="AM276" s="158"/>
      <c r="AN276" s="158"/>
      <c r="AO276" s="158"/>
      <c r="AP276" s="158"/>
      <c r="AQ276" s="158"/>
      <c r="AR276" s="158"/>
      <c r="AS276" s="158"/>
      <c r="AT276" s="158"/>
      <c r="AU276" s="158"/>
      <c r="AV276" s="158"/>
      <c r="AW276" s="158"/>
      <c r="AX276" s="158"/>
      <c r="AY276" s="158"/>
      <c r="AZ276" s="158"/>
      <c r="BA276" s="158"/>
      <c r="BB276" s="158"/>
      <c r="BC276" s="158"/>
      <c r="BD276" s="158"/>
      <c r="BE276" s="158"/>
      <c r="BF276" s="158"/>
      <c r="BG276" s="158"/>
      <c r="BH276" s="158"/>
      <c r="BI276" s="158"/>
      <c r="BJ276" s="158"/>
      <c r="BK276" s="158"/>
      <c r="BL276" s="158"/>
      <c r="BM276" s="158"/>
      <c r="BN276" s="158"/>
      <c r="BO276" s="158"/>
      <c r="BP276" s="158"/>
      <c r="BQ276" s="158"/>
      <c r="BR276" s="158"/>
      <c r="BS276" s="158"/>
      <c r="BT276" s="158"/>
      <c r="BU276" s="158"/>
      <c r="BV276" s="158"/>
      <c r="BW276" s="158"/>
      <c r="BX276" s="158"/>
      <c r="BY276" s="158"/>
      <c r="BZ276" s="158"/>
      <c r="CA276" s="158"/>
      <c r="CB276" s="158"/>
      <c r="CC276" s="158"/>
      <c r="CD276" s="158"/>
      <c r="CE276" s="158"/>
      <c r="CF276" s="158"/>
      <c r="CG276" s="158"/>
      <c r="CH276" s="158"/>
      <c r="CI276" s="158"/>
      <c r="CJ276" s="158"/>
      <c r="CK276" s="158"/>
      <c r="CL276" s="158"/>
      <c r="CM276" s="158"/>
      <c r="CN276" s="158"/>
      <c r="CO276" s="158"/>
      <c r="CP276" s="158"/>
      <c r="CQ276" s="158"/>
      <c r="CR276" s="158"/>
      <c r="CS276" s="158"/>
      <c r="CT276" s="158"/>
      <c r="CU276" s="158"/>
      <c r="CV276" s="158"/>
      <c r="CW276" s="158"/>
      <c r="CX276" s="158"/>
      <c r="CY276" s="158"/>
      <c r="CZ276" s="158"/>
      <c r="DA276" s="158"/>
      <c r="DB276" s="158"/>
      <c r="DC276" s="158"/>
      <c r="DD276" s="158"/>
      <c r="DE276" s="158"/>
      <c r="DF276" s="158"/>
      <c r="DG276" s="158"/>
      <c r="DH276" s="158"/>
      <c r="DI276" s="158"/>
      <c r="DJ276" s="158"/>
      <c r="DK276" s="158"/>
      <c r="DL276" s="158"/>
      <c r="DM276" s="158"/>
      <c r="DN276" s="158"/>
      <c r="DO276" s="158"/>
      <c r="DP276" s="158"/>
    </row>
    <row r="277" spans="1:120" x14ac:dyDescent="0.2">
      <c r="A277" s="158"/>
      <c r="B277" s="158"/>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c r="AA277" s="158"/>
      <c r="AB277" s="158"/>
      <c r="AC277" s="158"/>
      <c r="AD277" s="158"/>
      <c r="AE277" s="158"/>
      <c r="AF277" s="158"/>
      <c r="AG277" s="158"/>
      <c r="AH277" s="158"/>
      <c r="AI277" s="158"/>
      <c r="AJ277" s="158"/>
      <c r="AK277" s="158"/>
      <c r="AL277" s="158"/>
      <c r="AM277" s="158"/>
      <c r="AN277" s="158"/>
      <c r="AO277" s="158"/>
      <c r="AP277" s="158"/>
      <c r="AQ277" s="158"/>
      <c r="AR277" s="158"/>
      <c r="AS277" s="158"/>
      <c r="AT277" s="158"/>
      <c r="AU277" s="158"/>
      <c r="AV277" s="158"/>
      <c r="AW277" s="158"/>
      <c r="AX277" s="158"/>
      <c r="AY277" s="158"/>
      <c r="AZ277" s="158"/>
      <c r="BA277" s="158"/>
      <c r="BB277" s="158"/>
      <c r="BC277" s="158"/>
      <c r="BD277" s="158"/>
      <c r="BE277" s="158"/>
      <c r="BF277" s="158"/>
      <c r="BG277" s="158"/>
      <c r="BH277" s="158"/>
      <c r="BI277" s="158"/>
      <c r="BJ277" s="158"/>
      <c r="BK277" s="158"/>
      <c r="BL277" s="158"/>
      <c r="BM277" s="158"/>
      <c r="BN277" s="158"/>
      <c r="BO277" s="158"/>
      <c r="BP277" s="158"/>
      <c r="BQ277" s="158"/>
      <c r="BR277" s="158"/>
      <c r="BS277" s="158"/>
      <c r="BT277" s="158"/>
      <c r="BU277" s="158"/>
      <c r="BV277" s="158"/>
      <c r="BW277" s="158"/>
      <c r="BX277" s="158"/>
      <c r="BY277" s="158"/>
      <c r="BZ277" s="158"/>
      <c r="CA277" s="158"/>
      <c r="CB277" s="158"/>
      <c r="CC277" s="158"/>
      <c r="CD277" s="158"/>
      <c r="CE277" s="158"/>
      <c r="CF277" s="158"/>
      <c r="CG277" s="158"/>
      <c r="CH277" s="158"/>
      <c r="CI277" s="158"/>
      <c r="CJ277" s="158"/>
      <c r="CK277" s="158"/>
      <c r="CL277" s="158"/>
      <c r="CM277" s="158"/>
      <c r="CN277" s="158"/>
      <c r="CO277" s="158"/>
      <c r="CP277" s="158"/>
      <c r="CQ277" s="158"/>
      <c r="CR277" s="158"/>
      <c r="CS277" s="158"/>
      <c r="CT277" s="158"/>
      <c r="CU277" s="158"/>
      <c r="CV277" s="158"/>
      <c r="CW277" s="158"/>
      <c r="CX277" s="158"/>
      <c r="CY277" s="158"/>
      <c r="CZ277" s="158"/>
      <c r="DA277" s="158"/>
      <c r="DB277" s="158"/>
      <c r="DC277" s="158"/>
      <c r="DD277" s="158"/>
      <c r="DE277" s="158"/>
      <c r="DF277" s="158"/>
      <c r="DG277" s="158"/>
      <c r="DH277" s="158"/>
      <c r="DI277" s="158"/>
      <c r="DJ277" s="158"/>
      <c r="DK277" s="158"/>
      <c r="DL277" s="158"/>
      <c r="DM277" s="158"/>
      <c r="DN277" s="158"/>
      <c r="DO277" s="158"/>
      <c r="DP277" s="158"/>
    </row>
    <row r="278" spans="1:120" x14ac:dyDescent="0.2">
      <c r="A278" s="158"/>
      <c r="B278" s="158"/>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c r="AA278" s="158"/>
      <c r="AB278" s="158"/>
      <c r="AC278" s="158"/>
      <c r="AD278" s="158"/>
      <c r="AE278" s="158"/>
      <c r="AF278" s="158"/>
      <c r="AG278" s="158"/>
      <c r="AH278" s="158"/>
      <c r="AI278" s="158"/>
      <c r="AJ278" s="158"/>
      <c r="AK278" s="158"/>
      <c r="AL278" s="158"/>
      <c r="AM278" s="158"/>
      <c r="AN278" s="158"/>
      <c r="AO278" s="158"/>
      <c r="AP278" s="158"/>
      <c r="AQ278" s="158"/>
      <c r="AR278" s="158"/>
      <c r="AS278" s="158"/>
      <c r="AT278" s="158"/>
      <c r="AU278" s="158"/>
      <c r="AV278" s="158"/>
      <c r="AW278" s="158"/>
      <c r="AX278" s="158"/>
      <c r="AY278" s="158"/>
      <c r="AZ278" s="158"/>
      <c r="BA278" s="158"/>
      <c r="BB278" s="158"/>
      <c r="BC278" s="158"/>
      <c r="BD278" s="158"/>
      <c r="BE278" s="158"/>
      <c r="BF278" s="158"/>
      <c r="BG278" s="158"/>
      <c r="BH278" s="158"/>
      <c r="BI278" s="158"/>
      <c r="BJ278" s="158"/>
      <c r="BK278" s="158"/>
      <c r="BL278" s="158"/>
      <c r="BM278" s="158"/>
      <c r="BN278" s="158"/>
      <c r="BO278" s="158"/>
      <c r="BP278" s="158"/>
      <c r="BQ278" s="158"/>
      <c r="BR278" s="158"/>
      <c r="BS278" s="158"/>
      <c r="BT278" s="158"/>
      <c r="BU278" s="158"/>
      <c r="BV278" s="158"/>
      <c r="BW278" s="158"/>
      <c r="BX278" s="158"/>
      <c r="BY278" s="158"/>
      <c r="BZ278" s="158"/>
      <c r="CA278" s="158"/>
      <c r="CB278" s="158"/>
      <c r="CC278" s="158"/>
      <c r="CD278" s="158"/>
      <c r="CE278" s="158"/>
      <c r="CF278" s="158"/>
      <c r="CG278" s="158"/>
      <c r="CH278" s="158"/>
      <c r="CI278" s="158"/>
      <c r="CJ278" s="158"/>
      <c r="CK278" s="158"/>
      <c r="CL278" s="158"/>
      <c r="CM278" s="158"/>
      <c r="CN278" s="158"/>
      <c r="CO278" s="158"/>
      <c r="CP278" s="158"/>
      <c r="CQ278" s="158"/>
      <c r="CR278" s="158"/>
      <c r="CS278" s="158"/>
      <c r="CT278" s="158"/>
      <c r="CU278" s="158"/>
      <c r="CV278" s="158"/>
      <c r="CW278" s="158"/>
      <c r="CX278" s="158"/>
      <c r="CY278" s="158"/>
      <c r="CZ278" s="158"/>
      <c r="DA278" s="158"/>
      <c r="DB278" s="158"/>
      <c r="DC278" s="158"/>
      <c r="DD278" s="158"/>
      <c r="DE278" s="158"/>
      <c r="DF278" s="158"/>
      <c r="DG278" s="158"/>
      <c r="DH278" s="158"/>
      <c r="DI278" s="158"/>
      <c r="DJ278" s="158"/>
      <c r="DK278" s="158"/>
      <c r="DL278" s="158"/>
      <c r="DM278" s="158"/>
      <c r="DN278" s="158"/>
      <c r="DO278" s="158"/>
      <c r="DP278" s="158"/>
    </row>
    <row r="279" spans="1:120" x14ac:dyDescent="0.2">
      <c r="A279" s="158"/>
      <c r="B279" s="158"/>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c r="AK279" s="158"/>
      <c r="AL279" s="158"/>
      <c r="AM279" s="158"/>
      <c r="AN279" s="158"/>
      <c r="AO279" s="158"/>
      <c r="AP279" s="158"/>
      <c r="AQ279" s="158"/>
      <c r="AR279" s="158"/>
      <c r="AS279" s="158"/>
      <c r="AT279" s="158"/>
      <c r="AU279" s="158"/>
      <c r="AV279" s="158"/>
      <c r="AW279" s="158"/>
      <c r="AX279" s="158"/>
      <c r="AY279" s="158"/>
      <c r="AZ279" s="158"/>
      <c r="BA279" s="158"/>
      <c r="BB279" s="158"/>
      <c r="BC279" s="158"/>
      <c r="BD279" s="158"/>
      <c r="BE279" s="158"/>
      <c r="BF279" s="158"/>
      <c r="BG279" s="158"/>
      <c r="BH279" s="158"/>
      <c r="BI279" s="158"/>
      <c r="BJ279" s="158"/>
      <c r="BK279" s="158"/>
      <c r="BL279" s="158"/>
      <c r="BM279" s="158"/>
      <c r="BN279" s="158"/>
      <c r="BO279" s="158"/>
      <c r="BP279" s="158"/>
      <c r="BQ279" s="158"/>
      <c r="BR279" s="158"/>
      <c r="BS279" s="158"/>
      <c r="BT279" s="158"/>
      <c r="BU279" s="158"/>
      <c r="BV279" s="158"/>
      <c r="BW279" s="158"/>
      <c r="BX279" s="158"/>
      <c r="BY279" s="158"/>
      <c r="BZ279" s="158"/>
      <c r="CA279" s="158"/>
      <c r="CB279" s="158"/>
      <c r="CC279" s="158"/>
      <c r="CD279" s="158"/>
      <c r="CE279" s="158"/>
      <c r="CF279" s="158"/>
      <c r="CG279" s="158"/>
      <c r="CH279" s="158"/>
      <c r="CI279" s="158"/>
      <c r="CJ279" s="158"/>
      <c r="CK279" s="158"/>
      <c r="CL279" s="158"/>
      <c r="CM279" s="158"/>
      <c r="CN279" s="158"/>
      <c r="CO279" s="158"/>
      <c r="CP279" s="158"/>
      <c r="CQ279" s="158"/>
      <c r="CR279" s="158"/>
      <c r="CS279" s="158"/>
      <c r="CT279" s="158"/>
      <c r="CU279" s="158"/>
      <c r="CV279" s="158"/>
      <c r="CW279" s="158"/>
      <c r="CX279" s="158"/>
      <c r="CY279" s="158"/>
      <c r="CZ279" s="158"/>
      <c r="DA279" s="158"/>
      <c r="DB279" s="158"/>
      <c r="DC279" s="158"/>
      <c r="DD279" s="158"/>
      <c r="DE279" s="158"/>
      <c r="DF279" s="158"/>
      <c r="DG279" s="158"/>
      <c r="DH279" s="158"/>
      <c r="DI279" s="158"/>
      <c r="DJ279" s="158"/>
      <c r="DK279" s="158"/>
      <c r="DL279" s="158"/>
      <c r="DM279" s="158"/>
      <c r="DN279" s="158"/>
      <c r="DO279" s="158"/>
      <c r="DP279" s="158"/>
    </row>
    <row r="280" spans="1:120" x14ac:dyDescent="0.2">
      <c r="A280" s="158"/>
      <c r="B280" s="158"/>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c r="AK280" s="158"/>
      <c r="AL280" s="158"/>
      <c r="AM280" s="158"/>
      <c r="AN280" s="158"/>
      <c r="AO280" s="158"/>
      <c r="AP280" s="158"/>
      <c r="AQ280" s="158"/>
      <c r="AR280" s="158"/>
      <c r="AS280" s="158"/>
      <c r="AT280" s="158"/>
      <c r="AU280" s="158"/>
      <c r="AV280" s="158"/>
      <c r="AW280" s="158"/>
      <c r="AX280" s="158"/>
      <c r="AY280" s="158"/>
      <c r="AZ280" s="158"/>
      <c r="BA280" s="158"/>
      <c r="BB280" s="158"/>
      <c r="BC280" s="158"/>
      <c r="BD280" s="158"/>
      <c r="BE280" s="158"/>
      <c r="BF280" s="158"/>
      <c r="BG280" s="158"/>
      <c r="BH280" s="158"/>
      <c r="BI280" s="158"/>
      <c r="BJ280" s="158"/>
      <c r="BK280" s="158"/>
      <c r="BL280" s="158"/>
      <c r="BM280" s="158"/>
      <c r="BN280" s="158"/>
      <c r="BO280" s="158"/>
      <c r="BP280" s="158"/>
      <c r="BQ280" s="158"/>
      <c r="BR280" s="158"/>
      <c r="BS280" s="158"/>
      <c r="BT280" s="158"/>
      <c r="BU280" s="158"/>
      <c r="BV280" s="158"/>
      <c r="BW280" s="158"/>
      <c r="BX280" s="158"/>
      <c r="BY280" s="158"/>
      <c r="BZ280" s="158"/>
      <c r="CA280" s="158"/>
      <c r="CB280" s="158"/>
      <c r="CC280" s="158"/>
      <c r="CD280" s="158"/>
      <c r="CE280" s="158"/>
      <c r="CF280" s="158"/>
      <c r="CG280" s="158"/>
      <c r="CH280" s="158"/>
      <c r="CI280" s="158"/>
      <c r="CJ280" s="158"/>
      <c r="CK280" s="158"/>
      <c r="CL280" s="158"/>
      <c r="CM280" s="158"/>
      <c r="CN280" s="158"/>
      <c r="CO280" s="158"/>
      <c r="CP280" s="158"/>
      <c r="CQ280" s="158"/>
      <c r="CR280" s="158"/>
      <c r="CS280" s="158"/>
      <c r="CT280" s="158"/>
      <c r="CU280" s="158"/>
      <c r="CV280" s="158"/>
      <c r="CW280" s="158"/>
      <c r="CX280" s="158"/>
      <c r="CY280" s="158"/>
      <c r="CZ280" s="158"/>
      <c r="DA280" s="158"/>
      <c r="DB280" s="158"/>
      <c r="DC280" s="158"/>
      <c r="DD280" s="158"/>
      <c r="DE280" s="158"/>
      <c r="DF280" s="158"/>
      <c r="DG280" s="158"/>
      <c r="DH280" s="158"/>
      <c r="DI280" s="158"/>
      <c r="DJ280" s="158"/>
      <c r="DK280" s="158"/>
      <c r="DL280" s="158"/>
      <c r="DM280" s="158"/>
      <c r="DN280" s="158"/>
      <c r="DO280" s="158"/>
      <c r="DP280" s="158"/>
    </row>
    <row r="281" spans="1:120" x14ac:dyDescent="0.2">
      <c r="A281" s="158"/>
      <c r="B281" s="158"/>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c r="AK281" s="158"/>
      <c r="AL281" s="158"/>
      <c r="AM281" s="158"/>
      <c r="AN281" s="158"/>
      <c r="AO281" s="158"/>
      <c r="AP281" s="158"/>
      <c r="AQ281" s="158"/>
      <c r="AR281" s="158"/>
      <c r="AS281" s="158"/>
      <c r="AT281" s="158"/>
      <c r="AU281" s="158"/>
      <c r="AV281" s="158"/>
      <c r="AW281" s="158"/>
      <c r="AX281" s="158"/>
      <c r="AY281" s="158"/>
      <c r="AZ281" s="158"/>
      <c r="BA281" s="158"/>
      <c r="BB281" s="158"/>
      <c r="BC281" s="158"/>
      <c r="BD281" s="158"/>
      <c r="BE281" s="158"/>
      <c r="BF281" s="158"/>
      <c r="BG281" s="158"/>
      <c r="BH281" s="158"/>
      <c r="BI281" s="158"/>
      <c r="BJ281" s="158"/>
      <c r="BK281" s="158"/>
      <c r="BL281" s="158"/>
      <c r="BM281" s="158"/>
      <c r="BN281" s="158"/>
      <c r="BO281" s="158"/>
      <c r="BP281" s="158"/>
      <c r="BQ281" s="158"/>
      <c r="BR281" s="158"/>
      <c r="BS281" s="158"/>
      <c r="BT281" s="158"/>
      <c r="BU281" s="158"/>
      <c r="BV281" s="158"/>
      <c r="BW281" s="158"/>
      <c r="BX281" s="158"/>
      <c r="BY281" s="158"/>
      <c r="BZ281" s="158"/>
      <c r="CA281" s="158"/>
      <c r="CB281" s="158"/>
      <c r="CC281" s="158"/>
      <c r="CD281" s="158"/>
      <c r="CE281" s="158"/>
      <c r="CF281" s="158"/>
      <c r="CG281" s="158"/>
      <c r="CH281" s="158"/>
      <c r="CI281" s="158"/>
      <c r="CJ281" s="158"/>
      <c r="CK281" s="158"/>
      <c r="CL281" s="158"/>
      <c r="CM281" s="158"/>
      <c r="CN281" s="158"/>
      <c r="CO281" s="158"/>
      <c r="CP281" s="158"/>
      <c r="CQ281" s="158"/>
      <c r="CR281" s="158"/>
      <c r="CS281" s="158"/>
      <c r="CT281" s="158"/>
      <c r="CU281" s="158"/>
      <c r="CV281" s="158"/>
      <c r="CW281" s="158"/>
      <c r="CX281" s="158"/>
      <c r="CY281" s="158"/>
      <c r="CZ281" s="158"/>
      <c r="DA281" s="158"/>
      <c r="DB281" s="158"/>
      <c r="DC281" s="158"/>
      <c r="DD281" s="158"/>
      <c r="DE281" s="158"/>
      <c r="DF281" s="158"/>
      <c r="DG281" s="158"/>
      <c r="DH281" s="158"/>
      <c r="DI281" s="158"/>
      <c r="DJ281" s="158"/>
      <c r="DK281" s="158"/>
      <c r="DL281" s="158"/>
      <c r="DM281" s="158"/>
      <c r="DN281" s="158"/>
      <c r="DO281" s="158"/>
      <c r="DP281" s="158"/>
    </row>
    <row r="282" spans="1:120" x14ac:dyDescent="0.2">
      <c r="A282" s="158"/>
      <c r="B282" s="158"/>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c r="AA282" s="158"/>
      <c r="AB282" s="158"/>
      <c r="AC282" s="158"/>
      <c r="AD282" s="158"/>
      <c r="AE282" s="158"/>
      <c r="AF282" s="158"/>
      <c r="AG282" s="158"/>
      <c r="AH282" s="158"/>
      <c r="AI282" s="158"/>
      <c r="AJ282" s="158"/>
      <c r="AK282" s="158"/>
      <c r="AL282" s="158"/>
      <c r="AM282" s="158"/>
      <c r="AN282" s="158"/>
      <c r="AO282" s="158"/>
      <c r="AP282" s="158"/>
      <c r="AQ282" s="158"/>
      <c r="AR282" s="158"/>
      <c r="AS282" s="158"/>
      <c r="AT282" s="158"/>
      <c r="AU282" s="158"/>
      <c r="AV282" s="158"/>
      <c r="AW282" s="158"/>
      <c r="AX282" s="158"/>
      <c r="AY282" s="158"/>
      <c r="AZ282" s="158"/>
      <c r="BA282" s="158"/>
      <c r="BB282" s="158"/>
      <c r="BC282" s="158"/>
      <c r="BD282" s="158"/>
      <c r="BE282" s="158"/>
      <c r="BF282" s="158"/>
      <c r="BG282" s="158"/>
      <c r="BH282" s="158"/>
      <c r="BI282" s="158"/>
      <c r="BJ282" s="158"/>
      <c r="BK282" s="158"/>
      <c r="BL282" s="158"/>
      <c r="BM282" s="158"/>
      <c r="BN282" s="158"/>
      <c r="BO282" s="158"/>
      <c r="BP282" s="158"/>
      <c r="BQ282" s="158"/>
      <c r="BR282" s="158"/>
      <c r="BS282" s="158"/>
      <c r="BT282" s="158"/>
      <c r="BU282" s="158"/>
      <c r="BV282" s="158"/>
      <c r="BW282" s="158"/>
      <c r="BX282" s="158"/>
      <c r="BY282" s="158"/>
      <c r="BZ282" s="158"/>
      <c r="CA282" s="158"/>
      <c r="CB282" s="158"/>
      <c r="CC282" s="158"/>
      <c r="CD282" s="158"/>
      <c r="CE282" s="158"/>
      <c r="CF282" s="158"/>
      <c r="CG282" s="158"/>
      <c r="CH282" s="158"/>
      <c r="CI282" s="158"/>
      <c r="CJ282" s="158"/>
      <c r="CK282" s="158"/>
      <c r="CL282" s="158"/>
      <c r="CM282" s="158"/>
      <c r="CN282" s="158"/>
      <c r="CO282" s="158"/>
      <c r="CP282" s="158"/>
      <c r="CQ282" s="158"/>
      <c r="CR282" s="158"/>
      <c r="CS282" s="158"/>
      <c r="CT282" s="158"/>
      <c r="CU282" s="158"/>
      <c r="CV282" s="158"/>
      <c r="CW282" s="158"/>
      <c r="CX282" s="158"/>
      <c r="CY282" s="158"/>
      <c r="CZ282" s="158"/>
      <c r="DA282" s="158"/>
      <c r="DB282" s="158"/>
      <c r="DC282" s="158"/>
      <c r="DD282" s="158"/>
      <c r="DE282" s="158"/>
      <c r="DF282" s="158"/>
      <c r="DG282" s="158"/>
      <c r="DH282" s="158"/>
      <c r="DI282" s="158"/>
      <c r="DJ282" s="158"/>
      <c r="DK282" s="158"/>
      <c r="DL282" s="158"/>
      <c r="DM282" s="158"/>
      <c r="DN282" s="158"/>
      <c r="DO282" s="158"/>
      <c r="DP282" s="158"/>
    </row>
    <row r="283" spans="1:120" x14ac:dyDescent="0.2">
      <c r="A283" s="158"/>
      <c r="B283" s="158"/>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c r="AA283" s="158"/>
      <c r="AB283" s="158"/>
      <c r="AC283" s="158"/>
      <c r="AD283" s="158"/>
      <c r="AE283" s="158"/>
      <c r="AF283" s="158"/>
      <c r="AG283" s="158"/>
      <c r="AH283" s="158"/>
      <c r="AI283" s="158"/>
      <c r="AJ283" s="158"/>
      <c r="AK283" s="158"/>
      <c r="AL283" s="158"/>
      <c r="AM283" s="158"/>
      <c r="AN283" s="158"/>
      <c r="AO283" s="158"/>
      <c r="AP283" s="158"/>
      <c r="AQ283" s="158"/>
      <c r="AR283" s="158"/>
      <c r="AS283" s="158"/>
      <c r="AT283" s="158"/>
      <c r="AU283" s="158"/>
      <c r="AV283" s="158"/>
      <c r="AW283" s="158"/>
      <c r="AX283" s="158"/>
      <c r="AY283" s="158"/>
      <c r="AZ283" s="158"/>
      <c r="BA283" s="158"/>
      <c r="BB283" s="158"/>
      <c r="BC283" s="158"/>
      <c r="BD283" s="158"/>
      <c r="BE283" s="158"/>
      <c r="BF283" s="158"/>
      <c r="BG283" s="158"/>
      <c r="BH283" s="158"/>
      <c r="BI283" s="158"/>
      <c r="BJ283" s="158"/>
      <c r="BK283" s="158"/>
      <c r="BL283" s="158"/>
      <c r="BM283" s="158"/>
      <c r="BN283" s="158"/>
      <c r="BO283" s="158"/>
      <c r="BP283" s="158"/>
      <c r="BQ283" s="158"/>
      <c r="BR283" s="158"/>
      <c r="BS283" s="158"/>
      <c r="BT283" s="158"/>
      <c r="BU283" s="158"/>
      <c r="BV283" s="158"/>
      <c r="BW283" s="158"/>
      <c r="BX283" s="158"/>
      <c r="BY283" s="158"/>
      <c r="BZ283" s="158"/>
      <c r="CA283" s="158"/>
      <c r="CB283" s="158"/>
      <c r="CC283" s="158"/>
      <c r="CD283" s="158"/>
      <c r="CE283" s="158"/>
      <c r="CF283" s="158"/>
      <c r="CG283" s="158"/>
      <c r="CH283" s="158"/>
      <c r="CI283" s="158"/>
      <c r="CJ283" s="158"/>
      <c r="CK283" s="158"/>
      <c r="CL283" s="158"/>
      <c r="CM283" s="158"/>
      <c r="CN283" s="158"/>
      <c r="CO283" s="158"/>
      <c r="CP283" s="158"/>
      <c r="CQ283" s="158"/>
      <c r="CR283" s="158"/>
      <c r="CS283" s="158"/>
      <c r="CT283" s="158"/>
      <c r="CU283" s="158"/>
      <c r="CV283" s="158"/>
      <c r="CW283" s="158"/>
      <c r="CX283" s="158"/>
      <c r="CY283" s="158"/>
      <c r="CZ283" s="158"/>
      <c r="DA283" s="158"/>
      <c r="DB283" s="158"/>
      <c r="DC283" s="158"/>
      <c r="DD283" s="158"/>
      <c r="DE283" s="158"/>
      <c r="DF283" s="158"/>
      <c r="DG283" s="158"/>
      <c r="DH283" s="158"/>
      <c r="DI283" s="158"/>
      <c r="DJ283" s="158"/>
      <c r="DK283" s="158"/>
      <c r="DL283" s="158"/>
      <c r="DM283" s="158"/>
      <c r="DN283" s="158"/>
      <c r="DO283" s="158"/>
      <c r="DP283" s="158"/>
    </row>
    <row r="284" spans="1:120" x14ac:dyDescent="0.2">
      <c r="A284" s="158"/>
      <c r="B284" s="158"/>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c r="AA284" s="158"/>
      <c r="AB284" s="158"/>
      <c r="AC284" s="158"/>
      <c r="AD284" s="158"/>
      <c r="AE284" s="158"/>
      <c r="AF284" s="158"/>
      <c r="AG284" s="158"/>
      <c r="AH284" s="158"/>
      <c r="AI284" s="158"/>
      <c r="AJ284" s="158"/>
      <c r="AK284" s="158"/>
      <c r="AL284" s="158"/>
      <c r="AM284" s="158"/>
      <c r="AN284" s="158"/>
      <c r="AO284" s="158"/>
      <c r="AP284" s="158"/>
      <c r="AQ284" s="158"/>
      <c r="AR284" s="158"/>
      <c r="AS284" s="158"/>
      <c r="AT284" s="158"/>
      <c r="AU284" s="158"/>
      <c r="AV284" s="158"/>
      <c r="AW284" s="158"/>
      <c r="AX284" s="158"/>
      <c r="AY284" s="158"/>
      <c r="AZ284" s="158"/>
      <c r="BA284" s="158"/>
      <c r="BB284" s="158"/>
      <c r="BC284" s="158"/>
      <c r="BD284" s="158"/>
      <c r="BE284" s="158"/>
      <c r="BF284" s="158"/>
      <c r="BG284" s="158"/>
      <c r="BH284" s="158"/>
      <c r="BI284" s="158"/>
      <c r="BJ284" s="158"/>
      <c r="BK284" s="158"/>
      <c r="BL284" s="158"/>
      <c r="BM284" s="158"/>
      <c r="BN284" s="158"/>
      <c r="BO284" s="158"/>
      <c r="BP284" s="158"/>
      <c r="BQ284" s="158"/>
      <c r="BR284" s="158"/>
      <c r="BS284" s="158"/>
      <c r="BT284" s="158"/>
      <c r="BU284" s="158"/>
      <c r="BV284" s="158"/>
      <c r="BW284" s="158"/>
      <c r="BX284" s="158"/>
      <c r="BY284" s="158"/>
      <c r="BZ284" s="158"/>
      <c r="CA284" s="158"/>
      <c r="CB284" s="158"/>
      <c r="CC284" s="158"/>
      <c r="CD284" s="158"/>
      <c r="CE284" s="158"/>
      <c r="CF284" s="158"/>
      <c r="CG284" s="158"/>
      <c r="CH284" s="158"/>
      <c r="CI284" s="158"/>
      <c r="CJ284" s="158"/>
      <c r="CK284" s="158"/>
      <c r="CL284" s="158"/>
      <c r="CM284" s="158"/>
      <c r="CN284" s="158"/>
      <c r="CO284" s="158"/>
      <c r="CP284" s="158"/>
      <c r="CQ284" s="158"/>
      <c r="CR284" s="158"/>
      <c r="CS284" s="158"/>
      <c r="CT284" s="158"/>
      <c r="CU284" s="158"/>
      <c r="CV284" s="158"/>
      <c r="CW284" s="158"/>
      <c r="CX284" s="158"/>
      <c r="CY284" s="158"/>
      <c r="CZ284" s="158"/>
      <c r="DA284" s="158"/>
      <c r="DB284" s="158"/>
      <c r="DC284" s="158"/>
      <c r="DD284" s="158"/>
      <c r="DE284" s="158"/>
      <c r="DF284" s="158"/>
      <c r="DG284" s="158"/>
      <c r="DH284" s="158"/>
      <c r="DI284" s="158"/>
      <c r="DJ284" s="158"/>
      <c r="DK284" s="158"/>
      <c r="DL284" s="158"/>
      <c r="DM284" s="158"/>
      <c r="DN284" s="158"/>
      <c r="DO284" s="158"/>
      <c r="DP284" s="158"/>
    </row>
    <row r="285" spans="1:120" x14ac:dyDescent="0.2">
      <c r="A285" s="158"/>
      <c r="B285" s="158"/>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c r="AA285" s="158"/>
      <c r="AB285" s="158"/>
      <c r="AC285" s="158"/>
      <c r="AD285" s="158"/>
      <c r="AE285" s="158"/>
      <c r="AF285" s="158"/>
      <c r="AG285" s="158"/>
      <c r="AH285" s="158"/>
      <c r="AI285" s="158"/>
      <c r="AJ285" s="158"/>
      <c r="AK285" s="158"/>
      <c r="AL285" s="158"/>
      <c r="AM285" s="158"/>
      <c r="AN285" s="158"/>
      <c r="AO285" s="158"/>
      <c r="AP285" s="158"/>
      <c r="AQ285" s="158"/>
      <c r="AR285" s="158"/>
      <c r="AS285" s="158"/>
      <c r="AT285" s="158"/>
      <c r="AU285" s="158"/>
      <c r="AV285" s="158"/>
      <c r="AW285" s="158"/>
      <c r="AX285" s="158"/>
      <c r="AY285" s="158"/>
      <c r="AZ285" s="158"/>
      <c r="BA285" s="158"/>
      <c r="BB285" s="158"/>
      <c r="BC285" s="158"/>
      <c r="BD285" s="158"/>
      <c r="BE285" s="158"/>
      <c r="BF285" s="158"/>
      <c r="BG285" s="158"/>
      <c r="BH285" s="158"/>
      <c r="BI285" s="158"/>
      <c r="BJ285" s="158"/>
      <c r="BK285" s="158"/>
      <c r="BL285" s="158"/>
      <c r="BM285" s="158"/>
      <c r="BN285" s="158"/>
      <c r="BO285" s="158"/>
      <c r="BP285" s="158"/>
      <c r="BQ285" s="158"/>
      <c r="BR285" s="158"/>
      <c r="BS285" s="158"/>
      <c r="BT285" s="158"/>
      <c r="BU285" s="158"/>
      <c r="BV285" s="158"/>
      <c r="BW285" s="158"/>
      <c r="BX285" s="158"/>
      <c r="BY285" s="158"/>
      <c r="BZ285" s="158"/>
      <c r="CA285" s="158"/>
      <c r="CB285" s="158"/>
      <c r="CC285" s="158"/>
      <c r="CD285" s="158"/>
      <c r="CE285" s="158"/>
      <c r="CF285" s="158"/>
      <c r="CG285" s="158"/>
      <c r="CH285" s="158"/>
      <c r="CI285" s="158"/>
      <c r="CJ285" s="158"/>
      <c r="CK285" s="158"/>
      <c r="CL285" s="158"/>
      <c r="CM285" s="158"/>
      <c r="CN285" s="158"/>
      <c r="CO285" s="158"/>
      <c r="CP285" s="158"/>
      <c r="CQ285" s="158"/>
      <c r="CR285" s="158"/>
      <c r="CS285" s="158"/>
      <c r="CT285" s="158"/>
      <c r="CU285" s="158"/>
      <c r="CV285" s="158"/>
      <c r="CW285" s="158"/>
      <c r="CX285" s="158"/>
      <c r="CY285" s="158"/>
      <c r="CZ285" s="158"/>
      <c r="DA285" s="158"/>
      <c r="DB285" s="158"/>
      <c r="DC285" s="158"/>
      <c r="DD285" s="158"/>
      <c r="DE285" s="158"/>
      <c r="DF285" s="158"/>
      <c r="DG285" s="158"/>
      <c r="DH285" s="158"/>
      <c r="DI285" s="158"/>
      <c r="DJ285" s="158"/>
      <c r="DK285" s="158"/>
      <c r="DL285" s="158"/>
      <c r="DM285" s="158"/>
      <c r="DN285" s="158"/>
      <c r="DO285" s="158"/>
      <c r="DP285" s="158"/>
    </row>
    <row r="286" spans="1:120" x14ac:dyDescent="0.2">
      <c r="A286" s="158"/>
      <c r="B286" s="158"/>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c r="AA286" s="158"/>
      <c r="AB286" s="158"/>
      <c r="AC286" s="158"/>
      <c r="AD286" s="158"/>
      <c r="AE286" s="158"/>
      <c r="AF286" s="158"/>
      <c r="AG286" s="158"/>
      <c r="AH286" s="158"/>
      <c r="AI286" s="158"/>
      <c r="AJ286" s="158"/>
      <c r="AK286" s="158"/>
      <c r="AL286" s="158"/>
      <c r="AM286" s="158"/>
      <c r="AN286" s="158"/>
      <c r="AO286" s="158"/>
      <c r="AP286" s="158"/>
      <c r="AQ286" s="158"/>
      <c r="AR286" s="158"/>
      <c r="AS286" s="158"/>
      <c r="AT286" s="158"/>
      <c r="AU286" s="158"/>
      <c r="AV286" s="158"/>
      <c r="AW286" s="158"/>
      <c r="AX286" s="158"/>
      <c r="AY286" s="158"/>
      <c r="AZ286" s="158"/>
      <c r="BA286" s="158"/>
      <c r="BB286" s="158"/>
      <c r="BC286" s="158"/>
      <c r="BD286" s="158"/>
      <c r="BE286" s="158"/>
      <c r="BF286" s="158"/>
      <c r="BG286" s="158"/>
      <c r="BH286" s="158"/>
      <c r="BI286" s="158"/>
      <c r="BJ286" s="158"/>
      <c r="BK286" s="158"/>
      <c r="BL286" s="158"/>
      <c r="BM286" s="158"/>
      <c r="BN286" s="158"/>
      <c r="BO286" s="158"/>
      <c r="BP286" s="158"/>
      <c r="BQ286" s="158"/>
      <c r="BR286" s="158"/>
      <c r="BS286" s="158"/>
      <c r="BT286" s="158"/>
      <c r="BU286" s="158"/>
      <c r="BV286" s="158"/>
      <c r="BW286" s="158"/>
      <c r="BX286" s="158"/>
      <c r="BY286" s="158"/>
      <c r="BZ286" s="158"/>
      <c r="CA286" s="158"/>
      <c r="CB286" s="158"/>
      <c r="CC286" s="158"/>
      <c r="CD286" s="158"/>
      <c r="CE286" s="158"/>
      <c r="CF286" s="158"/>
      <c r="CG286" s="158"/>
      <c r="CH286" s="158"/>
      <c r="CI286" s="158"/>
      <c r="CJ286" s="158"/>
      <c r="CK286" s="158"/>
      <c r="CL286" s="158"/>
      <c r="CM286" s="158"/>
      <c r="CN286" s="158"/>
      <c r="CO286" s="158"/>
      <c r="CP286" s="158"/>
      <c r="CQ286" s="158"/>
      <c r="CR286" s="158"/>
      <c r="CS286" s="158"/>
      <c r="CT286" s="158"/>
      <c r="CU286" s="158"/>
      <c r="CV286" s="158"/>
      <c r="CW286" s="158"/>
      <c r="CX286" s="158"/>
      <c r="CY286" s="158"/>
      <c r="CZ286" s="158"/>
      <c r="DA286" s="158"/>
      <c r="DB286" s="158"/>
      <c r="DC286" s="158"/>
      <c r="DD286" s="158"/>
      <c r="DE286" s="158"/>
      <c r="DF286" s="158"/>
      <c r="DG286" s="158"/>
      <c r="DH286" s="158"/>
      <c r="DI286" s="158"/>
      <c r="DJ286" s="158"/>
      <c r="DK286" s="158"/>
      <c r="DL286" s="158"/>
      <c r="DM286" s="158"/>
      <c r="DN286" s="158"/>
      <c r="DO286" s="158"/>
      <c r="DP286" s="158"/>
    </row>
    <row r="287" spans="1:120" x14ac:dyDescent="0.2">
      <c r="A287" s="158"/>
      <c r="B287" s="158"/>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c r="AA287" s="158"/>
      <c r="AB287" s="158"/>
      <c r="AC287" s="158"/>
      <c r="AD287" s="158"/>
      <c r="AE287" s="158"/>
      <c r="AF287" s="158"/>
      <c r="AG287" s="158"/>
      <c r="AH287" s="158"/>
      <c r="AI287" s="158"/>
      <c r="AJ287" s="158"/>
      <c r="AK287" s="158"/>
      <c r="AL287" s="158"/>
      <c r="AM287" s="158"/>
      <c r="AN287" s="158"/>
      <c r="AO287" s="158"/>
      <c r="AP287" s="158"/>
      <c r="AQ287" s="158"/>
      <c r="AR287" s="158"/>
      <c r="AS287" s="158"/>
      <c r="AT287" s="158"/>
      <c r="AU287" s="158"/>
      <c r="AV287" s="158"/>
      <c r="AW287" s="158"/>
      <c r="AX287" s="158"/>
      <c r="AY287" s="158"/>
      <c r="AZ287" s="158"/>
      <c r="BA287" s="158"/>
      <c r="BB287" s="158"/>
      <c r="BC287" s="158"/>
      <c r="BD287" s="158"/>
      <c r="BE287" s="158"/>
      <c r="BF287" s="158"/>
      <c r="BG287" s="158"/>
      <c r="BH287" s="158"/>
      <c r="BI287" s="158"/>
      <c r="BJ287" s="158"/>
      <c r="BK287" s="158"/>
      <c r="BL287" s="158"/>
      <c r="BM287" s="158"/>
      <c r="BN287" s="158"/>
      <c r="BO287" s="158"/>
      <c r="BP287" s="158"/>
      <c r="BQ287" s="158"/>
      <c r="BR287" s="158"/>
      <c r="BS287" s="158"/>
      <c r="BT287" s="158"/>
      <c r="BU287" s="158"/>
      <c r="BV287" s="158"/>
      <c r="BW287" s="158"/>
      <c r="BX287" s="158"/>
      <c r="BY287" s="158"/>
      <c r="BZ287" s="158"/>
      <c r="CA287" s="158"/>
      <c r="CB287" s="158"/>
      <c r="CC287" s="158"/>
      <c r="CD287" s="158"/>
      <c r="CE287" s="158"/>
      <c r="CF287" s="158"/>
      <c r="CG287" s="158"/>
      <c r="CH287" s="158"/>
      <c r="CI287" s="158"/>
      <c r="CJ287" s="158"/>
      <c r="CK287" s="158"/>
      <c r="CL287" s="158"/>
      <c r="CM287" s="158"/>
      <c r="CN287" s="158"/>
      <c r="CO287" s="158"/>
      <c r="CP287" s="158"/>
      <c r="CQ287" s="158"/>
      <c r="CR287" s="158"/>
      <c r="CS287" s="158"/>
      <c r="CT287" s="158"/>
      <c r="CU287" s="158"/>
      <c r="CV287" s="158"/>
      <c r="CW287" s="158"/>
      <c r="CX287" s="158"/>
      <c r="CY287" s="158"/>
      <c r="CZ287" s="158"/>
      <c r="DA287" s="158"/>
      <c r="DB287" s="158"/>
      <c r="DC287" s="158"/>
      <c r="DD287" s="158"/>
      <c r="DE287" s="158"/>
      <c r="DF287" s="158"/>
      <c r="DG287" s="158"/>
      <c r="DH287" s="158"/>
      <c r="DI287" s="158"/>
      <c r="DJ287" s="158"/>
      <c r="DK287" s="158"/>
      <c r="DL287" s="158"/>
      <c r="DM287" s="158"/>
      <c r="DN287" s="158"/>
      <c r="DO287" s="158"/>
      <c r="DP287" s="158"/>
    </row>
    <row r="288" spans="1:120" x14ac:dyDescent="0.2">
      <c r="A288" s="158"/>
      <c r="B288" s="158"/>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158"/>
      <c r="AC288" s="158"/>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8"/>
      <c r="AY288" s="158"/>
      <c r="AZ288" s="158"/>
      <c r="BA288" s="158"/>
      <c r="BB288" s="158"/>
      <c r="BC288" s="158"/>
      <c r="BD288" s="158"/>
      <c r="BE288" s="158"/>
      <c r="BF288" s="158"/>
      <c r="BG288" s="158"/>
      <c r="BH288" s="158"/>
      <c r="BI288" s="158"/>
      <c r="BJ288" s="158"/>
      <c r="BK288" s="158"/>
      <c r="BL288" s="158"/>
      <c r="BM288" s="158"/>
      <c r="BN288" s="158"/>
      <c r="BO288" s="158"/>
      <c r="BP288" s="158"/>
      <c r="BQ288" s="158"/>
      <c r="BR288" s="158"/>
      <c r="BS288" s="158"/>
      <c r="BT288" s="158"/>
      <c r="BU288" s="158"/>
      <c r="BV288" s="158"/>
      <c r="BW288" s="158"/>
      <c r="BX288" s="158"/>
      <c r="BY288" s="158"/>
      <c r="BZ288" s="158"/>
      <c r="CA288" s="158"/>
      <c r="CB288" s="158"/>
      <c r="CC288" s="158"/>
      <c r="CD288" s="158"/>
      <c r="CE288" s="158"/>
      <c r="CF288" s="158"/>
      <c r="CG288" s="158"/>
      <c r="CH288" s="158"/>
      <c r="CI288" s="158"/>
      <c r="CJ288" s="158"/>
      <c r="CK288" s="158"/>
      <c r="CL288" s="158"/>
      <c r="CM288" s="158"/>
      <c r="CN288" s="158"/>
      <c r="CO288" s="158"/>
      <c r="CP288" s="158"/>
      <c r="CQ288" s="158"/>
      <c r="CR288" s="158"/>
      <c r="CS288" s="158"/>
      <c r="CT288" s="158"/>
      <c r="CU288" s="158"/>
      <c r="CV288" s="158"/>
      <c r="CW288" s="158"/>
      <c r="CX288" s="158"/>
      <c r="CY288" s="158"/>
      <c r="CZ288" s="158"/>
      <c r="DA288" s="158"/>
      <c r="DB288" s="158"/>
      <c r="DC288" s="158"/>
      <c r="DD288" s="158"/>
      <c r="DE288" s="158"/>
      <c r="DF288" s="158"/>
      <c r="DG288" s="158"/>
      <c r="DH288" s="158"/>
      <c r="DI288" s="158"/>
      <c r="DJ288" s="158"/>
      <c r="DK288" s="158"/>
      <c r="DL288" s="158"/>
      <c r="DM288" s="158"/>
      <c r="DN288" s="158"/>
      <c r="DO288" s="158"/>
      <c r="DP288" s="158"/>
    </row>
    <row r="289" spans="1:120" x14ac:dyDescent="0.2">
      <c r="A289" s="158"/>
      <c r="B289" s="158"/>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c r="AA289" s="158"/>
      <c r="AB289" s="158"/>
      <c r="AC289" s="158"/>
      <c r="AD289" s="158"/>
      <c r="AE289" s="158"/>
      <c r="AF289" s="158"/>
      <c r="AG289" s="158"/>
      <c r="AH289" s="158"/>
      <c r="AI289" s="158"/>
      <c r="AJ289" s="158"/>
      <c r="AK289" s="158"/>
      <c r="AL289" s="158"/>
      <c r="AM289" s="158"/>
      <c r="AN289" s="158"/>
      <c r="AO289" s="158"/>
      <c r="AP289" s="158"/>
      <c r="AQ289" s="158"/>
      <c r="AR289" s="158"/>
      <c r="AS289" s="158"/>
      <c r="AT289" s="158"/>
      <c r="AU289" s="158"/>
      <c r="AV289" s="158"/>
      <c r="AW289" s="158"/>
      <c r="AX289" s="158"/>
      <c r="AY289" s="158"/>
      <c r="AZ289" s="158"/>
      <c r="BA289" s="158"/>
      <c r="BB289" s="158"/>
      <c r="BC289" s="158"/>
      <c r="BD289" s="158"/>
      <c r="BE289" s="158"/>
      <c r="BF289" s="158"/>
      <c r="BG289" s="158"/>
      <c r="BH289" s="158"/>
      <c r="BI289" s="158"/>
      <c r="BJ289" s="158"/>
      <c r="BK289" s="158"/>
      <c r="BL289" s="158"/>
      <c r="BM289" s="158"/>
      <c r="BN289" s="158"/>
      <c r="BO289" s="158"/>
      <c r="BP289" s="158"/>
      <c r="BQ289" s="158"/>
      <c r="BR289" s="158"/>
      <c r="BS289" s="158"/>
      <c r="BT289" s="158"/>
      <c r="BU289" s="158"/>
      <c r="BV289" s="158"/>
      <c r="BW289" s="158"/>
      <c r="BX289" s="158"/>
      <c r="BY289" s="158"/>
      <c r="BZ289" s="158"/>
      <c r="CA289" s="158"/>
      <c r="CB289" s="158"/>
      <c r="CC289" s="158"/>
      <c r="CD289" s="158"/>
      <c r="CE289" s="158"/>
      <c r="CF289" s="158"/>
      <c r="CG289" s="158"/>
      <c r="CH289" s="158"/>
      <c r="CI289" s="158"/>
      <c r="CJ289" s="158"/>
      <c r="CK289" s="158"/>
      <c r="CL289" s="158"/>
      <c r="CM289" s="158"/>
      <c r="CN289" s="158"/>
      <c r="CO289" s="158"/>
      <c r="CP289" s="158"/>
      <c r="CQ289" s="158"/>
      <c r="CR289" s="158"/>
      <c r="CS289" s="158"/>
      <c r="CT289" s="158"/>
      <c r="CU289" s="158"/>
      <c r="CV289" s="158"/>
      <c r="CW289" s="158"/>
      <c r="CX289" s="158"/>
      <c r="CY289" s="158"/>
      <c r="CZ289" s="158"/>
      <c r="DA289" s="158"/>
      <c r="DB289" s="158"/>
      <c r="DC289" s="158"/>
      <c r="DD289" s="158"/>
      <c r="DE289" s="158"/>
      <c r="DF289" s="158"/>
      <c r="DG289" s="158"/>
      <c r="DH289" s="158"/>
      <c r="DI289" s="158"/>
      <c r="DJ289" s="158"/>
      <c r="DK289" s="158"/>
      <c r="DL289" s="158"/>
      <c r="DM289" s="158"/>
      <c r="DN289" s="158"/>
      <c r="DO289" s="158"/>
      <c r="DP289" s="158"/>
    </row>
    <row r="290" spans="1:120" x14ac:dyDescent="0.2">
      <c r="A290" s="158"/>
      <c r="B290" s="158"/>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c r="AA290" s="158"/>
      <c r="AB290" s="158"/>
      <c r="AC290" s="158"/>
      <c r="AD290" s="158"/>
      <c r="AE290" s="158"/>
      <c r="AF290" s="158"/>
      <c r="AG290" s="158"/>
      <c r="AH290" s="158"/>
      <c r="AI290" s="158"/>
      <c r="AJ290" s="158"/>
      <c r="AK290" s="158"/>
      <c r="AL290" s="158"/>
      <c r="AM290" s="158"/>
      <c r="AN290" s="158"/>
      <c r="AO290" s="158"/>
      <c r="AP290" s="158"/>
      <c r="AQ290" s="158"/>
      <c r="AR290" s="158"/>
      <c r="AS290" s="158"/>
      <c r="AT290" s="158"/>
      <c r="AU290" s="158"/>
      <c r="AV290" s="158"/>
      <c r="AW290" s="158"/>
      <c r="AX290" s="158"/>
      <c r="AY290" s="158"/>
      <c r="AZ290" s="158"/>
      <c r="BA290" s="158"/>
      <c r="BB290" s="158"/>
      <c r="BC290" s="158"/>
      <c r="BD290" s="158"/>
      <c r="BE290" s="158"/>
      <c r="BF290" s="158"/>
      <c r="BG290" s="158"/>
      <c r="BH290" s="158"/>
      <c r="BI290" s="158"/>
      <c r="BJ290" s="158"/>
      <c r="BK290" s="158"/>
      <c r="BL290" s="158"/>
      <c r="BM290" s="158"/>
      <c r="BN290" s="158"/>
      <c r="BO290" s="158"/>
      <c r="BP290" s="158"/>
      <c r="BQ290" s="158"/>
      <c r="BR290" s="158"/>
      <c r="BS290" s="158"/>
      <c r="BT290" s="158"/>
      <c r="BU290" s="158"/>
      <c r="BV290" s="158"/>
      <c r="BW290" s="158"/>
      <c r="BX290" s="158"/>
      <c r="BY290" s="158"/>
      <c r="BZ290" s="158"/>
      <c r="CA290" s="158"/>
      <c r="CB290" s="158"/>
      <c r="CC290" s="158"/>
      <c r="CD290" s="158"/>
      <c r="CE290" s="158"/>
      <c r="CF290" s="158"/>
      <c r="CG290" s="158"/>
      <c r="CH290" s="158"/>
      <c r="CI290" s="158"/>
      <c r="CJ290" s="158"/>
      <c r="CK290" s="158"/>
      <c r="CL290" s="158"/>
      <c r="CM290" s="158"/>
      <c r="CN290" s="158"/>
      <c r="CO290" s="158"/>
      <c r="CP290" s="158"/>
      <c r="CQ290" s="158"/>
      <c r="CR290" s="158"/>
      <c r="CS290" s="158"/>
      <c r="CT290" s="158"/>
      <c r="CU290" s="158"/>
      <c r="CV290" s="158"/>
      <c r="CW290" s="158"/>
      <c r="CX290" s="158"/>
      <c r="CY290" s="158"/>
      <c r="CZ290" s="158"/>
      <c r="DA290" s="158"/>
      <c r="DB290" s="158"/>
      <c r="DC290" s="158"/>
      <c r="DD290" s="158"/>
      <c r="DE290" s="158"/>
      <c r="DF290" s="158"/>
      <c r="DG290" s="158"/>
      <c r="DH290" s="158"/>
      <c r="DI290" s="158"/>
      <c r="DJ290" s="158"/>
      <c r="DK290" s="158"/>
      <c r="DL290" s="158"/>
      <c r="DM290" s="158"/>
      <c r="DN290" s="158"/>
      <c r="DO290" s="158"/>
      <c r="DP290" s="158"/>
    </row>
    <row r="291" spans="1:120" x14ac:dyDescent="0.2">
      <c r="A291" s="158"/>
      <c r="B291" s="158"/>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c r="AA291" s="158"/>
      <c r="AB291" s="158"/>
      <c r="AC291" s="158"/>
      <c r="AD291" s="158"/>
      <c r="AE291" s="158"/>
      <c r="AF291" s="158"/>
      <c r="AG291" s="158"/>
      <c r="AH291" s="158"/>
      <c r="AI291" s="158"/>
      <c r="AJ291" s="158"/>
      <c r="AK291" s="158"/>
      <c r="AL291" s="158"/>
      <c r="AM291" s="158"/>
      <c r="AN291" s="158"/>
      <c r="AO291" s="158"/>
      <c r="AP291" s="158"/>
      <c r="AQ291" s="158"/>
      <c r="AR291" s="158"/>
      <c r="AS291" s="158"/>
      <c r="AT291" s="158"/>
      <c r="AU291" s="158"/>
      <c r="AV291" s="158"/>
      <c r="AW291" s="158"/>
      <c r="AX291" s="158"/>
      <c r="AY291" s="158"/>
      <c r="AZ291" s="158"/>
      <c r="BA291" s="158"/>
      <c r="BB291" s="158"/>
      <c r="BC291" s="158"/>
      <c r="BD291" s="158"/>
      <c r="BE291" s="158"/>
      <c r="BF291" s="158"/>
      <c r="BG291" s="158"/>
      <c r="BH291" s="158"/>
      <c r="BI291" s="158"/>
      <c r="BJ291" s="158"/>
      <c r="BK291" s="158"/>
      <c r="BL291" s="158"/>
      <c r="BM291" s="158"/>
      <c r="BN291" s="158"/>
      <c r="BO291" s="158"/>
      <c r="BP291" s="158"/>
      <c r="BQ291" s="158"/>
      <c r="BR291" s="158"/>
      <c r="BS291" s="158"/>
      <c r="BT291" s="158"/>
      <c r="BU291" s="158"/>
      <c r="BV291" s="158"/>
      <c r="BW291" s="158"/>
      <c r="BX291" s="158"/>
      <c r="BY291" s="158"/>
      <c r="BZ291" s="158"/>
      <c r="CA291" s="158"/>
      <c r="CB291" s="158"/>
      <c r="CC291" s="158"/>
      <c r="CD291" s="158"/>
      <c r="CE291" s="158"/>
      <c r="CF291" s="158"/>
      <c r="CG291" s="158"/>
      <c r="CH291" s="158"/>
      <c r="CI291" s="158"/>
      <c r="CJ291" s="158"/>
      <c r="CK291" s="158"/>
      <c r="CL291" s="158"/>
      <c r="CM291" s="158"/>
      <c r="CN291" s="158"/>
      <c r="CO291" s="158"/>
      <c r="CP291" s="158"/>
      <c r="CQ291" s="158"/>
      <c r="CR291" s="158"/>
      <c r="CS291" s="158"/>
      <c r="CT291" s="158"/>
      <c r="CU291" s="158"/>
      <c r="CV291" s="158"/>
      <c r="CW291" s="158"/>
      <c r="CX291" s="158"/>
      <c r="CY291" s="158"/>
      <c r="CZ291" s="158"/>
      <c r="DA291" s="158"/>
      <c r="DB291" s="158"/>
      <c r="DC291" s="158"/>
      <c r="DD291" s="158"/>
      <c r="DE291" s="158"/>
      <c r="DF291" s="158"/>
      <c r="DG291" s="158"/>
      <c r="DH291" s="158"/>
      <c r="DI291" s="158"/>
      <c r="DJ291" s="158"/>
      <c r="DK291" s="158"/>
      <c r="DL291" s="158"/>
      <c r="DM291" s="158"/>
      <c r="DN291" s="158"/>
      <c r="DO291" s="158"/>
      <c r="DP291" s="158"/>
    </row>
    <row r="292" spans="1:120" x14ac:dyDescent="0.2">
      <c r="A292" s="158"/>
      <c r="B292" s="158"/>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c r="AA292" s="158"/>
      <c r="AB292" s="158"/>
      <c r="AC292" s="158"/>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58"/>
      <c r="BT292" s="158"/>
      <c r="BU292" s="158"/>
      <c r="BV292" s="158"/>
      <c r="BW292" s="158"/>
      <c r="BX292" s="158"/>
      <c r="BY292" s="158"/>
      <c r="BZ292" s="158"/>
      <c r="CA292" s="158"/>
      <c r="CB292" s="158"/>
      <c r="CC292" s="158"/>
      <c r="CD292" s="158"/>
      <c r="CE292" s="158"/>
      <c r="CF292" s="158"/>
      <c r="CG292" s="158"/>
      <c r="CH292" s="158"/>
      <c r="CI292" s="158"/>
      <c r="CJ292" s="158"/>
      <c r="CK292" s="158"/>
      <c r="CL292" s="158"/>
      <c r="CM292" s="158"/>
      <c r="CN292" s="158"/>
      <c r="CO292" s="158"/>
      <c r="CP292" s="158"/>
      <c r="CQ292" s="158"/>
      <c r="CR292" s="158"/>
      <c r="CS292" s="158"/>
      <c r="CT292" s="158"/>
      <c r="CU292" s="158"/>
      <c r="CV292" s="158"/>
      <c r="CW292" s="158"/>
      <c r="CX292" s="158"/>
      <c r="CY292" s="158"/>
      <c r="CZ292" s="158"/>
      <c r="DA292" s="158"/>
      <c r="DB292" s="158"/>
      <c r="DC292" s="158"/>
      <c r="DD292" s="158"/>
      <c r="DE292" s="158"/>
      <c r="DF292" s="158"/>
      <c r="DG292" s="158"/>
      <c r="DH292" s="158"/>
      <c r="DI292" s="158"/>
      <c r="DJ292" s="158"/>
      <c r="DK292" s="158"/>
      <c r="DL292" s="158"/>
      <c r="DM292" s="158"/>
      <c r="DN292" s="158"/>
      <c r="DO292" s="158"/>
      <c r="DP292" s="158"/>
    </row>
    <row r="293" spans="1:120" x14ac:dyDescent="0.2">
      <c r="A293" s="158"/>
      <c r="B293" s="158"/>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c r="AA293" s="158"/>
      <c r="AB293" s="158"/>
      <c r="AC293" s="158"/>
      <c r="AD293" s="158"/>
      <c r="AE293" s="158"/>
      <c r="AF293" s="158"/>
      <c r="AG293" s="158"/>
      <c r="AH293" s="158"/>
      <c r="AI293" s="158"/>
      <c r="AJ293" s="158"/>
      <c r="AK293" s="158"/>
      <c r="AL293" s="158"/>
      <c r="AM293" s="158"/>
      <c r="AN293" s="158"/>
      <c r="AO293" s="158"/>
      <c r="AP293" s="158"/>
      <c r="AQ293" s="158"/>
      <c r="AR293" s="158"/>
      <c r="AS293" s="158"/>
      <c r="AT293" s="158"/>
      <c r="AU293" s="158"/>
      <c r="AV293" s="158"/>
      <c r="AW293" s="158"/>
      <c r="AX293" s="158"/>
      <c r="AY293" s="158"/>
      <c r="AZ293" s="158"/>
      <c r="BA293" s="158"/>
      <c r="BB293" s="158"/>
      <c r="BC293" s="158"/>
      <c r="BD293" s="158"/>
      <c r="BE293" s="158"/>
      <c r="BF293" s="158"/>
      <c r="BG293" s="158"/>
      <c r="BH293" s="158"/>
      <c r="BI293" s="158"/>
      <c r="BJ293" s="158"/>
      <c r="BK293" s="158"/>
      <c r="BL293" s="158"/>
      <c r="BM293" s="158"/>
      <c r="BN293" s="158"/>
      <c r="BO293" s="158"/>
      <c r="BP293" s="158"/>
      <c r="BQ293" s="158"/>
      <c r="BR293" s="158"/>
      <c r="BS293" s="158"/>
      <c r="BT293" s="158"/>
      <c r="BU293" s="158"/>
      <c r="BV293" s="158"/>
      <c r="BW293" s="158"/>
      <c r="BX293" s="158"/>
      <c r="BY293" s="158"/>
      <c r="BZ293" s="158"/>
      <c r="CA293" s="158"/>
      <c r="CB293" s="158"/>
      <c r="CC293" s="158"/>
      <c r="CD293" s="158"/>
      <c r="CE293" s="158"/>
      <c r="CF293" s="158"/>
      <c r="CG293" s="158"/>
      <c r="CH293" s="158"/>
      <c r="CI293" s="158"/>
      <c r="CJ293" s="158"/>
      <c r="CK293" s="158"/>
      <c r="CL293" s="158"/>
      <c r="CM293" s="158"/>
      <c r="CN293" s="158"/>
      <c r="CO293" s="158"/>
      <c r="CP293" s="158"/>
      <c r="CQ293" s="158"/>
      <c r="CR293" s="158"/>
      <c r="CS293" s="158"/>
      <c r="CT293" s="158"/>
      <c r="CU293" s="158"/>
      <c r="CV293" s="158"/>
      <c r="CW293" s="158"/>
      <c r="CX293" s="158"/>
      <c r="CY293" s="158"/>
      <c r="CZ293" s="158"/>
      <c r="DA293" s="158"/>
      <c r="DB293" s="158"/>
      <c r="DC293" s="158"/>
      <c r="DD293" s="158"/>
      <c r="DE293" s="158"/>
      <c r="DF293" s="158"/>
      <c r="DG293" s="158"/>
      <c r="DH293" s="158"/>
      <c r="DI293" s="158"/>
      <c r="DJ293" s="158"/>
      <c r="DK293" s="158"/>
      <c r="DL293" s="158"/>
      <c r="DM293" s="158"/>
      <c r="DN293" s="158"/>
      <c r="DO293" s="158"/>
      <c r="DP293" s="158"/>
    </row>
    <row r="294" spans="1:120" x14ac:dyDescent="0.2">
      <c r="A294" s="158"/>
      <c r="B294" s="158"/>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c r="AA294" s="158"/>
      <c r="AB294" s="158"/>
      <c r="AC294" s="158"/>
      <c r="AD294" s="158"/>
      <c r="AE294" s="158"/>
      <c r="AF294" s="158"/>
      <c r="AG294" s="158"/>
      <c r="AH294" s="158"/>
      <c r="AI294" s="158"/>
      <c r="AJ294" s="158"/>
      <c r="AK294" s="158"/>
      <c r="AL294" s="158"/>
      <c r="AM294" s="158"/>
      <c r="AN294" s="158"/>
      <c r="AO294" s="158"/>
      <c r="AP294" s="158"/>
      <c r="AQ294" s="158"/>
      <c r="AR294" s="158"/>
      <c r="AS294" s="158"/>
      <c r="AT294" s="158"/>
      <c r="AU294" s="158"/>
      <c r="AV294" s="158"/>
      <c r="AW294" s="158"/>
      <c r="AX294" s="158"/>
      <c r="AY294" s="158"/>
      <c r="AZ294" s="158"/>
      <c r="BA294" s="158"/>
      <c r="BB294" s="158"/>
      <c r="BC294" s="158"/>
      <c r="BD294" s="158"/>
      <c r="BE294" s="158"/>
      <c r="BF294" s="158"/>
      <c r="BG294" s="158"/>
      <c r="BH294" s="158"/>
      <c r="BI294" s="158"/>
      <c r="BJ294" s="158"/>
      <c r="BK294" s="158"/>
      <c r="BL294" s="158"/>
      <c r="BM294" s="158"/>
      <c r="BN294" s="158"/>
      <c r="BO294" s="158"/>
      <c r="BP294" s="158"/>
      <c r="BQ294" s="158"/>
      <c r="BR294" s="158"/>
      <c r="BS294" s="158"/>
      <c r="BT294" s="158"/>
      <c r="BU294" s="158"/>
      <c r="BV294" s="158"/>
      <c r="BW294" s="158"/>
      <c r="BX294" s="158"/>
      <c r="BY294" s="158"/>
      <c r="BZ294" s="158"/>
      <c r="CA294" s="158"/>
      <c r="CB294" s="158"/>
      <c r="CC294" s="158"/>
      <c r="CD294" s="158"/>
      <c r="CE294" s="158"/>
      <c r="CF294" s="158"/>
      <c r="CG294" s="158"/>
      <c r="CH294" s="158"/>
      <c r="CI294" s="158"/>
      <c r="CJ294" s="158"/>
      <c r="CK294" s="158"/>
      <c r="CL294" s="158"/>
      <c r="CM294" s="158"/>
      <c r="CN294" s="158"/>
      <c r="CO294" s="158"/>
      <c r="CP294" s="158"/>
      <c r="CQ294" s="158"/>
      <c r="CR294" s="158"/>
      <c r="CS294" s="158"/>
      <c r="CT294" s="158"/>
      <c r="CU294" s="158"/>
      <c r="CV294" s="158"/>
      <c r="CW294" s="158"/>
      <c r="CX294" s="158"/>
      <c r="CY294" s="158"/>
      <c r="CZ294" s="158"/>
      <c r="DA294" s="158"/>
      <c r="DB294" s="158"/>
      <c r="DC294" s="158"/>
      <c r="DD294" s="158"/>
      <c r="DE294" s="158"/>
      <c r="DF294" s="158"/>
      <c r="DG294" s="158"/>
      <c r="DH294" s="158"/>
      <c r="DI294" s="158"/>
      <c r="DJ294" s="158"/>
      <c r="DK294" s="158"/>
      <c r="DL294" s="158"/>
      <c r="DM294" s="158"/>
      <c r="DN294" s="158"/>
      <c r="DO294" s="158"/>
      <c r="DP294" s="158"/>
    </row>
    <row r="295" spans="1:120" x14ac:dyDescent="0.2">
      <c r="A295" s="158"/>
      <c r="B295" s="158"/>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8"/>
      <c r="AJ295" s="158"/>
      <c r="AK295" s="158"/>
      <c r="AL295" s="158"/>
      <c r="AM295" s="158"/>
      <c r="AN295" s="158"/>
      <c r="AO295" s="158"/>
      <c r="AP295" s="158"/>
      <c r="AQ295" s="158"/>
      <c r="AR295" s="158"/>
      <c r="AS295" s="158"/>
      <c r="AT295" s="158"/>
      <c r="AU295" s="158"/>
      <c r="AV295" s="158"/>
      <c r="AW295" s="158"/>
      <c r="AX295" s="158"/>
      <c r="AY295" s="158"/>
      <c r="AZ295" s="158"/>
      <c r="BA295" s="158"/>
      <c r="BB295" s="158"/>
      <c r="BC295" s="158"/>
      <c r="BD295" s="158"/>
      <c r="BE295" s="158"/>
      <c r="BF295" s="158"/>
      <c r="BG295" s="158"/>
      <c r="BH295" s="158"/>
      <c r="BI295" s="158"/>
      <c r="BJ295" s="158"/>
      <c r="BK295" s="158"/>
      <c r="BL295" s="158"/>
      <c r="BM295" s="158"/>
      <c r="BN295" s="158"/>
      <c r="BO295" s="158"/>
      <c r="BP295" s="158"/>
      <c r="BQ295" s="158"/>
      <c r="BR295" s="158"/>
      <c r="BS295" s="158"/>
      <c r="BT295" s="158"/>
      <c r="BU295" s="158"/>
      <c r="BV295" s="158"/>
      <c r="BW295" s="158"/>
      <c r="BX295" s="158"/>
      <c r="BY295" s="158"/>
      <c r="BZ295" s="158"/>
      <c r="CA295" s="158"/>
      <c r="CB295" s="158"/>
      <c r="CC295" s="158"/>
      <c r="CD295" s="158"/>
      <c r="CE295" s="158"/>
      <c r="CF295" s="158"/>
      <c r="CG295" s="158"/>
      <c r="CH295" s="158"/>
      <c r="CI295" s="158"/>
      <c r="CJ295" s="158"/>
      <c r="CK295" s="158"/>
      <c r="CL295" s="158"/>
      <c r="CM295" s="158"/>
      <c r="CN295" s="158"/>
      <c r="CO295" s="158"/>
      <c r="CP295" s="158"/>
      <c r="CQ295" s="158"/>
      <c r="CR295" s="158"/>
      <c r="CS295" s="158"/>
      <c r="CT295" s="158"/>
      <c r="CU295" s="158"/>
      <c r="CV295" s="158"/>
      <c r="CW295" s="158"/>
      <c r="CX295" s="158"/>
      <c r="CY295" s="158"/>
      <c r="CZ295" s="158"/>
      <c r="DA295" s="158"/>
      <c r="DB295" s="158"/>
      <c r="DC295" s="158"/>
      <c r="DD295" s="158"/>
      <c r="DE295" s="158"/>
      <c r="DF295" s="158"/>
      <c r="DG295" s="158"/>
      <c r="DH295" s="158"/>
      <c r="DI295" s="158"/>
      <c r="DJ295" s="158"/>
      <c r="DK295" s="158"/>
      <c r="DL295" s="158"/>
      <c r="DM295" s="158"/>
      <c r="DN295" s="158"/>
      <c r="DO295" s="158"/>
      <c r="DP295" s="158"/>
    </row>
    <row r="296" spans="1:120" x14ac:dyDescent="0.2">
      <c r="A296" s="158"/>
      <c r="B296" s="158"/>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8"/>
      <c r="AJ296" s="158"/>
      <c r="AK296" s="158"/>
      <c r="AL296" s="158"/>
      <c r="AM296" s="158"/>
      <c r="AN296" s="158"/>
      <c r="AO296" s="158"/>
      <c r="AP296" s="158"/>
      <c r="AQ296" s="158"/>
      <c r="AR296" s="158"/>
      <c r="AS296" s="158"/>
      <c r="AT296" s="158"/>
      <c r="AU296" s="158"/>
      <c r="AV296" s="158"/>
      <c r="AW296" s="158"/>
      <c r="AX296" s="158"/>
      <c r="AY296" s="158"/>
      <c r="AZ296" s="158"/>
      <c r="BA296" s="158"/>
      <c r="BB296" s="158"/>
      <c r="BC296" s="158"/>
      <c r="BD296" s="158"/>
      <c r="BE296" s="158"/>
      <c r="BF296" s="158"/>
      <c r="BG296" s="158"/>
      <c r="BH296" s="158"/>
      <c r="BI296" s="158"/>
      <c r="BJ296" s="158"/>
      <c r="BK296" s="158"/>
      <c r="BL296" s="158"/>
      <c r="BM296" s="158"/>
      <c r="BN296" s="158"/>
      <c r="BO296" s="158"/>
      <c r="BP296" s="158"/>
      <c r="BQ296" s="158"/>
      <c r="BR296" s="158"/>
      <c r="BS296" s="158"/>
      <c r="BT296" s="158"/>
      <c r="BU296" s="158"/>
      <c r="BV296" s="158"/>
      <c r="BW296" s="158"/>
      <c r="BX296" s="158"/>
      <c r="BY296" s="158"/>
      <c r="BZ296" s="158"/>
      <c r="CA296" s="158"/>
      <c r="CB296" s="158"/>
      <c r="CC296" s="158"/>
      <c r="CD296" s="158"/>
      <c r="CE296" s="158"/>
      <c r="CF296" s="158"/>
      <c r="CG296" s="158"/>
      <c r="CH296" s="158"/>
      <c r="CI296" s="158"/>
      <c r="CJ296" s="158"/>
      <c r="CK296" s="158"/>
      <c r="CL296" s="158"/>
      <c r="CM296" s="158"/>
      <c r="CN296" s="158"/>
      <c r="CO296" s="158"/>
      <c r="CP296" s="158"/>
      <c r="CQ296" s="158"/>
      <c r="CR296" s="158"/>
      <c r="CS296" s="158"/>
      <c r="CT296" s="158"/>
      <c r="CU296" s="158"/>
      <c r="CV296" s="158"/>
      <c r="CW296" s="158"/>
      <c r="CX296" s="158"/>
      <c r="CY296" s="158"/>
      <c r="CZ296" s="158"/>
      <c r="DA296" s="158"/>
      <c r="DB296" s="158"/>
      <c r="DC296" s="158"/>
      <c r="DD296" s="158"/>
      <c r="DE296" s="158"/>
      <c r="DF296" s="158"/>
      <c r="DG296" s="158"/>
      <c r="DH296" s="158"/>
      <c r="DI296" s="158"/>
      <c r="DJ296" s="158"/>
      <c r="DK296" s="158"/>
      <c r="DL296" s="158"/>
      <c r="DM296" s="158"/>
      <c r="DN296" s="158"/>
      <c r="DO296" s="158"/>
      <c r="DP296" s="158"/>
    </row>
    <row r="297" spans="1:120" x14ac:dyDescent="0.2">
      <c r="A297" s="158"/>
      <c r="B297" s="158"/>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8"/>
      <c r="BR297" s="158"/>
      <c r="BS297" s="158"/>
      <c r="BT297" s="158"/>
      <c r="BU297" s="158"/>
      <c r="BV297" s="158"/>
      <c r="BW297" s="158"/>
      <c r="BX297" s="158"/>
      <c r="BY297" s="158"/>
      <c r="BZ297" s="158"/>
      <c r="CA297" s="158"/>
      <c r="CB297" s="158"/>
      <c r="CC297" s="158"/>
      <c r="CD297" s="158"/>
      <c r="CE297" s="158"/>
      <c r="CF297" s="158"/>
      <c r="CG297" s="158"/>
      <c r="CH297" s="158"/>
      <c r="CI297" s="158"/>
      <c r="CJ297" s="158"/>
      <c r="CK297" s="158"/>
      <c r="CL297" s="158"/>
      <c r="CM297" s="158"/>
      <c r="CN297" s="158"/>
      <c r="CO297" s="158"/>
      <c r="CP297" s="158"/>
      <c r="CQ297" s="158"/>
      <c r="CR297" s="158"/>
      <c r="CS297" s="158"/>
      <c r="CT297" s="158"/>
      <c r="CU297" s="158"/>
      <c r="CV297" s="158"/>
      <c r="CW297" s="158"/>
      <c r="CX297" s="158"/>
      <c r="CY297" s="158"/>
      <c r="CZ297" s="158"/>
      <c r="DA297" s="158"/>
      <c r="DB297" s="158"/>
      <c r="DC297" s="158"/>
      <c r="DD297" s="158"/>
      <c r="DE297" s="158"/>
      <c r="DF297" s="158"/>
      <c r="DG297" s="158"/>
      <c r="DH297" s="158"/>
      <c r="DI297" s="158"/>
      <c r="DJ297" s="158"/>
      <c r="DK297" s="158"/>
      <c r="DL297" s="158"/>
      <c r="DM297" s="158"/>
      <c r="DN297" s="158"/>
      <c r="DO297" s="158"/>
      <c r="DP297" s="158"/>
    </row>
    <row r="298" spans="1:120" x14ac:dyDescent="0.2">
      <c r="A298" s="158"/>
      <c r="B298" s="158"/>
      <c r="C298" s="158"/>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8"/>
      <c r="BR298" s="158"/>
      <c r="BS298" s="158"/>
      <c r="BT298" s="158"/>
      <c r="BU298" s="158"/>
      <c r="BV298" s="158"/>
      <c r="BW298" s="158"/>
      <c r="BX298" s="158"/>
      <c r="BY298" s="158"/>
      <c r="BZ298" s="158"/>
      <c r="CA298" s="158"/>
      <c r="CB298" s="158"/>
      <c r="CC298" s="158"/>
      <c r="CD298" s="158"/>
      <c r="CE298" s="158"/>
      <c r="CF298" s="158"/>
      <c r="CG298" s="158"/>
      <c r="CH298" s="158"/>
      <c r="CI298" s="158"/>
      <c r="CJ298" s="158"/>
      <c r="CK298" s="158"/>
      <c r="CL298" s="158"/>
      <c r="CM298" s="158"/>
      <c r="CN298" s="158"/>
      <c r="CO298" s="158"/>
      <c r="CP298" s="158"/>
      <c r="CQ298" s="158"/>
      <c r="CR298" s="158"/>
      <c r="CS298" s="158"/>
      <c r="CT298" s="158"/>
      <c r="CU298" s="158"/>
      <c r="CV298" s="158"/>
      <c r="CW298" s="158"/>
      <c r="CX298" s="158"/>
      <c r="CY298" s="158"/>
      <c r="CZ298" s="158"/>
      <c r="DA298" s="158"/>
      <c r="DB298" s="158"/>
      <c r="DC298" s="158"/>
      <c r="DD298" s="158"/>
      <c r="DE298" s="158"/>
      <c r="DF298" s="158"/>
      <c r="DG298" s="158"/>
      <c r="DH298" s="158"/>
      <c r="DI298" s="158"/>
      <c r="DJ298" s="158"/>
      <c r="DK298" s="158"/>
      <c r="DL298" s="158"/>
      <c r="DM298" s="158"/>
      <c r="DN298" s="158"/>
      <c r="DO298" s="158"/>
      <c r="DP298" s="158"/>
    </row>
    <row r="299" spans="1:120" x14ac:dyDescent="0.2">
      <c r="A299" s="158"/>
      <c r="B299" s="158"/>
      <c r="C299" s="158"/>
      <c r="D299" s="158"/>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8"/>
      <c r="BR299" s="158"/>
      <c r="BS299" s="158"/>
      <c r="BT299" s="158"/>
      <c r="BU299" s="158"/>
      <c r="BV299" s="158"/>
      <c r="BW299" s="158"/>
      <c r="BX299" s="158"/>
      <c r="BY299" s="158"/>
      <c r="BZ299" s="158"/>
      <c r="CA299" s="158"/>
      <c r="CB299" s="158"/>
      <c r="CC299" s="158"/>
      <c r="CD299" s="158"/>
      <c r="CE299" s="158"/>
      <c r="CF299" s="158"/>
      <c r="CG299" s="158"/>
      <c r="CH299" s="158"/>
      <c r="CI299" s="158"/>
      <c r="CJ299" s="158"/>
      <c r="CK299" s="158"/>
      <c r="CL299" s="158"/>
      <c r="CM299" s="158"/>
      <c r="CN299" s="158"/>
      <c r="CO299" s="158"/>
      <c r="CP299" s="158"/>
      <c r="CQ299" s="158"/>
      <c r="CR299" s="158"/>
      <c r="CS299" s="158"/>
      <c r="CT299" s="158"/>
      <c r="CU299" s="158"/>
      <c r="CV299" s="158"/>
      <c r="CW299" s="158"/>
      <c r="CX299" s="158"/>
      <c r="CY299" s="158"/>
      <c r="CZ299" s="158"/>
      <c r="DA299" s="158"/>
      <c r="DB299" s="158"/>
      <c r="DC299" s="158"/>
      <c r="DD299" s="158"/>
      <c r="DE299" s="158"/>
      <c r="DF299" s="158"/>
      <c r="DG299" s="158"/>
      <c r="DH299" s="158"/>
      <c r="DI299" s="158"/>
      <c r="DJ299" s="158"/>
      <c r="DK299" s="158"/>
      <c r="DL299" s="158"/>
      <c r="DM299" s="158"/>
      <c r="DN299" s="158"/>
      <c r="DO299" s="158"/>
      <c r="DP299" s="158"/>
    </row>
    <row r="300" spans="1:120" x14ac:dyDescent="0.2">
      <c r="A300" s="158"/>
      <c r="B300" s="158"/>
      <c r="C300" s="158"/>
      <c r="D300" s="158"/>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8"/>
      <c r="BR300" s="158"/>
      <c r="BS300" s="158"/>
      <c r="BT300" s="158"/>
      <c r="BU300" s="158"/>
      <c r="BV300" s="158"/>
      <c r="BW300" s="158"/>
      <c r="BX300" s="158"/>
      <c r="BY300" s="158"/>
      <c r="BZ300" s="158"/>
      <c r="CA300" s="158"/>
      <c r="CB300" s="158"/>
      <c r="CC300" s="158"/>
      <c r="CD300" s="158"/>
      <c r="CE300" s="158"/>
      <c r="CF300" s="158"/>
      <c r="CG300" s="158"/>
      <c r="CH300" s="158"/>
      <c r="CI300" s="158"/>
      <c r="CJ300" s="158"/>
      <c r="CK300" s="158"/>
      <c r="CL300" s="158"/>
      <c r="CM300" s="158"/>
      <c r="CN300" s="158"/>
      <c r="CO300" s="158"/>
      <c r="CP300" s="158"/>
      <c r="CQ300" s="158"/>
      <c r="CR300" s="158"/>
      <c r="CS300" s="158"/>
      <c r="CT300" s="158"/>
      <c r="CU300" s="158"/>
      <c r="CV300" s="158"/>
      <c r="CW300" s="158"/>
      <c r="CX300" s="158"/>
      <c r="CY300" s="158"/>
      <c r="CZ300" s="158"/>
      <c r="DA300" s="158"/>
      <c r="DB300" s="158"/>
      <c r="DC300" s="158"/>
      <c r="DD300" s="158"/>
      <c r="DE300" s="158"/>
      <c r="DF300" s="158"/>
      <c r="DG300" s="158"/>
      <c r="DH300" s="158"/>
      <c r="DI300" s="158"/>
      <c r="DJ300" s="158"/>
      <c r="DK300" s="158"/>
      <c r="DL300" s="158"/>
      <c r="DM300" s="158"/>
      <c r="DN300" s="158"/>
      <c r="DO300" s="158"/>
      <c r="DP300" s="158"/>
    </row>
    <row r="301" spans="1:120" x14ac:dyDescent="0.2">
      <c r="A301" s="158"/>
      <c r="B301" s="158"/>
      <c r="C301" s="158"/>
      <c r="D301" s="158"/>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8"/>
      <c r="BR301" s="158"/>
      <c r="BS301" s="158"/>
      <c r="BT301" s="158"/>
      <c r="BU301" s="158"/>
      <c r="BV301" s="158"/>
      <c r="BW301" s="158"/>
      <c r="BX301" s="158"/>
      <c r="BY301" s="158"/>
      <c r="BZ301" s="158"/>
      <c r="CA301" s="158"/>
      <c r="CB301" s="158"/>
      <c r="CC301" s="158"/>
      <c r="CD301" s="158"/>
      <c r="CE301" s="158"/>
      <c r="CF301" s="158"/>
      <c r="CG301" s="158"/>
      <c r="CH301" s="158"/>
      <c r="CI301" s="158"/>
      <c r="CJ301" s="158"/>
      <c r="CK301" s="158"/>
      <c r="CL301" s="158"/>
      <c r="CM301" s="158"/>
      <c r="CN301" s="158"/>
      <c r="CO301" s="158"/>
      <c r="CP301" s="158"/>
      <c r="CQ301" s="158"/>
      <c r="CR301" s="158"/>
      <c r="CS301" s="158"/>
      <c r="CT301" s="158"/>
      <c r="CU301" s="158"/>
      <c r="CV301" s="158"/>
      <c r="CW301" s="158"/>
      <c r="CX301" s="158"/>
      <c r="CY301" s="158"/>
      <c r="CZ301" s="158"/>
      <c r="DA301" s="158"/>
      <c r="DB301" s="158"/>
      <c r="DC301" s="158"/>
      <c r="DD301" s="158"/>
      <c r="DE301" s="158"/>
      <c r="DF301" s="158"/>
      <c r="DG301" s="158"/>
      <c r="DH301" s="158"/>
      <c r="DI301" s="158"/>
      <c r="DJ301" s="158"/>
      <c r="DK301" s="158"/>
      <c r="DL301" s="158"/>
      <c r="DM301" s="158"/>
      <c r="DN301" s="158"/>
      <c r="DO301" s="158"/>
      <c r="DP301" s="158"/>
    </row>
    <row r="302" spans="1:120" x14ac:dyDescent="0.2">
      <c r="A302" s="158"/>
      <c r="B302" s="158"/>
      <c r="C302" s="158"/>
      <c r="D302" s="158"/>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8"/>
      <c r="BR302" s="158"/>
      <c r="BS302" s="158"/>
      <c r="BT302" s="158"/>
      <c r="BU302" s="158"/>
      <c r="BV302" s="158"/>
      <c r="BW302" s="158"/>
      <c r="BX302" s="158"/>
      <c r="BY302" s="158"/>
      <c r="BZ302" s="158"/>
      <c r="CA302" s="158"/>
      <c r="CB302" s="158"/>
      <c r="CC302" s="158"/>
      <c r="CD302" s="158"/>
      <c r="CE302" s="158"/>
      <c r="CF302" s="158"/>
      <c r="CG302" s="158"/>
      <c r="CH302" s="158"/>
      <c r="CI302" s="158"/>
      <c r="CJ302" s="158"/>
      <c r="CK302" s="158"/>
      <c r="CL302" s="158"/>
      <c r="CM302" s="158"/>
      <c r="CN302" s="158"/>
      <c r="CO302" s="158"/>
      <c r="CP302" s="158"/>
      <c r="CQ302" s="158"/>
      <c r="CR302" s="158"/>
      <c r="CS302" s="158"/>
      <c r="CT302" s="158"/>
      <c r="CU302" s="158"/>
      <c r="CV302" s="158"/>
      <c r="CW302" s="158"/>
      <c r="CX302" s="158"/>
      <c r="CY302" s="158"/>
      <c r="CZ302" s="158"/>
      <c r="DA302" s="158"/>
      <c r="DB302" s="158"/>
      <c r="DC302" s="158"/>
      <c r="DD302" s="158"/>
      <c r="DE302" s="158"/>
      <c r="DF302" s="158"/>
      <c r="DG302" s="158"/>
      <c r="DH302" s="158"/>
      <c r="DI302" s="158"/>
      <c r="DJ302" s="158"/>
      <c r="DK302" s="158"/>
      <c r="DL302" s="158"/>
      <c r="DM302" s="158"/>
      <c r="DN302" s="158"/>
      <c r="DO302" s="158"/>
      <c r="DP302" s="158"/>
    </row>
    <row r="303" spans="1:120" x14ac:dyDescent="0.2">
      <c r="A303" s="158"/>
      <c r="B303" s="158"/>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8"/>
      <c r="BR303" s="158"/>
      <c r="BS303" s="158"/>
      <c r="BT303" s="158"/>
      <c r="BU303" s="158"/>
      <c r="BV303" s="158"/>
      <c r="BW303" s="158"/>
      <c r="BX303" s="158"/>
      <c r="BY303" s="158"/>
      <c r="BZ303" s="158"/>
      <c r="CA303" s="158"/>
      <c r="CB303" s="158"/>
      <c r="CC303" s="158"/>
      <c r="CD303" s="158"/>
      <c r="CE303" s="158"/>
      <c r="CF303" s="158"/>
      <c r="CG303" s="158"/>
      <c r="CH303" s="158"/>
      <c r="CI303" s="158"/>
      <c r="CJ303" s="158"/>
      <c r="CK303" s="158"/>
      <c r="CL303" s="158"/>
      <c r="CM303" s="158"/>
      <c r="CN303" s="158"/>
      <c r="CO303" s="158"/>
      <c r="CP303" s="158"/>
      <c r="CQ303" s="158"/>
      <c r="CR303" s="158"/>
      <c r="CS303" s="158"/>
      <c r="CT303" s="158"/>
      <c r="CU303" s="158"/>
      <c r="CV303" s="158"/>
      <c r="CW303" s="158"/>
      <c r="CX303" s="158"/>
      <c r="CY303" s="158"/>
      <c r="CZ303" s="158"/>
      <c r="DA303" s="158"/>
      <c r="DB303" s="158"/>
      <c r="DC303" s="158"/>
      <c r="DD303" s="158"/>
      <c r="DE303" s="158"/>
      <c r="DF303" s="158"/>
      <c r="DG303" s="158"/>
      <c r="DH303" s="158"/>
      <c r="DI303" s="158"/>
      <c r="DJ303" s="158"/>
      <c r="DK303" s="158"/>
      <c r="DL303" s="158"/>
      <c r="DM303" s="158"/>
      <c r="DN303" s="158"/>
      <c r="DO303" s="158"/>
      <c r="DP303" s="158"/>
    </row>
    <row r="304" spans="1:120" x14ac:dyDescent="0.2">
      <c r="A304" s="158"/>
      <c r="B304" s="158"/>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8"/>
      <c r="BR304" s="158"/>
      <c r="BS304" s="158"/>
      <c r="BT304" s="158"/>
      <c r="BU304" s="158"/>
      <c r="BV304" s="158"/>
      <c r="BW304" s="158"/>
      <c r="BX304" s="158"/>
      <c r="BY304" s="158"/>
      <c r="BZ304" s="158"/>
      <c r="CA304" s="158"/>
      <c r="CB304" s="158"/>
      <c r="CC304" s="158"/>
      <c r="CD304" s="158"/>
      <c r="CE304" s="158"/>
      <c r="CF304" s="158"/>
      <c r="CG304" s="158"/>
      <c r="CH304" s="158"/>
      <c r="CI304" s="158"/>
      <c r="CJ304" s="158"/>
      <c r="CK304" s="158"/>
      <c r="CL304" s="158"/>
      <c r="CM304" s="158"/>
      <c r="CN304" s="158"/>
      <c r="CO304" s="158"/>
      <c r="CP304" s="158"/>
      <c r="CQ304" s="158"/>
      <c r="CR304" s="158"/>
      <c r="CS304" s="158"/>
      <c r="CT304" s="158"/>
      <c r="CU304" s="158"/>
      <c r="CV304" s="158"/>
      <c r="CW304" s="158"/>
      <c r="CX304" s="158"/>
      <c r="CY304" s="158"/>
      <c r="CZ304" s="158"/>
      <c r="DA304" s="158"/>
      <c r="DB304" s="158"/>
      <c r="DC304" s="158"/>
      <c r="DD304" s="158"/>
      <c r="DE304" s="158"/>
      <c r="DF304" s="158"/>
      <c r="DG304" s="158"/>
      <c r="DH304" s="158"/>
      <c r="DI304" s="158"/>
      <c r="DJ304" s="158"/>
      <c r="DK304" s="158"/>
      <c r="DL304" s="158"/>
      <c r="DM304" s="158"/>
      <c r="DN304" s="158"/>
      <c r="DO304" s="158"/>
      <c r="DP304" s="158"/>
    </row>
    <row r="305" spans="1:120" x14ac:dyDescent="0.2">
      <c r="A305" s="158"/>
      <c r="B305" s="158"/>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8"/>
      <c r="BR305" s="158"/>
      <c r="BS305" s="158"/>
      <c r="BT305" s="158"/>
      <c r="BU305" s="158"/>
      <c r="BV305" s="158"/>
      <c r="BW305" s="158"/>
      <c r="BX305" s="158"/>
      <c r="BY305" s="158"/>
      <c r="BZ305" s="158"/>
      <c r="CA305" s="158"/>
      <c r="CB305" s="158"/>
      <c r="CC305" s="158"/>
      <c r="CD305" s="158"/>
      <c r="CE305" s="158"/>
      <c r="CF305" s="158"/>
      <c r="CG305" s="158"/>
      <c r="CH305" s="158"/>
      <c r="CI305" s="158"/>
      <c r="CJ305" s="158"/>
      <c r="CK305" s="158"/>
      <c r="CL305" s="158"/>
      <c r="CM305" s="158"/>
      <c r="CN305" s="158"/>
      <c r="CO305" s="158"/>
      <c r="CP305" s="158"/>
      <c r="CQ305" s="158"/>
      <c r="CR305" s="158"/>
      <c r="CS305" s="158"/>
      <c r="CT305" s="158"/>
      <c r="CU305" s="158"/>
      <c r="CV305" s="158"/>
      <c r="CW305" s="158"/>
      <c r="CX305" s="158"/>
      <c r="CY305" s="158"/>
      <c r="CZ305" s="158"/>
      <c r="DA305" s="158"/>
      <c r="DB305" s="158"/>
      <c r="DC305" s="158"/>
      <c r="DD305" s="158"/>
      <c r="DE305" s="158"/>
      <c r="DF305" s="158"/>
      <c r="DG305" s="158"/>
      <c r="DH305" s="158"/>
      <c r="DI305" s="158"/>
      <c r="DJ305" s="158"/>
      <c r="DK305" s="158"/>
      <c r="DL305" s="158"/>
      <c r="DM305" s="158"/>
      <c r="DN305" s="158"/>
      <c r="DO305" s="158"/>
      <c r="DP305" s="158"/>
    </row>
    <row r="306" spans="1:120" x14ac:dyDescent="0.2">
      <c r="A306" s="158"/>
      <c r="B306" s="158"/>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8"/>
      <c r="BR306" s="158"/>
      <c r="BS306" s="158"/>
      <c r="BT306" s="158"/>
      <c r="BU306" s="158"/>
      <c r="BV306" s="158"/>
      <c r="BW306" s="158"/>
      <c r="BX306" s="158"/>
      <c r="BY306" s="158"/>
      <c r="BZ306" s="158"/>
      <c r="CA306" s="158"/>
      <c r="CB306" s="158"/>
      <c r="CC306" s="158"/>
      <c r="CD306" s="158"/>
      <c r="CE306" s="158"/>
      <c r="CF306" s="158"/>
      <c r="CG306" s="158"/>
      <c r="CH306" s="158"/>
      <c r="CI306" s="158"/>
      <c r="CJ306" s="158"/>
      <c r="CK306" s="158"/>
      <c r="CL306" s="158"/>
      <c r="CM306" s="158"/>
      <c r="CN306" s="158"/>
      <c r="CO306" s="158"/>
      <c r="CP306" s="158"/>
      <c r="CQ306" s="158"/>
      <c r="CR306" s="158"/>
      <c r="CS306" s="158"/>
      <c r="CT306" s="158"/>
      <c r="CU306" s="158"/>
      <c r="CV306" s="158"/>
      <c r="CW306" s="158"/>
      <c r="CX306" s="158"/>
      <c r="CY306" s="158"/>
      <c r="CZ306" s="158"/>
      <c r="DA306" s="158"/>
      <c r="DB306" s="158"/>
      <c r="DC306" s="158"/>
      <c r="DD306" s="158"/>
      <c r="DE306" s="158"/>
      <c r="DF306" s="158"/>
      <c r="DG306" s="158"/>
      <c r="DH306" s="158"/>
      <c r="DI306" s="158"/>
      <c r="DJ306" s="158"/>
      <c r="DK306" s="158"/>
      <c r="DL306" s="158"/>
      <c r="DM306" s="158"/>
      <c r="DN306" s="158"/>
      <c r="DO306" s="158"/>
      <c r="DP306" s="158"/>
    </row>
    <row r="307" spans="1:120" x14ac:dyDescent="0.2">
      <c r="A307" s="158"/>
      <c r="B307" s="158"/>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8"/>
      <c r="BR307" s="158"/>
      <c r="BS307" s="158"/>
      <c r="BT307" s="158"/>
      <c r="BU307" s="158"/>
      <c r="BV307" s="158"/>
      <c r="BW307" s="158"/>
      <c r="BX307" s="158"/>
      <c r="BY307" s="158"/>
      <c r="BZ307" s="158"/>
      <c r="CA307" s="158"/>
      <c r="CB307" s="158"/>
      <c r="CC307" s="158"/>
      <c r="CD307" s="158"/>
      <c r="CE307" s="158"/>
      <c r="CF307" s="158"/>
      <c r="CG307" s="158"/>
      <c r="CH307" s="158"/>
      <c r="CI307" s="158"/>
      <c r="CJ307" s="158"/>
      <c r="CK307" s="158"/>
      <c r="CL307" s="158"/>
      <c r="CM307" s="158"/>
      <c r="CN307" s="158"/>
      <c r="CO307" s="158"/>
      <c r="CP307" s="158"/>
      <c r="CQ307" s="158"/>
      <c r="CR307" s="158"/>
      <c r="CS307" s="158"/>
      <c r="CT307" s="158"/>
      <c r="CU307" s="158"/>
      <c r="CV307" s="158"/>
      <c r="CW307" s="158"/>
      <c r="CX307" s="158"/>
      <c r="CY307" s="158"/>
      <c r="CZ307" s="158"/>
      <c r="DA307" s="158"/>
      <c r="DB307" s="158"/>
      <c r="DC307" s="158"/>
      <c r="DD307" s="158"/>
      <c r="DE307" s="158"/>
      <c r="DF307" s="158"/>
      <c r="DG307" s="158"/>
      <c r="DH307" s="158"/>
      <c r="DI307" s="158"/>
      <c r="DJ307" s="158"/>
      <c r="DK307" s="158"/>
      <c r="DL307" s="158"/>
      <c r="DM307" s="158"/>
      <c r="DN307" s="158"/>
      <c r="DO307" s="158"/>
      <c r="DP307" s="158"/>
    </row>
    <row r="308" spans="1:120" x14ac:dyDescent="0.2">
      <c r="A308" s="158"/>
      <c r="B308" s="158"/>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8"/>
      <c r="BR308" s="158"/>
      <c r="BS308" s="158"/>
      <c r="BT308" s="158"/>
      <c r="BU308" s="158"/>
      <c r="BV308" s="158"/>
      <c r="BW308" s="158"/>
      <c r="BX308" s="158"/>
      <c r="BY308" s="158"/>
      <c r="BZ308" s="158"/>
      <c r="CA308" s="158"/>
      <c r="CB308" s="158"/>
      <c r="CC308" s="158"/>
      <c r="CD308" s="158"/>
      <c r="CE308" s="158"/>
      <c r="CF308" s="158"/>
      <c r="CG308" s="158"/>
      <c r="CH308" s="158"/>
      <c r="CI308" s="158"/>
      <c r="CJ308" s="158"/>
      <c r="CK308" s="158"/>
      <c r="CL308" s="158"/>
      <c r="CM308" s="158"/>
      <c r="CN308" s="158"/>
      <c r="CO308" s="158"/>
      <c r="CP308" s="158"/>
      <c r="CQ308" s="158"/>
      <c r="CR308" s="158"/>
      <c r="CS308" s="158"/>
      <c r="CT308" s="158"/>
      <c r="CU308" s="158"/>
      <c r="CV308" s="158"/>
      <c r="CW308" s="158"/>
      <c r="CX308" s="158"/>
      <c r="CY308" s="158"/>
      <c r="CZ308" s="158"/>
      <c r="DA308" s="158"/>
      <c r="DB308" s="158"/>
      <c r="DC308" s="158"/>
      <c r="DD308" s="158"/>
      <c r="DE308" s="158"/>
      <c r="DF308" s="158"/>
      <c r="DG308" s="158"/>
      <c r="DH308" s="158"/>
      <c r="DI308" s="158"/>
      <c r="DJ308" s="158"/>
      <c r="DK308" s="158"/>
      <c r="DL308" s="158"/>
      <c r="DM308" s="158"/>
      <c r="DN308" s="158"/>
      <c r="DO308" s="158"/>
      <c r="DP308" s="158"/>
    </row>
    <row r="309" spans="1:120" x14ac:dyDescent="0.2">
      <c r="A309" s="158"/>
      <c r="B309" s="158"/>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8"/>
      <c r="BR309" s="158"/>
      <c r="BS309" s="158"/>
      <c r="BT309" s="158"/>
      <c r="BU309" s="158"/>
      <c r="BV309" s="158"/>
      <c r="BW309" s="158"/>
      <c r="BX309" s="158"/>
      <c r="BY309" s="158"/>
      <c r="BZ309" s="158"/>
      <c r="CA309" s="158"/>
      <c r="CB309" s="158"/>
      <c r="CC309" s="158"/>
      <c r="CD309" s="158"/>
      <c r="CE309" s="158"/>
      <c r="CF309" s="158"/>
      <c r="CG309" s="158"/>
      <c r="CH309" s="158"/>
      <c r="CI309" s="158"/>
      <c r="CJ309" s="158"/>
      <c r="CK309" s="158"/>
      <c r="CL309" s="158"/>
      <c r="CM309" s="158"/>
      <c r="CN309" s="158"/>
      <c r="CO309" s="158"/>
      <c r="CP309" s="158"/>
      <c r="CQ309" s="158"/>
      <c r="CR309" s="158"/>
      <c r="CS309" s="158"/>
      <c r="CT309" s="158"/>
      <c r="CU309" s="158"/>
      <c r="CV309" s="158"/>
      <c r="CW309" s="158"/>
      <c r="CX309" s="158"/>
      <c r="CY309" s="158"/>
      <c r="CZ309" s="158"/>
      <c r="DA309" s="158"/>
      <c r="DB309" s="158"/>
      <c r="DC309" s="158"/>
      <c r="DD309" s="158"/>
      <c r="DE309" s="158"/>
      <c r="DF309" s="158"/>
      <c r="DG309" s="158"/>
      <c r="DH309" s="158"/>
      <c r="DI309" s="158"/>
      <c r="DJ309" s="158"/>
      <c r="DK309" s="158"/>
      <c r="DL309" s="158"/>
      <c r="DM309" s="158"/>
      <c r="DN309" s="158"/>
      <c r="DO309" s="158"/>
      <c r="DP309" s="158"/>
    </row>
    <row r="310" spans="1:120" x14ac:dyDescent="0.2">
      <c r="A310" s="158"/>
      <c r="B310" s="158"/>
      <c r="C310" s="158"/>
      <c r="D310" s="158"/>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8"/>
      <c r="BR310" s="158"/>
      <c r="BS310" s="158"/>
      <c r="BT310" s="158"/>
      <c r="BU310" s="158"/>
      <c r="BV310" s="158"/>
      <c r="BW310" s="158"/>
      <c r="BX310" s="158"/>
      <c r="BY310" s="158"/>
      <c r="BZ310" s="158"/>
      <c r="CA310" s="158"/>
      <c r="CB310" s="158"/>
      <c r="CC310" s="158"/>
      <c r="CD310" s="158"/>
      <c r="CE310" s="158"/>
      <c r="CF310" s="158"/>
      <c r="CG310" s="158"/>
      <c r="CH310" s="158"/>
      <c r="CI310" s="158"/>
      <c r="CJ310" s="158"/>
      <c r="CK310" s="158"/>
      <c r="CL310" s="158"/>
      <c r="CM310" s="158"/>
      <c r="CN310" s="158"/>
      <c r="CO310" s="158"/>
      <c r="CP310" s="158"/>
      <c r="CQ310" s="158"/>
      <c r="CR310" s="158"/>
      <c r="CS310" s="158"/>
      <c r="CT310" s="158"/>
      <c r="CU310" s="158"/>
      <c r="CV310" s="158"/>
      <c r="CW310" s="158"/>
      <c r="CX310" s="158"/>
      <c r="CY310" s="158"/>
      <c r="CZ310" s="158"/>
      <c r="DA310" s="158"/>
      <c r="DB310" s="158"/>
      <c r="DC310" s="158"/>
      <c r="DD310" s="158"/>
      <c r="DE310" s="158"/>
      <c r="DF310" s="158"/>
      <c r="DG310" s="158"/>
      <c r="DH310" s="158"/>
      <c r="DI310" s="158"/>
      <c r="DJ310" s="158"/>
      <c r="DK310" s="158"/>
      <c r="DL310" s="158"/>
      <c r="DM310" s="158"/>
      <c r="DN310" s="158"/>
      <c r="DO310" s="158"/>
      <c r="DP310" s="158"/>
    </row>
    <row r="311" spans="1:120" x14ac:dyDescent="0.2">
      <c r="A311" s="158"/>
      <c r="B311" s="158"/>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8"/>
      <c r="BR311" s="158"/>
      <c r="BS311" s="158"/>
      <c r="BT311" s="158"/>
      <c r="BU311" s="158"/>
      <c r="BV311" s="158"/>
      <c r="BW311" s="158"/>
      <c r="BX311" s="158"/>
      <c r="BY311" s="158"/>
      <c r="BZ311" s="158"/>
      <c r="CA311" s="158"/>
      <c r="CB311" s="158"/>
      <c r="CC311" s="158"/>
      <c r="CD311" s="158"/>
      <c r="CE311" s="158"/>
      <c r="CF311" s="158"/>
      <c r="CG311" s="158"/>
      <c r="CH311" s="158"/>
      <c r="CI311" s="158"/>
      <c r="CJ311" s="158"/>
      <c r="CK311" s="158"/>
      <c r="CL311" s="158"/>
      <c r="CM311" s="158"/>
      <c r="CN311" s="158"/>
      <c r="CO311" s="158"/>
      <c r="CP311" s="158"/>
      <c r="CQ311" s="158"/>
      <c r="CR311" s="158"/>
      <c r="CS311" s="158"/>
      <c r="CT311" s="158"/>
      <c r="CU311" s="158"/>
      <c r="CV311" s="158"/>
      <c r="CW311" s="158"/>
      <c r="CX311" s="158"/>
      <c r="CY311" s="158"/>
      <c r="CZ311" s="158"/>
      <c r="DA311" s="158"/>
      <c r="DB311" s="158"/>
      <c r="DC311" s="158"/>
      <c r="DD311" s="158"/>
      <c r="DE311" s="158"/>
      <c r="DF311" s="158"/>
      <c r="DG311" s="158"/>
      <c r="DH311" s="158"/>
      <c r="DI311" s="158"/>
      <c r="DJ311" s="158"/>
      <c r="DK311" s="158"/>
      <c r="DL311" s="158"/>
      <c r="DM311" s="158"/>
      <c r="DN311" s="158"/>
      <c r="DO311" s="158"/>
      <c r="DP311" s="158"/>
    </row>
    <row r="312" spans="1:120" x14ac:dyDescent="0.2">
      <c r="A312" s="158"/>
      <c r="B312" s="158"/>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8"/>
      <c r="BR312" s="158"/>
      <c r="BS312" s="158"/>
      <c r="BT312" s="158"/>
      <c r="BU312" s="158"/>
      <c r="BV312" s="158"/>
      <c r="BW312" s="158"/>
      <c r="BX312" s="158"/>
      <c r="BY312" s="158"/>
      <c r="BZ312" s="158"/>
      <c r="CA312" s="158"/>
      <c r="CB312" s="158"/>
      <c r="CC312" s="158"/>
      <c r="CD312" s="158"/>
      <c r="CE312" s="158"/>
      <c r="CF312" s="158"/>
      <c r="CG312" s="158"/>
      <c r="CH312" s="158"/>
      <c r="CI312" s="158"/>
      <c r="CJ312" s="158"/>
      <c r="CK312" s="158"/>
      <c r="CL312" s="158"/>
      <c r="CM312" s="158"/>
      <c r="CN312" s="158"/>
      <c r="CO312" s="158"/>
      <c r="CP312" s="158"/>
      <c r="CQ312" s="158"/>
      <c r="CR312" s="158"/>
      <c r="CS312" s="158"/>
      <c r="CT312" s="158"/>
      <c r="CU312" s="158"/>
      <c r="CV312" s="158"/>
      <c r="CW312" s="158"/>
      <c r="CX312" s="158"/>
      <c r="CY312" s="158"/>
      <c r="CZ312" s="158"/>
      <c r="DA312" s="158"/>
      <c r="DB312" s="158"/>
      <c r="DC312" s="158"/>
      <c r="DD312" s="158"/>
      <c r="DE312" s="158"/>
      <c r="DF312" s="158"/>
      <c r="DG312" s="158"/>
      <c r="DH312" s="158"/>
      <c r="DI312" s="158"/>
      <c r="DJ312" s="158"/>
      <c r="DK312" s="158"/>
      <c r="DL312" s="158"/>
      <c r="DM312" s="158"/>
      <c r="DN312" s="158"/>
      <c r="DO312" s="158"/>
      <c r="DP312" s="158"/>
    </row>
    <row r="313" spans="1:120" x14ac:dyDescent="0.2">
      <c r="A313" s="158"/>
      <c r="B313" s="158"/>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8"/>
      <c r="BR313" s="158"/>
      <c r="BS313" s="158"/>
      <c r="BT313" s="158"/>
      <c r="BU313" s="158"/>
      <c r="BV313" s="158"/>
      <c r="BW313" s="158"/>
      <c r="BX313" s="158"/>
      <c r="BY313" s="158"/>
      <c r="BZ313" s="158"/>
      <c r="CA313" s="158"/>
      <c r="CB313" s="158"/>
      <c r="CC313" s="158"/>
      <c r="CD313" s="158"/>
      <c r="CE313" s="158"/>
      <c r="CF313" s="158"/>
      <c r="CG313" s="158"/>
      <c r="CH313" s="158"/>
      <c r="CI313" s="158"/>
      <c r="CJ313" s="158"/>
      <c r="CK313" s="158"/>
      <c r="CL313" s="158"/>
      <c r="CM313" s="158"/>
      <c r="CN313" s="158"/>
      <c r="CO313" s="158"/>
      <c r="CP313" s="158"/>
      <c r="CQ313" s="158"/>
      <c r="CR313" s="158"/>
      <c r="CS313" s="158"/>
      <c r="CT313" s="158"/>
      <c r="CU313" s="158"/>
      <c r="CV313" s="158"/>
      <c r="CW313" s="158"/>
      <c r="CX313" s="158"/>
      <c r="CY313" s="158"/>
      <c r="CZ313" s="158"/>
      <c r="DA313" s="158"/>
      <c r="DB313" s="158"/>
      <c r="DC313" s="158"/>
      <c r="DD313" s="158"/>
      <c r="DE313" s="158"/>
      <c r="DF313" s="158"/>
      <c r="DG313" s="158"/>
      <c r="DH313" s="158"/>
      <c r="DI313" s="158"/>
      <c r="DJ313" s="158"/>
      <c r="DK313" s="158"/>
      <c r="DL313" s="158"/>
      <c r="DM313" s="158"/>
      <c r="DN313" s="158"/>
      <c r="DO313" s="158"/>
      <c r="DP313" s="158"/>
    </row>
    <row r="314" spans="1:120" x14ac:dyDescent="0.2">
      <c r="A314" s="158"/>
      <c r="B314" s="158"/>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c r="AA314" s="158"/>
      <c r="AB314" s="158"/>
      <c r="AC314" s="158"/>
      <c r="AD314" s="158"/>
      <c r="AE314" s="158"/>
      <c r="AF314" s="158"/>
      <c r="AG314" s="158"/>
      <c r="AH314" s="158"/>
      <c r="AI314" s="158"/>
      <c r="AJ314" s="158"/>
      <c r="AK314" s="158"/>
      <c r="AL314" s="158"/>
      <c r="AM314" s="158"/>
      <c r="AN314" s="158"/>
      <c r="AO314" s="158"/>
      <c r="AP314" s="158"/>
      <c r="AQ314" s="158"/>
      <c r="AR314" s="158"/>
      <c r="AS314" s="158"/>
      <c r="AT314" s="158"/>
      <c r="AU314" s="158"/>
      <c r="AV314" s="158"/>
      <c r="AW314" s="158"/>
      <c r="AX314" s="158"/>
      <c r="AY314" s="158"/>
      <c r="AZ314" s="158"/>
      <c r="BA314" s="158"/>
      <c r="BB314" s="158"/>
      <c r="BC314" s="158"/>
      <c r="BD314" s="158"/>
      <c r="BE314" s="158"/>
      <c r="BF314" s="158"/>
      <c r="BG314" s="158"/>
      <c r="BH314" s="158"/>
      <c r="BI314" s="158"/>
      <c r="BJ314" s="158"/>
      <c r="BK314" s="158"/>
      <c r="BL314" s="158"/>
      <c r="BM314" s="158"/>
      <c r="BN314" s="158"/>
      <c r="BO314" s="158"/>
      <c r="BP314" s="158"/>
      <c r="BQ314" s="158"/>
      <c r="BR314" s="158"/>
      <c r="BS314" s="158"/>
      <c r="BT314" s="158"/>
      <c r="BU314" s="158"/>
      <c r="BV314" s="158"/>
      <c r="BW314" s="158"/>
      <c r="BX314" s="158"/>
      <c r="BY314" s="158"/>
      <c r="BZ314" s="158"/>
      <c r="CA314" s="158"/>
      <c r="CB314" s="158"/>
      <c r="CC314" s="158"/>
      <c r="CD314" s="158"/>
      <c r="CE314" s="158"/>
      <c r="CF314" s="158"/>
      <c r="CG314" s="158"/>
      <c r="CH314" s="158"/>
      <c r="CI314" s="158"/>
      <c r="CJ314" s="158"/>
      <c r="CK314" s="158"/>
      <c r="CL314" s="158"/>
      <c r="CM314" s="158"/>
      <c r="CN314" s="158"/>
      <c r="CO314" s="158"/>
      <c r="CP314" s="158"/>
      <c r="CQ314" s="158"/>
      <c r="CR314" s="158"/>
      <c r="CS314" s="158"/>
      <c r="CT314" s="158"/>
      <c r="CU314" s="158"/>
      <c r="CV314" s="158"/>
      <c r="CW314" s="158"/>
      <c r="CX314" s="158"/>
      <c r="CY314" s="158"/>
      <c r="CZ314" s="158"/>
      <c r="DA314" s="158"/>
      <c r="DB314" s="158"/>
      <c r="DC314" s="158"/>
      <c r="DD314" s="158"/>
      <c r="DE314" s="158"/>
      <c r="DF314" s="158"/>
      <c r="DG314" s="158"/>
      <c r="DH314" s="158"/>
      <c r="DI314" s="158"/>
      <c r="DJ314" s="158"/>
      <c r="DK314" s="158"/>
      <c r="DL314" s="158"/>
      <c r="DM314" s="158"/>
      <c r="DN314" s="158"/>
      <c r="DO314" s="158"/>
      <c r="DP314" s="158"/>
    </row>
    <row r="315" spans="1:120" x14ac:dyDescent="0.2">
      <c r="A315" s="158"/>
      <c r="B315" s="158"/>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c r="AH315" s="158"/>
      <c r="AI315" s="158"/>
      <c r="AJ315" s="158"/>
      <c r="AK315" s="158"/>
      <c r="AL315" s="158"/>
      <c r="AM315" s="158"/>
      <c r="AN315" s="158"/>
      <c r="AO315" s="158"/>
      <c r="AP315" s="158"/>
      <c r="AQ315" s="158"/>
      <c r="AR315" s="158"/>
      <c r="AS315" s="158"/>
      <c r="AT315" s="158"/>
      <c r="AU315" s="158"/>
      <c r="AV315" s="158"/>
      <c r="AW315" s="158"/>
      <c r="AX315" s="158"/>
      <c r="AY315" s="158"/>
      <c r="AZ315" s="158"/>
      <c r="BA315" s="158"/>
      <c r="BB315" s="158"/>
      <c r="BC315" s="158"/>
      <c r="BD315" s="158"/>
      <c r="BE315" s="158"/>
      <c r="BF315" s="158"/>
      <c r="BG315" s="158"/>
      <c r="BH315" s="158"/>
      <c r="BI315" s="158"/>
      <c r="BJ315" s="158"/>
      <c r="BK315" s="158"/>
      <c r="BL315" s="158"/>
      <c r="BM315" s="158"/>
      <c r="BN315" s="158"/>
      <c r="BO315" s="158"/>
      <c r="BP315" s="158"/>
      <c r="BQ315" s="158"/>
      <c r="BR315" s="158"/>
      <c r="BS315" s="158"/>
      <c r="BT315" s="158"/>
      <c r="BU315" s="158"/>
      <c r="BV315" s="158"/>
      <c r="BW315" s="158"/>
      <c r="BX315" s="158"/>
      <c r="BY315" s="158"/>
      <c r="BZ315" s="158"/>
      <c r="CA315" s="158"/>
      <c r="CB315" s="158"/>
      <c r="CC315" s="158"/>
      <c r="CD315" s="158"/>
      <c r="CE315" s="158"/>
      <c r="CF315" s="158"/>
      <c r="CG315" s="158"/>
      <c r="CH315" s="158"/>
      <c r="CI315" s="158"/>
      <c r="CJ315" s="158"/>
      <c r="CK315" s="158"/>
      <c r="CL315" s="158"/>
      <c r="CM315" s="158"/>
      <c r="CN315" s="158"/>
      <c r="CO315" s="158"/>
      <c r="CP315" s="158"/>
      <c r="CQ315" s="158"/>
      <c r="CR315" s="158"/>
      <c r="CS315" s="158"/>
      <c r="CT315" s="158"/>
      <c r="CU315" s="158"/>
      <c r="CV315" s="158"/>
      <c r="CW315" s="158"/>
      <c r="CX315" s="158"/>
      <c r="CY315" s="158"/>
      <c r="CZ315" s="158"/>
      <c r="DA315" s="158"/>
      <c r="DB315" s="158"/>
      <c r="DC315" s="158"/>
      <c r="DD315" s="158"/>
      <c r="DE315" s="158"/>
      <c r="DF315" s="158"/>
      <c r="DG315" s="158"/>
      <c r="DH315" s="158"/>
      <c r="DI315" s="158"/>
      <c r="DJ315" s="158"/>
      <c r="DK315" s="158"/>
      <c r="DL315" s="158"/>
      <c r="DM315" s="158"/>
      <c r="DN315" s="158"/>
      <c r="DO315" s="158"/>
      <c r="DP315" s="158"/>
    </row>
    <row r="316" spans="1:120" x14ac:dyDescent="0.2">
      <c r="A316" s="158"/>
      <c r="B316" s="158"/>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c r="AA316" s="158"/>
      <c r="AB316" s="158"/>
      <c r="AC316" s="158"/>
      <c r="AD316" s="158"/>
      <c r="AE316" s="158"/>
      <c r="AF316" s="158"/>
      <c r="AG316" s="158"/>
      <c r="AH316" s="158"/>
      <c r="AI316" s="158"/>
      <c r="AJ316" s="158"/>
      <c r="AK316" s="158"/>
      <c r="AL316" s="158"/>
      <c r="AM316" s="158"/>
      <c r="AN316" s="158"/>
      <c r="AO316" s="158"/>
      <c r="AP316" s="158"/>
      <c r="AQ316" s="158"/>
      <c r="AR316" s="158"/>
      <c r="AS316" s="158"/>
      <c r="AT316" s="158"/>
      <c r="AU316" s="158"/>
      <c r="AV316" s="158"/>
      <c r="AW316" s="158"/>
      <c r="AX316" s="158"/>
      <c r="AY316" s="158"/>
      <c r="AZ316" s="158"/>
      <c r="BA316" s="158"/>
      <c r="BB316" s="158"/>
      <c r="BC316" s="158"/>
      <c r="BD316" s="158"/>
      <c r="BE316" s="158"/>
      <c r="BF316" s="158"/>
      <c r="BG316" s="158"/>
      <c r="BH316" s="158"/>
      <c r="BI316" s="158"/>
      <c r="BJ316" s="158"/>
      <c r="BK316" s="158"/>
      <c r="BL316" s="158"/>
      <c r="BM316" s="158"/>
      <c r="BN316" s="158"/>
      <c r="BO316" s="158"/>
      <c r="BP316" s="158"/>
      <c r="BQ316" s="158"/>
      <c r="BR316" s="158"/>
      <c r="BS316" s="158"/>
      <c r="BT316" s="158"/>
      <c r="BU316" s="158"/>
      <c r="BV316" s="158"/>
      <c r="BW316" s="158"/>
      <c r="BX316" s="158"/>
      <c r="BY316" s="158"/>
      <c r="BZ316" s="158"/>
      <c r="CA316" s="158"/>
      <c r="CB316" s="158"/>
      <c r="CC316" s="158"/>
      <c r="CD316" s="158"/>
      <c r="CE316" s="158"/>
      <c r="CF316" s="158"/>
      <c r="CG316" s="158"/>
      <c r="CH316" s="158"/>
      <c r="CI316" s="158"/>
      <c r="CJ316" s="158"/>
      <c r="CK316" s="158"/>
      <c r="CL316" s="158"/>
      <c r="CM316" s="158"/>
      <c r="CN316" s="158"/>
      <c r="CO316" s="158"/>
      <c r="CP316" s="158"/>
      <c r="CQ316" s="158"/>
      <c r="CR316" s="158"/>
      <c r="CS316" s="158"/>
      <c r="CT316" s="158"/>
      <c r="CU316" s="158"/>
      <c r="CV316" s="158"/>
      <c r="CW316" s="158"/>
      <c r="CX316" s="158"/>
      <c r="CY316" s="158"/>
      <c r="CZ316" s="158"/>
      <c r="DA316" s="158"/>
      <c r="DB316" s="158"/>
      <c r="DC316" s="158"/>
      <c r="DD316" s="158"/>
      <c r="DE316" s="158"/>
      <c r="DF316" s="158"/>
      <c r="DG316" s="158"/>
      <c r="DH316" s="158"/>
      <c r="DI316" s="158"/>
      <c r="DJ316" s="158"/>
      <c r="DK316" s="158"/>
      <c r="DL316" s="158"/>
      <c r="DM316" s="158"/>
      <c r="DN316" s="158"/>
      <c r="DO316" s="158"/>
      <c r="DP316" s="158"/>
    </row>
    <row r="317" spans="1:120" x14ac:dyDescent="0.2">
      <c r="A317" s="158"/>
      <c r="B317" s="158"/>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c r="AH317" s="158"/>
      <c r="AI317" s="158"/>
      <c r="AJ317" s="158"/>
      <c r="AK317" s="158"/>
      <c r="AL317" s="158"/>
      <c r="AM317" s="158"/>
      <c r="AN317" s="158"/>
      <c r="AO317" s="158"/>
      <c r="AP317" s="158"/>
      <c r="AQ317" s="158"/>
      <c r="AR317" s="158"/>
      <c r="AS317" s="158"/>
      <c r="AT317" s="158"/>
      <c r="AU317" s="158"/>
      <c r="AV317" s="158"/>
      <c r="AW317" s="158"/>
      <c r="AX317" s="158"/>
      <c r="AY317" s="158"/>
      <c r="AZ317" s="158"/>
      <c r="BA317" s="158"/>
      <c r="BB317" s="158"/>
      <c r="BC317" s="158"/>
      <c r="BD317" s="158"/>
      <c r="BE317" s="158"/>
      <c r="BF317" s="158"/>
      <c r="BG317" s="158"/>
      <c r="BH317" s="158"/>
      <c r="BI317" s="158"/>
      <c r="BJ317" s="158"/>
      <c r="BK317" s="158"/>
      <c r="BL317" s="158"/>
      <c r="BM317" s="158"/>
      <c r="BN317" s="158"/>
      <c r="BO317" s="158"/>
      <c r="BP317" s="158"/>
      <c r="BQ317" s="158"/>
      <c r="BR317" s="158"/>
      <c r="BS317" s="158"/>
      <c r="BT317" s="158"/>
      <c r="BU317" s="158"/>
      <c r="BV317" s="158"/>
      <c r="BW317" s="158"/>
      <c r="BX317" s="158"/>
      <c r="BY317" s="158"/>
      <c r="BZ317" s="158"/>
      <c r="CA317" s="158"/>
      <c r="CB317" s="158"/>
      <c r="CC317" s="158"/>
      <c r="CD317" s="158"/>
      <c r="CE317" s="158"/>
      <c r="CF317" s="158"/>
      <c r="CG317" s="158"/>
      <c r="CH317" s="158"/>
      <c r="CI317" s="158"/>
      <c r="CJ317" s="158"/>
      <c r="CK317" s="158"/>
      <c r="CL317" s="158"/>
      <c r="CM317" s="158"/>
      <c r="CN317" s="158"/>
      <c r="CO317" s="158"/>
      <c r="CP317" s="158"/>
      <c r="CQ317" s="158"/>
      <c r="CR317" s="158"/>
      <c r="CS317" s="158"/>
      <c r="CT317" s="158"/>
      <c r="CU317" s="158"/>
      <c r="CV317" s="158"/>
      <c r="CW317" s="158"/>
      <c r="CX317" s="158"/>
      <c r="CY317" s="158"/>
      <c r="CZ317" s="158"/>
      <c r="DA317" s="158"/>
      <c r="DB317" s="158"/>
      <c r="DC317" s="158"/>
      <c r="DD317" s="158"/>
      <c r="DE317" s="158"/>
      <c r="DF317" s="158"/>
      <c r="DG317" s="158"/>
      <c r="DH317" s="158"/>
      <c r="DI317" s="158"/>
      <c r="DJ317" s="158"/>
      <c r="DK317" s="158"/>
      <c r="DL317" s="158"/>
      <c r="DM317" s="158"/>
      <c r="DN317" s="158"/>
      <c r="DO317" s="158"/>
      <c r="DP317" s="158"/>
    </row>
    <row r="318" spans="1:120" x14ac:dyDescent="0.2">
      <c r="A318" s="158"/>
      <c r="B318" s="158"/>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c r="AA318" s="158"/>
      <c r="AB318" s="158"/>
      <c r="AC318" s="158"/>
      <c r="AD318" s="158"/>
      <c r="AE318" s="158"/>
      <c r="AF318" s="158"/>
      <c r="AG318" s="158"/>
      <c r="AH318" s="158"/>
      <c r="AI318" s="158"/>
      <c r="AJ318" s="158"/>
      <c r="AK318" s="158"/>
      <c r="AL318" s="158"/>
      <c r="AM318" s="158"/>
      <c r="AN318" s="158"/>
      <c r="AO318" s="158"/>
      <c r="AP318" s="158"/>
      <c r="AQ318" s="158"/>
      <c r="AR318" s="158"/>
      <c r="AS318" s="158"/>
      <c r="AT318" s="158"/>
      <c r="AU318" s="158"/>
      <c r="AV318" s="158"/>
      <c r="AW318" s="158"/>
      <c r="AX318" s="158"/>
      <c r="AY318" s="158"/>
      <c r="AZ318" s="158"/>
      <c r="BA318" s="158"/>
      <c r="BB318" s="158"/>
      <c r="BC318" s="158"/>
      <c r="BD318" s="158"/>
      <c r="BE318" s="158"/>
      <c r="BF318" s="158"/>
      <c r="BG318" s="158"/>
      <c r="BH318" s="158"/>
      <c r="BI318" s="158"/>
      <c r="BJ318" s="158"/>
      <c r="BK318" s="158"/>
      <c r="BL318" s="158"/>
      <c r="BM318" s="158"/>
      <c r="BN318" s="158"/>
      <c r="BO318" s="158"/>
      <c r="BP318" s="158"/>
      <c r="BQ318" s="158"/>
      <c r="BR318" s="158"/>
      <c r="BS318" s="158"/>
      <c r="BT318" s="158"/>
      <c r="BU318" s="158"/>
      <c r="BV318" s="158"/>
      <c r="BW318" s="158"/>
      <c r="BX318" s="158"/>
      <c r="BY318" s="158"/>
      <c r="BZ318" s="158"/>
      <c r="CA318" s="158"/>
      <c r="CB318" s="158"/>
      <c r="CC318" s="158"/>
      <c r="CD318" s="158"/>
      <c r="CE318" s="158"/>
      <c r="CF318" s="158"/>
      <c r="CG318" s="158"/>
      <c r="CH318" s="158"/>
      <c r="CI318" s="158"/>
      <c r="CJ318" s="158"/>
      <c r="CK318" s="158"/>
      <c r="CL318" s="158"/>
      <c r="CM318" s="158"/>
      <c r="CN318" s="158"/>
      <c r="CO318" s="158"/>
      <c r="CP318" s="158"/>
      <c r="CQ318" s="158"/>
      <c r="CR318" s="158"/>
      <c r="CS318" s="158"/>
      <c r="CT318" s="158"/>
      <c r="CU318" s="158"/>
      <c r="CV318" s="158"/>
      <c r="CW318" s="158"/>
      <c r="CX318" s="158"/>
      <c r="CY318" s="158"/>
      <c r="CZ318" s="158"/>
      <c r="DA318" s="158"/>
      <c r="DB318" s="158"/>
      <c r="DC318" s="158"/>
      <c r="DD318" s="158"/>
      <c r="DE318" s="158"/>
      <c r="DF318" s="158"/>
      <c r="DG318" s="158"/>
      <c r="DH318" s="158"/>
      <c r="DI318" s="158"/>
      <c r="DJ318" s="158"/>
      <c r="DK318" s="158"/>
      <c r="DL318" s="158"/>
      <c r="DM318" s="158"/>
      <c r="DN318" s="158"/>
      <c r="DO318" s="158"/>
      <c r="DP318" s="158"/>
    </row>
    <row r="319" spans="1:120" x14ac:dyDescent="0.2">
      <c r="A319" s="158"/>
      <c r="B319" s="158"/>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c r="AH319" s="158"/>
      <c r="AI319" s="158"/>
      <c r="AJ319" s="158"/>
      <c r="AK319" s="158"/>
      <c r="AL319" s="158"/>
      <c r="AM319" s="158"/>
      <c r="AN319" s="158"/>
      <c r="AO319" s="158"/>
      <c r="AP319" s="158"/>
      <c r="AQ319" s="158"/>
      <c r="AR319" s="158"/>
      <c r="AS319" s="158"/>
      <c r="AT319" s="158"/>
      <c r="AU319" s="158"/>
      <c r="AV319" s="158"/>
      <c r="AW319" s="158"/>
      <c r="AX319" s="158"/>
      <c r="AY319" s="158"/>
      <c r="AZ319" s="158"/>
      <c r="BA319" s="158"/>
      <c r="BB319" s="158"/>
      <c r="BC319" s="158"/>
      <c r="BD319" s="158"/>
      <c r="BE319" s="158"/>
      <c r="BF319" s="158"/>
      <c r="BG319" s="158"/>
      <c r="BH319" s="158"/>
      <c r="BI319" s="158"/>
      <c r="BJ319" s="158"/>
      <c r="BK319" s="158"/>
      <c r="BL319" s="158"/>
      <c r="BM319" s="158"/>
      <c r="BN319" s="158"/>
      <c r="BO319" s="158"/>
      <c r="BP319" s="158"/>
      <c r="BQ319" s="158"/>
      <c r="BR319" s="158"/>
      <c r="BS319" s="158"/>
      <c r="BT319" s="158"/>
      <c r="BU319" s="158"/>
      <c r="BV319" s="158"/>
      <c r="BW319" s="158"/>
      <c r="BX319" s="158"/>
      <c r="BY319" s="158"/>
      <c r="BZ319" s="158"/>
      <c r="CA319" s="158"/>
      <c r="CB319" s="158"/>
      <c r="CC319" s="158"/>
      <c r="CD319" s="158"/>
      <c r="CE319" s="158"/>
      <c r="CF319" s="158"/>
      <c r="CG319" s="158"/>
      <c r="CH319" s="158"/>
      <c r="CI319" s="158"/>
      <c r="CJ319" s="158"/>
      <c r="CK319" s="158"/>
      <c r="CL319" s="158"/>
      <c r="CM319" s="158"/>
      <c r="CN319" s="158"/>
      <c r="CO319" s="158"/>
      <c r="CP319" s="158"/>
      <c r="CQ319" s="158"/>
      <c r="CR319" s="158"/>
      <c r="CS319" s="158"/>
      <c r="CT319" s="158"/>
      <c r="CU319" s="158"/>
      <c r="CV319" s="158"/>
      <c r="CW319" s="158"/>
      <c r="CX319" s="158"/>
      <c r="CY319" s="158"/>
      <c r="CZ319" s="158"/>
      <c r="DA319" s="158"/>
      <c r="DB319" s="158"/>
      <c r="DC319" s="158"/>
      <c r="DD319" s="158"/>
      <c r="DE319" s="158"/>
      <c r="DF319" s="158"/>
      <c r="DG319" s="158"/>
      <c r="DH319" s="158"/>
      <c r="DI319" s="158"/>
      <c r="DJ319" s="158"/>
      <c r="DK319" s="158"/>
      <c r="DL319" s="158"/>
      <c r="DM319" s="158"/>
      <c r="DN319" s="158"/>
      <c r="DO319" s="158"/>
      <c r="DP319" s="158"/>
    </row>
    <row r="320" spans="1:120" x14ac:dyDescent="0.2">
      <c r="A320" s="158"/>
      <c r="B320" s="158"/>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158"/>
      <c r="AF320" s="158"/>
      <c r="AG320" s="158"/>
      <c r="AH320" s="158"/>
      <c r="AI320" s="158"/>
      <c r="AJ320" s="158"/>
      <c r="AK320" s="158"/>
      <c r="AL320" s="158"/>
      <c r="AM320" s="158"/>
      <c r="AN320" s="158"/>
      <c r="AO320" s="158"/>
      <c r="AP320" s="158"/>
      <c r="AQ320" s="158"/>
      <c r="AR320" s="158"/>
      <c r="AS320" s="158"/>
      <c r="AT320" s="158"/>
      <c r="AU320" s="158"/>
      <c r="AV320" s="158"/>
      <c r="AW320" s="158"/>
      <c r="AX320" s="158"/>
      <c r="AY320" s="158"/>
      <c r="AZ320" s="158"/>
      <c r="BA320" s="158"/>
      <c r="BB320" s="158"/>
      <c r="BC320" s="158"/>
      <c r="BD320" s="158"/>
      <c r="BE320" s="158"/>
      <c r="BF320" s="158"/>
      <c r="BG320" s="158"/>
      <c r="BH320" s="158"/>
      <c r="BI320" s="158"/>
      <c r="BJ320" s="158"/>
      <c r="BK320" s="158"/>
      <c r="BL320" s="158"/>
      <c r="BM320" s="158"/>
      <c r="BN320" s="158"/>
      <c r="BO320" s="158"/>
      <c r="BP320" s="158"/>
      <c r="BQ320" s="158"/>
      <c r="BR320" s="158"/>
      <c r="BS320" s="158"/>
      <c r="BT320" s="158"/>
      <c r="BU320" s="158"/>
      <c r="BV320" s="158"/>
      <c r="BW320" s="158"/>
      <c r="BX320" s="158"/>
      <c r="BY320" s="158"/>
      <c r="BZ320" s="158"/>
      <c r="CA320" s="158"/>
      <c r="CB320" s="158"/>
      <c r="CC320" s="158"/>
      <c r="CD320" s="158"/>
      <c r="CE320" s="158"/>
      <c r="CF320" s="158"/>
      <c r="CG320" s="158"/>
      <c r="CH320" s="158"/>
      <c r="CI320" s="158"/>
      <c r="CJ320" s="158"/>
      <c r="CK320" s="158"/>
      <c r="CL320" s="158"/>
      <c r="CM320" s="158"/>
      <c r="CN320" s="158"/>
      <c r="CO320" s="158"/>
      <c r="CP320" s="158"/>
      <c r="CQ320" s="158"/>
      <c r="CR320" s="158"/>
      <c r="CS320" s="158"/>
      <c r="CT320" s="158"/>
      <c r="CU320" s="158"/>
      <c r="CV320" s="158"/>
      <c r="CW320" s="158"/>
      <c r="CX320" s="158"/>
      <c r="CY320" s="158"/>
      <c r="CZ320" s="158"/>
      <c r="DA320" s="158"/>
      <c r="DB320" s="158"/>
      <c r="DC320" s="158"/>
      <c r="DD320" s="158"/>
      <c r="DE320" s="158"/>
      <c r="DF320" s="158"/>
      <c r="DG320" s="158"/>
      <c r="DH320" s="158"/>
      <c r="DI320" s="158"/>
      <c r="DJ320" s="158"/>
      <c r="DK320" s="158"/>
      <c r="DL320" s="158"/>
      <c r="DM320" s="158"/>
      <c r="DN320" s="158"/>
      <c r="DO320" s="158"/>
      <c r="DP320" s="158"/>
    </row>
    <row r="321" spans="1:120" x14ac:dyDescent="0.2">
      <c r="A321" s="158"/>
      <c r="B321" s="158"/>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c r="AH321" s="158"/>
      <c r="AI321" s="158"/>
      <c r="AJ321" s="158"/>
      <c r="AK321" s="158"/>
      <c r="AL321" s="158"/>
      <c r="AM321" s="158"/>
      <c r="AN321" s="158"/>
      <c r="AO321" s="158"/>
      <c r="AP321" s="158"/>
      <c r="AQ321" s="158"/>
      <c r="AR321" s="158"/>
      <c r="AS321" s="158"/>
      <c r="AT321" s="158"/>
      <c r="AU321" s="158"/>
      <c r="AV321" s="158"/>
      <c r="AW321" s="158"/>
      <c r="AX321" s="158"/>
      <c r="AY321" s="158"/>
      <c r="AZ321" s="158"/>
      <c r="BA321" s="158"/>
      <c r="BB321" s="158"/>
      <c r="BC321" s="158"/>
      <c r="BD321" s="158"/>
      <c r="BE321" s="158"/>
      <c r="BF321" s="158"/>
      <c r="BG321" s="158"/>
      <c r="BH321" s="158"/>
      <c r="BI321" s="158"/>
      <c r="BJ321" s="158"/>
      <c r="BK321" s="158"/>
      <c r="BL321" s="158"/>
      <c r="BM321" s="158"/>
      <c r="BN321" s="158"/>
      <c r="BO321" s="158"/>
      <c r="BP321" s="158"/>
      <c r="BQ321" s="158"/>
      <c r="BR321" s="158"/>
      <c r="BS321" s="158"/>
      <c r="BT321" s="158"/>
      <c r="BU321" s="158"/>
      <c r="BV321" s="158"/>
      <c r="BW321" s="158"/>
      <c r="BX321" s="158"/>
      <c r="BY321" s="158"/>
      <c r="BZ321" s="158"/>
      <c r="CA321" s="158"/>
      <c r="CB321" s="158"/>
      <c r="CC321" s="158"/>
      <c r="CD321" s="158"/>
      <c r="CE321" s="158"/>
      <c r="CF321" s="158"/>
      <c r="CG321" s="158"/>
      <c r="CH321" s="158"/>
      <c r="CI321" s="158"/>
      <c r="CJ321" s="158"/>
      <c r="CK321" s="158"/>
      <c r="CL321" s="158"/>
      <c r="CM321" s="158"/>
      <c r="CN321" s="158"/>
      <c r="CO321" s="158"/>
      <c r="CP321" s="158"/>
      <c r="CQ321" s="158"/>
      <c r="CR321" s="158"/>
      <c r="CS321" s="158"/>
      <c r="CT321" s="158"/>
      <c r="CU321" s="158"/>
      <c r="CV321" s="158"/>
      <c r="CW321" s="158"/>
      <c r="CX321" s="158"/>
      <c r="CY321" s="158"/>
      <c r="CZ321" s="158"/>
      <c r="DA321" s="158"/>
      <c r="DB321" s="158"/>
      <c r="DC321" s="158"/>
      <c r="DD321" s="158"/>
      <c r="DE321" s="158"/>
      <c r="DF321" s="158"/>
      <c r="DG321" s="158"/>
      <c r="DH321" s="158"/>
      <c r="DI321" s="158"/>
      <c r="DJ321" s="158"/>
      <c r="DK321" s="158"/>
      <c r="DL321" s="158"/>
      <c r="DM321" s="158"/>
      <c r="DN321" s="158"/>
      <c r="DO321" s="158"/>
      <c r="DP321" s="158"/>
    </row>
    <row r="322" spans="1:120" x14ac:dyDescent="0.2">
      <c r="A322" s="158"/>
      <c r="B322" s="158"/>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c r="AA322" s="158"/>
      <c r="AB322" s="158"/>
      <c r="AC322" s="158"/>
      <c r="AD322" s="158"/>
      <c r="AE322" s="158"/>
      <c r="AF322" s="158"/>
      <c r="AG322" s="158"/>
      <c r="AH322" s="158"/>
      <c r="AI322" s="158"/>
      <c r="AJ322" s="158"/>
      <c r="AK322" s="158"/>
      <c r="AL322" s="158"/>
      <c r="AM322" s="158"/>
      <c r="AN322" s="158"/>
      <c r="AO322" s="158"/>
      <c r="AP322" s="158"/>
      <c r="AQ322" s="158"/>
      <c r="AR322" s="158"/>
      <c r="AS322" s="158"/>
      <c r="AT322" s="158"/>
      <c r="AU322" s="158"/>
      <c r="AV322" s="158"/>
      <c r="AW322" s="158"/>
      <c r="AX322" s="158"/>
      <c r="AY322" s="158"/>
      <c r="AZ322" s="158"/>
      <c r="BA322" s="158"/>
      <c r="BB322" s="158"/>
      <c r="BC322" s="158"/>
      <c r="BD322" s="158"/>
      <c r="BE322" s="158"/>
      <c r="BF322" s="158"/>
      <c r="BG322" s="158"/>
      <c r="BH322" s="158"/>
      <c r="BI322" s="158"/>
      <c r="BJ322" s="158"/>
      <c r="BK322" s="158"/>
      <c r="BL322" s="158"/>
      <c r="BM322" s="158"/>
      <c r="BN322" s="158"/>
      <c r="BO322" s="158"/>
      <c r="BP322" s="158"/>
      <c r="BQ322" s="158"/>
      <c r="BR322" s="158"/>
      <c r="BS322" s="158"/>
      <c r="BT322" s="158"/>
      <c r="BU322" s="158"/>
      <c r="BV322" s="158"/>
      <c r="BW322" s="158"/>
      <c r="BX322" s="158"/>
      <c r="BY322" s="158"/>
      <c r="BZ322" s="158"/>
      <c r="CA322" s="158"/>
      <c r="CB322" s="158"/>
      <c r="CC322" s="158"/>
      <c r="CD322" s="158"/>
      <c r="CE322" s="158"/>
      <c r="CF322" s="158"/>
      <c r="CG322" s="158"/>
      <c r="CH322" s="158"/>
      <c r="CI322" s="158"/>
      <c r="CJ322" s="158"/>
      <c r="CK322" s="158"/>
      <c r="CL322" s="158"/>
      <c r="CM322" s="158"/>
      <c r="CN322" s="158"/>
      <c r="CO322" s="158"/>
      <c r="CP322" s="158"/>
      <c r="CQ322" s="158"/>
      <c r="CR322" s="158"/>
      <c r="CS322" s="158"/>
      <c r="CT322" s="158"/>
      <c r="CU322" s="158"/>
      <c r="CV322" s="158"/>
      <c r="CW322" s="158"/>
      <c r="CX322" s="158"/>
      <c r="CY322" s="158"/>
      <c r="CZ322" s="158"/>
      <c r="DA322" s="158"/>
      <c r="DB322" s="158"/>
      <c r="DC322" s="158"/>
      <c r="DD322" s="158"/>
      <c r="DE322" s="158"/>
      <c r="DF322" s="158"/>
      <c r="DG322" s="158"/>
      <c r="DH322" s="158"/>
      <c r="DI322" s="158"/>
      <c r="DJ322" s="158"/>
      <c r="DK322" s="158"/>
      <c r="DL322" s="158"/>
      <c r="DM322" s="158"/>
      <c r="DN322" s="158"/>
      <c r="DO322" s="158"/>
      <c r="DP322" s="158"/>
    </row>
    <row r="323" spans="1:120" x14ac:dyDescent="0.2">
      <c r="A323" s="158"/>
      <c r="B323" s="158"/>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c r="AH323" s="158"/>
      <c r="AI323" s="158"/>
      <c r="AJ323" s="158"/>
      <c r="AK323" s="158"/>
      <c r="AL323" s="158"/>
      <c r="AM323" s="158"/>
      <c r="AN323" s="158"/>
      <c r="AO323" s="158"/>
      <c r="AP323" s="158"/>
      <c r="AQ323" s="158"/>
      <c r="AR323" s="158"/>
      <c r="AS323" s="158"/>
      <c r="AT323" s="158"/>
      <c r="AU323" s="158"/>
      <c r="AV323" s="158"/>
      <c r="AW323" s="158"/>
      <c r="AX323" s="158"/>
      <c r="AY323" s="158"/>
      <c r="AZ323" s="158"/>
      <c r="BA323" s="158"/>
      <c r="BB323" s="158"/>
      <c r="BC323" s="158"/>
      <c r="BD323" s="158"/>
      <c r="BE323" s="158"/>
      <c r="BF323" s="158"/>
      <c r="BG323" s="158"/>
      <c r="BH323" s="158"/>
      <c r="BI323" s="158"/>
      <c r="BJ323" s="158"/>
      <c r="BK323" s="158"/>
      <c r="BL323" s="158"/>
      <c r="BM323" s="158"/>
      <c r="BN323" s="158"/>
      <c r="BO323" s="158"/>
      <c r="BP323" s="158"/>
      <c r="BQ323" s="158"/>
      <c r="BR323" s="158"/>
      <c r="BS323" s="158"/>
      <c r="BT323" s="158"/>
      <c r="BU323" s="158"/>
      <c r="BV323" s="158"/>
      <c r="BW323" s="158"/>
      <c r="BX323" s="158"/>
      <c r="BY323" s="158"/>
      <c r="BZ323" s="158"/>
      <c r="CA323" s="158"/>
      <c r="CB323" s="158"/>
      <c r="CC323" s="158"/>
      <c r="CD323" s="158"/>
      <c r="CE323" s="158"/>
      <c r="CF323" s="158"/>
      <c r="CG323" s="158"/>
      <c r="CH323" s="158"/>
      <c r="CI323" s="158"/>
      <c r="CJ323" s="158"/>
      <c r="CK323" s="158"/>
      <c r="CL323" s="158"/>
      <c r="CM323" s="158"/>
      <c r="CN323" s="158"/>
      <c r="CO323" s="158"/>
      <c r="CP323" s="158"/>
      <c r="CQ323" s="158"/>
      <c r="CR323" s="158"/>
      <c r="CS323" s="158"/>
      <c r="CT323" s="158"/>
      <c r="CU323" s="158"/>
      <c r="CV323" s="158"/>
      <c r="CW323" s="158"/>
      <c r="CX323" s="158"/>
      <c r="CY323" s="158"/>
      <c r="CZ323" s="158"/>
      <c r="DA323" s="158"/>
      <c r="DB323" s="158"/>
      <c r="DC323" s="158"/>
      <c r="DD323" s="158"/>
      <c r="DE323" s="158"/>
      <c r="DF323" s="158"/>
      <c r="DG323" s="158"/>
      <c r="DH323" s="158"/>
      <c r="DI323" s="158"/>
      <c r="DJ323" s="158"/>
      <c r="DK323" s="158"/>
      <c r="DL323" s="158"/>
      <c r="DM323" s="158"/>
      <c r="DN323" s="158"/>
      <c r="DO323" s="158"/>
      <c r="DP323" s="158"/>
    </row>
    <row r="324" spans="1:120" x14ac:dyDescent="0.2">
      <c r="A324" s="158"/>
      <c r="B324" s="158"/>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c r="AA324" s="158"/>
      <c r="AB324" s="158"/>
      <c r="AC324" s="158"/>
      <c r="AD324" s="158"/>
      <c r="AE324" s="158"/>
      <c r="AF324" s="158"/>
      <c r="AG324" s="158"/>
      <c r="AH324" s="158"/>
      <c r="AI324" s="158"/>
      <c r="AJ324" s="158"/>
      <c r="AK324" s="158"/>
      <c r="AL324" s="158"/>
      <c r="AM324" s="158"/>
      <c r="AN324" s="158"/>
      <c r="AO324" s="158"/>
      <c r="AP324" s="158"/>
      <c r="AQ324" s="158"/>
      <c r="AR324" s="158"/>
      <c r="AS324" s="158"/>
      <c r="AT324" s="158"/>
      <c r="AU324" s="158"/>
      <c r="AV324" s="158"/>
      <c r="AW324" s="158"/>
      <c r="AX324" s="158"/>
      <c r="AY324" s="158"/>
      <c r="AZ324" s="158"/>
      <c r="BA324" s="158"/>
      <c r="BB324" s="158"/>
      <c r="BC324" s="158"/>
      <c r="BD324" s="158"/>
      <c r="BE324" s="158"/>
      <c r="BF324" s="158"/>
      <c r="BG324" s="158"/>
      <c r="BH324" s="158"/>
      <c r="BI324" s="158"/>
      <c r="BJ324" s="158"/>
      <c r="BK324" s="158"/>
      <c r="BL324" s="158"/>
      <c r="BM324" s="158"/>
      <c r="BN324" s="158"/>
      <c r="BO324" s="158"/>
      <c r="BP324" s="158"/>
      <c r="BQ324" s="158"/>
      <c r="BR324" s="158"/>
      <c r="BS324" s="158"/>
      <c r="BT324" s="158"/>
      <c r="BU324" s="158"/>
      <c r="BV324" s="158"/>
      <c r="BW324" s="158"/>
      <c r="BX324" s="158"/>
      <c r="BY324" s="158"/>
      <c r="BZ324" s="158"/>
      <c r="CA324" s="158"/>
      <c r="CB324" s="158"/>
      <c r="CC324" s="158"/>
      <c r="CD324" s="158"/>
      <c r="CE324" s="158"/>
      <c r="CF324" s="158"/>
      <c r="CG324" s="158"/>
      <c r="CH324" s="158"/>
      <c r="CI324" s="158"/>
      <c r="CJ324" s="158"/>
      <c r="CK324" s="158"/>
      <c r="CL324" s="158"/>
      <c r="CM324" s="158"/>
      <c r="CN324" s="158"/>
      <c r="CO324" s="158"/>
      <c r="CP324" s="158"/>
      <c r="CQ324" s="158"/>
      <c r="CR324" s="158"/>
      <c r="CS324" s="158"/>
      <c r="CT324" s="158"/>
      <c r="CU324" s="158"/>
      <c r="CV324" s="158"/>
      <c r="CW324" s="158"/>
      <c r="CX324" s="158"/>
      <c r="CY324" s="158"/>
      <c r="CZ324" s="158"/>
      <c r="DA324" s="158"/>
      <c r="DB324" s="158"/>
      <c r="DC324" s="158"/>
      <c r="DD324" s="158"/>
      <c r="DE324" s="158"/>
      <c r="DF324" s="158"/>
      <c r="DG324" s="158"/>
      <c r="DH324" s="158"/>
      <c r="DI324" s="158"/>
      <c r="DJ324" s="158"/>
      <c r="DK324" s="158"/>
      <c r="DL324" s="158"/>
      <c r="DM324" s="158"/>
      <c r="DN324" s="158"/>
      <c r="DO324" s="158"/>
      <c r="DP324" s="158"/>
    </row>
    <row r="325" spans="1:120" x14ac:dyDescent="0.2">
      <c r="A325" s="158"/>
      <c r="B325" s="158"/>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c r="AH325" s="158"/>
      <c r="AI325" s="158"/>
      <c r="AJ325" s="158"/>
      <c r="AK325" s="158"/>
      <c r="AL325" s="158"/>
      <c r="AM325" s="158"/>
      <c r="AN325" s="158"/>
      <c r="AO325" s="158"/>
      <c r="AP325" s="158"/>
      <c r="AQ325" s="158"/>
      <c r="AR325" s="158"/>
      <c r="AS325" s="158"/>
      <c r="AT325" s="158"/>
      <c r="AU325" s="158"/>
      <c r="AV325" s="158"/>
      <c r="AW325" s="158"/>
      <c r="AX325" s="158"/>
      <c r="AY325" s="158"/>
      <c r="AZ325" s="158"/>
      <c r="BA325" s="158"/>
      <c r="BB325" s="158"/>
      <c r="BC325" s="158"/>
      <c r="BD325" s="158"/>
      <c r="BE325" s="158"/>
      <c r="BF325" s="158"/>
      <c r="BG325" s="158"/>
      <c r="BH325" s="158"/>
      <c r="BI325" s="158"/>
      <c r="BJ325" s="158"/>
      <c r="BK325" s="158"/>
      <c r="BL325" s="158"/>
      <c r="BM325" s="158"/>
      <c r="BN325" s="158"/>
      <c r="BO325" s="158"/>
      <c r="BP325" s="158"/>
      <c r="BQ325" s="158"/>
      <c r="BR325" s="158"/>
      <c r="BS325" s="158"/>
      <c r="BT325" s="158"/>
      <c r="BU325" s="158"/>
      <c r="BV325" s="158"/>
      <c r="BW325" s="158"/>
      <c r="BX325" s="158"/>
      <c r="BY325" s="158"/>
      <c r="BZ325" s="158"/>
      <c r="CA325" s="158"/>
      <c r="CB325" s="158"/>
      <c r="CC325" s="158"/>
      <c r="CD325" s="158"/>
      <c r="CE325" s="158"/>
      <c r="CF325" s="158"/>
      <c r="CG325" s="158"/>
      <c r="CH325" s="158"/>
      <c r="CI325" s="158"/>
      <c r="CJ325" s="158"/>
      <c r="CK325" s="158"/>
      <c r="CL325" s="158"/>
      <c r="CM325" s="158"/>
      <c r="CN325" s="158"/>
      <c r="CO325" s="158"/>
      <c r="CP325" s="158"/>
      <c r="CQ325" s="158"/>
      <c r="CR325" s="158"/>
      <c r="CS325" s="158"/>
      <c r="CT325" s="158"/>
      <c r="CU325" s="158"/>
      <c r="CV325" s="158"/>
      <c r="CW325" s="158"/>
      <c r="CX325" s="158"/>
      <c r="CY325" s="158"/>
      <c r="CZ325" s="158"/>
      <c r="DA325" s="158"/>
      <c r="DB325" s="158"/>
      <c r="DC325" s="158"/>
      <c r="DD325" s="158"/>
      <c r="DE325" s="158"/>
      <c r="DF325" s="158"/>
      <c r="DG325" s="158"/>
      <c r="DH325" s="158"/>
      <c r="DI325" s="158"/>
      <c r="DJ325" s="158"/>
      <c r="DK325" s="158"/>
      <c r="DL325" s="158"/>
      <c r="DM325" s="158"/>
      <c r="DN325" s="158"/>
      <c r="DO325" s="158"/>
      <c r="DP325" s="158"/>
    </row>
    <row r="326" spans="1:120" x14ac:dyDescent="0.2">
      <c r="A326" s="158"/>
      <c r="B326" s="158"/>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c r="AH326" s="158"/>
      <c r="AI326" s="158"/>
      <c r="AJ326" s="158"/>
      <c r="AK326" s="158"/>
      <c r="AL326" s="158"/>
      <c r="AM326" s="158"/>
      <c r="AN326" s="158"/>
      <c r="AO326" s="158"/>
      <c r="AP326" s="158"/>
      <c r="AQ326" s="158"/>
      <c r="AR326" s="158"/>
      <c r="AS326" s="158"/>
      <c r="AT326" s="158"/>
      <c r="AU326" s="158"/>
      <c r="AV326" s="158"/>
      <c r="AW326" s="158"/>
      <c r="AX326" s="158"/>
      <c r="AY326" s="158"/>
      <c r="AZ326" s="158"/>
      <c r="BA326" s="158"/>
      <c r="BB326" s="158"/>
      <c r="BC326" s="158"/>
      <c r="BD326" s="158"/>
      <c r="BE326" s="158"/>
      <c r="BF326" s="158"/>
      <c r="BG326" s="158"/>
      <c r="BH326" s="158"/>
      <c r="BI326" s="158"/>
      <c r="BJ326" s="158"/>
      <c r="BK326" s="158"/>
      <c r="BL326" s="158"/>
      <c r="BM326" s="158"/>
      <c r="BN326" s="158"/>
      <c r="BO326" s="158"/>
      <c r="BP326" s="158"/>
      <c r="BQ326" s="158"/>
      <c r="BR326" s="158"/>
      <c r="BS326" s="158"/>
      <c r="BT326" s="158"/>
      <c r="BU326" s="158"/>
      <c r="BV326" s="158"/>
      <c r="BW326" s="158"/>
      <c r="BX326" s="158"/>
      <c r="BY326" s="158"/>
      <c r="BZ326" s="158"/>
      <c r="CA326" s="158"/>
      <c r="CB326" s="158"/>
      <c r="CC326" s="158"/>
      <c r="CD326" s="158"/>
      <c r="CE326" s="158"/>
      <c r="CF326" s="158"/>
      <c r="CG326" s="158"/>
      <c r="CH326" s="158"/>
      <c r="CI326" s="158"/>
      <c r="CJ326" s="158"/>
      <c r="CK326" s="158"/>
      <c r="CL326" s="158"/>
      <c r="CM326" s="158"/>
      <c r="CN326" s="158"/>
      <c r="CO326" s="158"/>
      <c r="CP326" s="158"/>
      <c r="CQ326" s="158"/>
      <c r="CR326" s="158"/>
      <c r="CS326" s="158"/>
      <c r="CT326" s="158"/>
      <c r="CU326" s="158"/>
      <c r="CV326" s="158"/>
      <c r="CW326" s="158"/>
      <c r="CX326" s="158"/>
      <c r="CY326" s="158"/>
      <c r="CZ326" s="158"/>
      <c r="DA326" s="158"/>
      <c r="DB326" s="158"/>
      <c r="DC326" s="158"/>
      <c r="DD326" s="158"/>
      <c r="DE326" s="158"/>
      <c r="DF326" s="158"/>
      <c r="DG326" s="158"/>
      <c r="DH326" s="158"/>
      <c r="DI326" s="158"/>
      <c r="DJ326" s="158"/>
      <c r="DK326" s="158"/>
      <c r="DL326" s="158"/>
      <c r="DM326" s="158"/>
      <c r="DN326" s="158"/>
      <c r="DO326" s="158"/>
      <c r="DP326" s="158"/>
    </row>
    <row r="327" spans="1:120" x14ac:dyDescent="0.2">
      <c r="A327" s="158"/>
      <c r="B327" s="158"/>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c r="AA327" s="158"/>
      <c r="AB327" s="158"/>
      <c r="AC327" s="158"/>
      <c r="AD327" s="158"/>
      <c r="AE327" s="158"/>
      <c r="AF327" s="158"/>
      <c r="AG327" s="158"/>
      <c r="AH327" s="158"/>
      <c r="AI327" s="158"/>
      <c r="AJ327" s="158"/>
      <c r="AK327" s="158"/>
      <c r="AL327" s="158"/>
      <c r="AM327" s="158"/>
      <c r="AN327" s="158"/>
      <c r="AO327" s="158"/>
      <c r="AP327" s="158"/>
      <c r="AQ327" s="158"/>
      <c r="AR327" s="158"/>
      <c r="AS327" s="158"/>
      <c r="AT327" s="158"/>
      <c r="AU327" s="158"/>
      <c r="AV327" s="158"/>
      <c r="AW327" s="158"/>
      <c r="AX327" s="158"/>
      <c r="AY327" s="158"/>
      <c r="AZ327" s="158"/>
      <c r="BA327" s="158"/>
      <c r="BB327" s="158"/>
      <c r="BC327" s="158"/>
      <c r="BD327" s="158"/>
      <c r="BE327" s="158"/>
      <c r="BF327" s="158"/>
      <c r="BG327" s="158"/>
      <c r="BH327" s="158"/>
      <c r="BI327" s="158"/>
      <c r="BJ327" s="158"/>
      <c r="BK327" s="158"/>
      <c r="BL327" s="158"/>
      <c r="BM327" s="158"/>
      <c r="BN327" s="158"/>
      <c r="BO327" s="158"/>
      <c r="BP327" s="158"/>
      <c r="BQ327" s="158"/>
      <c r="BR327" s="158"/>
      <c r="BS327" s="158"/>
      <c r="BT327" s="158"/>
      <c r="BU327" s="158"/>
      <c r="BV327" s="158"/>
      <c r="BW327" s="158"/>
      <c r="BX327" s="158"/>
      <c r="BY327" s="158"/>
      <c r="BZ327" s="158"/>
      <c r="CA327" s="158"/>
      <c r="CB327" s="158"/>
      <c r="CC327" s="158"/>
      <c r="CD327" s="158"/>
      <c r="CE327" s="158"/>
      <c r="CF327" s="158"/>
      <c r="CG327" s="158"/>
      <c r="CH327" s="158"/>
      <c r="CI327" s="158"/>
      <c r="CJ327" s="158"/>
      <c r="CK327" s="158"/>
      <c r="CL327" s="158"/>
      <c r="CM327" s="158"/>
      <c r="CN327" s="158"/>
      <c r="CO327" s="158"/>
      <c r="CP327" s="158"/>
      <c r="CQ327" s="158"/>
      <c r="CR327" s="158"/>
      <c r="CS327" s="158"/>
      <c r="CT327" s="158"/>
      <c r="CU327" s="158"/>
      <c r="CV327" s="158"/>
      <c r="CW327" s="158"/>
      <c r="CX327" s="158"/>
      <c r="CY327" s="158"/>
      <c r="CZ327" s="158"/>
      <c r="DA327" s="158"/>
      <c r="DB327" s="158"/>
      <c r="DC327" s="158"/>
      <c r="DD327" s="158"/>
      <c r="DE327" s="158"/>
      <c r="DF327" s="158"/>
      <c r="DG327" s="158"/>
      <c r="DH327" s="158"/>
      <c r="DI327" s="158"/>
      <c r="DJ327" s="158"/>
      <c r="DK327" s="158"/>
      <c r="DL327" s="158"/>
      <c r="DM327" s="158"/>
      <c r="DN327" s="158"/>
      <c r="DO327" s="158"/>
      <c r="DP327" s="158"/>
    </row>
    <row r="328" spans="1:120" x14ac:dyDescent="0.2">
      <c r="A328" s="158"/>
      <c r="B328" s="158"/>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c r="AA328" s="158"/>
      <c r="AB328" s="158"/>
      <c r="AC328" s="158"/>
      <c r="AD328" s="158"/>
      <c r="AE328" s="158"/>
      <c r="AF328" s="158"/>
      <c r="AG328" s="158"/>
      <c r="AH328" s="158"/>
      <c r="AI328" s="158"/>
      <c r="AJ328" s="158"/>
      <c r="AK328" s="158"/>
      <c r="AL328" s="158"/>
      <c r="AM328" s="158"/>
      <c r="AN328" s="158"/>
      <c r="AO328" s="158"/>
      <c r="AP328" s="158"/>
      <c r="AQ328" s="158"/>
      <c r="AR328" s="158"/>
      <c r="AS328" s="158"/>
      <c r="AT328" s="158"/>
      <c r="AU328" s="158"/>
      <c r="AV328" s="158"/>
      <c r="AW328" s="158"/>
      <c r="AX328" s="158"/>
      <c r="AY328" s="158"/>
      <c r="AZ328" s="158"/>
      <c r="BA328" s="158"/>
      <c r="BB328" s="158"/>
      <c r="BC328" s="158"/>
      <c r="BD328" s="158"/>
      <c r="BE328" s="158"/>
      <c r="BF328" s="158"/>
      <c r="BG328" s="158"/>
      <c r="BH328" s="158"/>
      <c r="BI328" s="158"/>
      <c r="BJ328" s="158"/>
      <c r="BK328" s="158"/>
      <c r="BL328" s="158"/>
      <c r="BM328" s="158"/>
      <c r="BN328" s="158"/>
      <c r="BO328" s="158"/>
      <c r="BP328" s="158"/>
      <c r="BQ328" s="158"/>
      <c r="BR328" s="158"/>
      <c r="BS328" s="158"/>
      <c r="BT328" s="158"/>
      <c r="BU328" s="158"/>
      <c r="BV328" s="158"/>
      <c r="BW328" s="158"/>
      <c r="BX328" s="158"/>
      <c r="BY328" s="158"/>
      <c r="BZ328" s="158"/>
      <c r="CA328" s="158"/>
      <c r="CB328" s="158"/>
      <c r="CC328" s="158"/>
      <c r="CD328" s="158"/>
      <c r="CE328" s="158"/>
      <c r="CF328" s="158"/>
      <c r="CG328" s="158"/>
      <c r="CH328" s="158"/>
      <c r="CI328" s="158"/>
      <c r="CJ328" s="158"/>
      <c r="CK328" s="158"/>
      <c r="CL328" s="158"/>
      <c r="CM328" s="158"/>
      <c r="CN328" s="158"/>
      <c r="CO328" s="158"/>
      <c r="CP328" s="158"/>
      <c r="CQ328" s="158"/>
      <c r="CR328" s="158"/>
      <c r="CS328" s="158"/>
      <c r="CT328" s="158"/>
      <c r="CU328" s="158"/>
      <c r="CV328" s="158"/>
      <c r="CW328" s="158"/>
      <c r="CX328" s="158"/>
      <c r="CY328" s="158"/>
      <c r="CZ328" s="158"/>
      <c r="DA328" s="158"/>
      <c r="DB328" s="158"/>
      <c r="DC328" s="158"/>
      <c r="DD328" s="158"/>
      <c r="DE328" s="158"/>
      <c r="DF328" s="158"/>
      <c r="DG328" s="158"/>
      <c r="DH328" s="158"/>
      <c r="DI328" s="158"/>
      <c r="DJ328" s="158"/>
      <c r="DK328" s="158"/>
      <c r="DL328" s="158"/>
      <c r="DM328" s="158"/>
      <c r="DN328" s="158"/>
      <c r="DO328" s="158"/>
      <c r="DP328" s="158"/>
    </row>
    <row r="329" spans="1:120" x14ac:dyDescent="0.2">
      <c r="A329" s="158"/>
      <c r="B329" s="158"/>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c r="AA329" s="158"/>
      <c r="AB329" s="158"/>
      <c r="AC329" s="158"/>
      <c r="AD329" s="158"/>
      <c r="AE329" s="158"/>
      <c r="AF329" s="158"/>
      <c r="AG329" s="158"/>
      <c r="AH329" s="158"/>
      <c r="AI329" s="158"/>
      <c r="AJ329" s="158"/>
      <c r="AK329" s="158"/>
      <c r="AL329" s="158"/>
      <c r="AM329" s="158"/>
      <c r="AN329" s="158"/>
      <c r="AO329" s="158"/>
      <c r="AP329" s="158"/>
      <c r="AQ329" s="158"/>
      <c r="AR329" s="158"/>
      <c r="AS329" s="158"/>
      <c r="AT329" s="158"/>
      <c r="AU329" s="158"/>
      <c r="AV329" s="158"/>
      <c r="AW329" s="158"/>
      <c r="AX329" s="158"/>
      <c r="AY329" s="158"/>
      <c r="AZ329" s="158"/>
      <c r="BA329" s="158"/>
      <c r="BB329" s="158"/>
      <c r="BC329" s="158"/>
      <c r="BD329" s="158"/>
      <c r="BE329" s="158"/>
      <c r="BF329" s="158"/>
      <c r="BG329" s="158"/>
      <c r="BH329" s="158"/>
      <c r="BI329" s="158"/>
      <c r="BJ329" s="158"/>
      <c r="BK329" s="158"/>
      <c r="BL329" s="158"/>
      <c r="BM329" s="158"/>
      <c r="BN329" s="158"/>
      <c r="BO329" s="158"/>
      <c r="BP329" s="158"/>
      <c r="BQ329" s="158"/>
      <c r="BR329" s="158"/>
      <c r="BS329" s="158"/>
      <c r="BT329" s="158"/>
      <c r="BU329" s="158"/>
      <c r="BV329" s="158"/>
      <c r="BW329" s="158"/>
      <c r="BX329" s="158"/>
      <c r="BY329" s="158"/>
      <c r="BZ329" s="158"/>
      <c r="CA329" s="158"/>
      <c r="CB329" s="158"/>
      <c r="CC329" s="158"/>
      <c r="CD329" s="158"/>
      <c r="CE329" s="158"/>
      <c r="CF329" s="158"/>
      <c r="CG329" s="158"/>
      <c r="CH329" s="158"/>
      <c r="CI329" s="158"/>
      <c r="CJ329" s="158"/>
      <c r="CK329" s="158"/>
      <c r="CL329" s="158"/>
      <c r="CM329" s="158"/>
      <c r="CN329" s="158"/>
      <c r="CO329" s="158"/>
      <c r="CP329" s="158"/>
      <c r="CQ329" s="158"/>
      <c r="CR329" s="158"/>
      <c r="CS329" s="158"/>
      <c r="CT329" s="158"/>
      <c r="CU329" s="158"/>
      <c r="CV329" s="158"/>
      <c r="CW329" s="158"/>
      <c r="CX329" s="158"/>
      <c r="CY329" s="158"/>
      <c r="CZ329" s="158"/>
      <c r="DA329" s="158"/>
      <c r="DB329" s="158"/>
      <c r="DC329" s="158"/>
      <c r="DD329" s="158"/>
      <c r="DE329" s="158"/>
      <c r="DF329" s="158"/>
      <c r="DG329" s="158"/>
      <c r="DH329" s="158"/>
      <c r="DI329" s="158"/>
      <c r="DJ329" s="158"/>
      <c r="DK329" s="158"/>
      <c r="DL329" s="158"/>
      <c r="DM329" s="158"/>
      <c r="DN329" s="158"/>
      <c r="DO329" s="158"/>
      <c r="DP329" s="158"/>
    </row>
    <row r="330" spans="1:120" x14ac:dyDescent="0.2">
      <c r="A330" s="158"/>
      <c r="B330" s="158"/>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c r="AA330" s="158"/>
      <c r="AB330" s="158"/>
      <c r="AC330" s="158"/>
      <c r="AD330" s="158"/>
      <c r="AE330" s="158"/>
      <c r="AF330" s="158"/>
      <c r="AG330" s="158"/>
      <c r="AH330" s="158"/>
      <c r="AI330" s="158"/>
      <c r="AJ330" s="158"/>
      <c r="AK330" s="158"/>
      <c r="AL330" s="158"/>
      <c r="AM330" s="158"/>
      <c r="AN330" s="158"/>
      <c r="AO330" s="158"/>
      <c r="AP330" s="158"/>
      <c r="AQ330" s="158"/>
      <c r="AR330" s="158"/>
      <c r="AS330" s="158"/>
      <c r="AT330" s="158"/>
      <c r="AU330" s="158"/>
      <c r="AV330" s="158"/>
      <c r="AW330" s="158"/>
      <c r="AX330" s="158"/>
      <c r="AY330" s="158"/>
      <c r="AZ330" s="158"/>
      <c r="BA330" s="158"/>
      <c r="BB330" s="158"/>
      <c r="BC330" s="158"/>
      <c r="BD330" s="158"/>
      <c r="BE330" s="158"/>
      <c r="BF330" s="158"/>
      <c r="BG330" s="158"/>
      <c r="BH330" s="158"/>
      <c r="BI330" s="158"/>
      <c r="BJ330" s="158"/>
      <c r="BK330" s="158"/>
      <c r="BL330" s="158"/>
      <c r="BM330" s="158"/>
      <c r="BN330" s="158"/>
      <c r="BO330" s="158"/>
      <c r="BP330" s="158"/>
      <c r="BQ330" s="158"/>
      <c r="BR330" s="158"/>
      <c r="BS330" s="158"/>
      <c r="BT330" s="158"/>
      <c r="BU330" s="158"/>
      <c r="BV330" s="158"/>
      <c r="BW330" s="158"/>
      <c r="BX330" s="158"/>
      <c r="BY330" s="158"/>
      <c r="BZ330" s="158"/>
      <c r="CA330" s="158"/>
      <c r="CB330" s="158"/>
      <c r="CC330" s="158"/>
      <c r="CD330" s="158"/>
      <c r="CE330" s="158"/>
      <c r="CF330" s="158"/>
      <c r="CG330" s="158"/>
      <c r="CH330" s="158"/>
      <c r="CI330" s="158"/>
      <c r="CJ330" s="158"/>
      <c r="CK330" s="158"/>
      <c r="CL330" s="158"/>
      <c r="CM330" s="158"/>
      <c r="CN330" s="158"/>
      <c r="CO330" s="158"/>
      <c r="CP330" s="158"/>
      <c r="CQ330" s="158"/>
      <c r="CR330" s="158"/>
      <c r="CS330" s="158"/>
      <c r="CT330" s="158"/>
      <c r="CU330" s="158"/>
      <c r="CV330" s="158"/>
      <c r="CW330" s="158"/>
      <c r="CX330" s="158"/>
      <c r="CY330" s="158"/>
      <c r="CZ330" s="158"/>
      <c r="DA330" s="158"/>
      <c r="DB330" s="158"/>
      <c r="DC330" s="158"/>
      <c r="DD330" s="158"/>
      <c r="DE330" s="158"/>
      <c r="DF330" s="158"/>
      <c r="DG330" s="158"/>
      <c r="DH330" s="158"/>
      <c r="DI330" s="158"/>
      <c r="DJ330" s="158"/>
      <c r="DK330" s="158"/>
      <c r="DL330" s="158"/>
      <c r="DM330" s="158"/>
      <c r="DN330" s="158"/>
      <c r="DO330" s="158"/>
      <c r="DP330" s="158"/>
    </row>
    <row r="331" spans="1:120" x14ac:dyDescent="0.2">
      <c r="A331" s="158"/>
      <c r="B331" s="158"/>
      <c r="C331" s="158"/>
      <c r="D331" s="158"/>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c r="AA331" s="158"/>
      <c r="AB331" s="158"/>
      <c r="AC331" s="158"/>
      <c r="AD331" s="158"/>
      <c r="AE331" s="158"/>
      <c r="AF331" s="158"/>
      <c r="AG331" s="158"/>
      <c r="AH331" s="158"/>
      <c r="AI331" s="158"/>
      <c r="AJ331" s="158"/>
      <c r="AK331" s="158"/>
      <c r="AL331" s="158"/>
      <c r="AM331" s="158"/>
      <c r="AN331" s="158"/>
      <c r="AO331" s="158"/>
      <c r="AP331" s="158"/>
      <c r="AQ331" s="158"/>
      <c r="AR331" s="158"/>
      <c r="AS331" s="158"/>
      <c r="AT331" s="158"/>
      <c r="AU331" s="158"/>
      <c r="AV331" s="158"/>
      <c r="AW331" s="158"/>
      <c r="AX331" s="158"/>
      <c r="AY331" s="158"/>
      <c r="AZ331" s="158"/>
      <c r="BA331" s="158"/>
      <c r="BB331" s="158"/>
      <c r="BC331" s="158"/>
      <c r="BD331" s="158"/>
      <c r="BE331" s="158"/>
      <c r="BF331" s="158"/>
      <c r="BG331" s="158"/>
      <c r="BH331" s="158"/>
      <c r="BI331" s="158"/>
      <c r="BJ331" s="158"/>
      <c r="BK331" s="158"/>
      <c r="BL331" s="158"/>
      <c r="BM331" s="158"/>
      <c r="BN331" s="158"/>
      <c r="BO331" s="158"/>
      <c r="BP331" s="158"/>
      <c r="BQ331" s="158"/>
      <c r="BR331" s="158"/>
      <c r="BS331" s="158"/>
      <c r="BT331" s="158"/>
      <c r="BU331" s="158"/>
      <c r="BV331" s="158"/>
      <c r="BW331" s="158"/>
      <c r="BX331" s="158"/>
      <c r="BY331" s="158"/>
      <c r="BZ331" s="158"/>
      <c r="CA331" s="158"/>
      <c r="CB331" s="158"/>
      <c r="CC331" s="158"/>
      <c r="CD331" s="158"/>
      <c r="CE331" s="158"/>
      <c r="CF331" s="158"/>
      <c r="CG331" s="158"/>
      <c r="CH331" s="158"/>
      <c r="CI331" s="158"/>
      <c r="CJ331" s="158"/>
      <c r="CK331" s="158"/>
      <c r="CL331" s="158"/>
      <c r="CM331" s="158"/>
      <c r="CN331" s="158"/>
      <c r="CO331" s="158"/>
      <c r="CP331" s="158"/>
      <c r="CQ331" s="158"/>
      <c r="CR331" s="158"/>
      <c r="CS331" s="158"/>
      <c r="CT331" s="158"/>
      <c r="CU331" s="158"/>
      <c r="CV331" s="158"/>
      <c r="CW331" s="158"/>
      <c r="CX331" s="158"/>
      <c r="CY331" s="158"/>
      <c r="CZ331" s="158"/>
      <c r="DA331" s="158"/>
      <c r="DB331" s="158"/>
      <c r="DC331" s="158"/>
      <c r="DD331" s="158"/>
      <c r="DE331" s="158"/>
      <c r="DF331" s="158"/>
      <c r="DG331" s="158"/>
      <c r="DH331" s="158"/>
      <c r="DI331" s="158"/>
      <c r="DJ331" s="158"/>
      <c r="DK331" s="158"/>
      <c r="DL331" s="158"/>
      <c r="DM331" s="158"/>
      <c r="DN331" s="158"/>
      <c r="DO331" s="158"/>
      <c r="DP331" s="158"/>
    </row>
    <row r="332" spans="1:120" x14ac:dyDescent="0.2">
      <c r="A332" s="158"/>
      <c r="B332" s="158"/>
      <c r="C332" s="158"/>
      <c r="D332" s="158"/>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c r="AA332" s="158"/>
      <c r="AB332" s="158"/>
      <c r="AC332" s="158"/>
      <c r="AD332" s="158"/>
      <c r="AE332" s="158"/>
      <c r="AF332" s="158"/>
      <c r="AG332" s="158"/>
      <c r="AH332" s="158"/>
      <c r="AI332" s="158"/>
      <c r="AJ332" s="158"/>
      <c r="AK332" s="158"/>
      <c r="AL332" s="158"/>
      <c r="AM332" s="158"/>
      <c r="AN332" s="158"/>
      <c r="AO332" s="158"/>
      <c r="AP332" s="158"/>
      <c r="AQ332" s="158"/>
      <c r="AR332" s="158"/>
      <c r="AS332" s="158"/>
      <c r="AT332" s="158"/>
      <c r="AU332" s="158"/>
      <c r="AV332" s="158"/>
      <c r="AW332" s="158"/>
      <c r="AX332" s="158"/>
      <c r="AY332" s="158"/>
      <c r="AZ332" s="158"/>
      <c r="BA332" s="158"/>
      <c r="BB332" s="158"/>
      <c r="BC332" s="158"/>
      <c r="BD332" s="158"/>
      <c r="BE332" s="158"/>
      <c r="BF332" s="158"/>
      <c r="BG332" s="158"/>
      <c r="BH332" s="158"/>
      <c r="BI332" s="158"/>
      <c r="BJ332" s="158"/>
      <c r="BK332" s="158"/>
      <c r="BL332" s="158"/>
      <c r="BM332" s="158"/>
      <c r="BN332" s="158"/>
      <c r="BO332" s="158"/>
      <c r="BP332" s="158"/>
      <c r="BQ332" s="158"/>
      <c r="BR332" s="158"/>
      <c r="BS332" s="158"/>
      <c r="BT332" s="158"/>
      <c r="BU332" s="158"/>
      <c r="BV332" s="158"/>
      <c r="BW332" s="158"/>
      <c r="BX332" s="158"/>
      <c r="BY332" s="158"/>
      <c r="BZ332" s="158"/>
      <c r="CA332" s="158"/>
      <c r="CB332" s="158"/>
      <c r="CC332" s="158"/>
      <c r="CD332" s="158"/>
      <c r="CE332" s="158"/>
      <c r="CF332" s="158"/>
      <c r="CG332" s="158"/>
      <c r="CH332" s="158"/>
      <c r="CI332" s="158"/>
      <c r="CJ332" s="158"/>
      <c r="CK332" s="158"/>
      <c r="CL332" s="158"/>
      <c r="CM332" s="158"/>
      <c r="CN332" s="158"/>
      <c r="CO332" s="158"/>
      <c r="CP332" s="158"/>
      <c r="CQ332" s="158"/>
      <c r="CR332" s="158"/>
      <c r="CS332" s="158"/>
      <c r="CT332" s="158"/>
      <c r="CU332" s="158"/>
      <c r="CV332" s="158"/>
      <c r="CW332" s="158"/>
      <c r="CX332" s="158"/>
      <c r="CY332" s="158"/>
      <c r="CZ332" s="158"/>
      <c r="DA332" s="158"/>
      <c r="DB332" s="158"/>
      <c r="DC332" s="158"/>
      <c r="DD332" s="158"/>
      <c r="DE332" s="158"/>
      <c r="DF332" s="158"/>
      <c r="DG332" s="158"/>
      <c r="DH332" s="158"/>
      <c r="DI332" s="158"/>
      <c r="DJ332" s="158"/>
      <c r="DK332" s="158"/>
      <c r="DL332" s="158"/>
      <c r="DM332" s="158"/>
      <c r="DN332" s="158"/>
      <c r="DO332" s="158"/>
      <c r="DP332" s="158"/>
    </row>
    <row r="333" spans="1:120" x14ac:dyDescent="0.2">
      <c r="A333" s="158"/>
      <c r="B333" s="158"/>
      <c r="C333" s="158"/>
      <c r="D333" s="158"/>
      <c r="E333" s="158"/>
      <c r="F333" s="158"/>
      <c r="G333" s="158"/>
      <c r="H333" s="158"/>
      <c r="I333" s="158"/>
      <c r="J333" s="158"/>
      <c r="K333" s="158"/>
      <c r="L333" s="158"/>
      <c r="M333" s="158"/>
      <c r="N333" s="158"/>
      <c r="O333" s="158"/>
      <c r="P333" s="158"/>
      <c r="Q333" s="158"/>
      <c r="R333" s="158"/>
      <c r="S333" s="158"/>
      <c r="T333" s="158"/>
      <c r="U333" s="158"/>
      <c r="V333" s="158"/>
      <c r="W333" s="158"/>
      <c r="X333" s="158"/>
      <c r="Y333" s="158"/>
      <c r="Z333" s="158"/>
      <c r="AA333" s="158"/>
      <c r="AB333" s="158"/>
      <c r="AC333" s="158"/>
      <c r="AD333" s="158"/>
      <c r="AE333" s="158"/>
      <c r="AF333" s="158"/>
      <c r="AG333" s="158"/>
      <c r="AH333" s="158"/>
      <c r="AI333" s="158"/>
      <c r="AJ333" s="158"/>
      <c r="AK333" s="158"/>
      <c r="AL333" s="158"/>
      <c r="AM333" s="158"/>
      <c r="AN333" s="158"/>
      <c r="AO333" s="158"/>
      <c r="AP333" s="158"/>
      <c r="AQ333" s="158"/>
      <c r="AR333" s="158"/>
      <c r="AS333" s="158"/>
      <c r="AT333" s="158"/>
      <c r="AU333" s="158"/>
      <c r="AV333" s="158"/>
      <c r="AW333" s="158"/>
      <c r="AX333" s="158"/>
      <c r="AY333" s="158"/>
      <c r="AZ333" s="158"/>
      <c r="BA333" s="158"/>
      <c r="BB333" s="158"/>
      <c r="BC333" s="158"/>
      <c r="BD333" s="158"/>
      <c r="BE333" s="158"/>
      <c r="BF333" s="158"/>
      <c r="BG333" s="158"/>
      <c r="BH333" s="158"/>
      <c r="BI333" s="158"/>
      <c r="BJ333" s="158"/>
      <c r="BK333" s="158"/>
      <c r="BL333" s="158"/>
      <c r="BM333" s="158"/>
      <c r="BN333" s="158"/>
      <c r="BO333" s="158"/>
      <c r="BP333" s="158"/>
      <c r="BQ333" s="158"/>
      <c r="BR333" s="158"/>
      <c r="BS333" s="158"/>
      <c r="BT333" s="158"/>
      <c r="BU333" s="158"/>
      <c r="BV333" s="158"/>
      <c r="BW333" s="158"/>
      <c r="BX333" s="158"/>
      <c r="BY333" s="158"/>
      <c r="BZ333" s="158"/>
      <c r="CA333" s="158"/>
      <c r="CB333" s="158"/>
      <c r="CC333" s="158"/>
      <c r="CD333" s="158"/>
      <c r="CE333" s="158"/>
      <c r="CF333" s="158"/>
      <c r="CG333" s="158"/>
      <c r="CH333" s="158"/>
      <c r="CI333" s="158"/>
      <c r="CJ333" s="158"/>
      <c r="CK333" s="158"/>
      <c r="CL333" s="158"/>
      <c r="CM333" s="158"/>
      <c r="CN333" s="158"/>
      <c r="CO333" s="158"/>
      <c r="CP333" s="158"/>
      <c r="CQ333" s="158"/>
      <c r="CR333" s="158"/>
      <c r="CS333" s="158"/>
      <c r="CT333" s="158"/>
      <c r="CU333" s="158"/>
      <c r="CV333" s="158"/>
      <c r="CW333" s="158"/>
      <c r="CX333" s="158"/>
      <c r="CY333" s="158"/>
      <c r="CZ333" s="158"/>
      <c r="DA333" s="158"/>
      <c r="DB333" s="158"/>
      <c r="DC333" s="158"/>
      <c r="DD333" s="158"/>
      <c r="DE333" s="158"/>
      <c r="DF333" s="158"/>
      <c r="DG333" s="158"/>
      <c r="DH333" s="158"/>
      <c r="DI333" s="158"/>
      <c r="DJ333" s="158"/>
      <c r="DK333" s="158"/>
      <c r="DL333" s="158"/>
      <c r="DM333" s="158"/>
      <c r="DN333" s="158"/>
      <c r="DO333" s="158"/>
      <c r="DP333" s="158"/>
    </row>
    <row r="334" spans="1:120" x14ac:dyDescent="0.2">
      <c r="A334" s="158"/>
      <c r="B334" s="158"/>
      <c r="C334" s="158"/>
      <c r="D334" s="158"/>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c r="AA334" s="158"/>
      <c r="AB334" s="158"/>
      <c r="AC334" s="158"/>
      <c r="AD334" s="158"/>
      <c r="AE334" s="158"/>
      <c r="AF334" s="158"/>
      <c r="AG334" s="158"/>
      <c r="AH334" s="158"/>
      <c r="AI334" s="158"/>
      <c r="AJ334" s="158"/>
      <c r="AK334" s="158"/>
      <c r="AL334" s="158"/>
      <c r="AM334" s="158"/>
      <c r="AN334" s="158"/>
      <c r="AO334" s="158"/>
      <c r="AP334" s="158"/>
      <c r="AQ334" s="158"/>
      <c r="AR334" s="158"/>
      <c r="AS334" s="158"/>
      <c r="AT334" s="158"/>
      <c r="AU334" s="158"/>
      <c r="AV334" s="158"/>
      <c r="AW334" s="158"/>
      <c r="AX334" s="158"/>
      <c r="AY334" s="158"/>
      <c r="AZ334" s="158"/>
      <c r="BA334" s="158"/>
      <c r="BB334" s="158"/>
      <c r="BC334" s="158"/>
      <c r="BD334" s="158"/>
      <c r="BE334" s="158"/>
      <c r="BF334" s="158"/>
      <c r="BG334" s="158"/>
      <c r="BH334" s="158"/>
      <c r="BI334" s="158"/>
      <c r="BJ334" s="158"/>
      <c r="BK334" s="158"/>
      <c r="BL334" s="158"/>
      <c r="BM334" s="158"/>
      <c r="BN334" s="158"/>
      <c r="BO334" s="158"/>
      <c r="BP334" s="158"/>
      <c r="BQ334" s="158"/>
      <c r="BR334" s="158"/>
      <c r="BS334" s="158"/>
      <c r="BT334" s="158"/>
      <c r="BU334" s="158"/>
      <c r="BV334" s="158"/>
      <c r="BW334" s="158"/>
      <c r="BX334" s="158"/>
      <c r="BY334" s="158"/>
      <c r="BZ334" s="158"/>
      <c r="CA334" s="158"/>
      <c r="CB334" s="158"/>
      <c r="CC334" s="158"/>
      <c r="CD334" s="158"/>
      <c r="CE334" s="158"/>
      <c r="CF334" s="158"/>
      <c r="CG334" s="158"/>
      <c r="CH334" s="158"/>
      <c r="CI334" s="158"/>
      <c r="CJ334" s="158"/>
      <c r="CK334" s="158"/>
      <c r="CL334" s="158"/>
      <c r="CM334" s="158"/>
      <c r="CN334" s="158"/>
      <c r="CO334" s="158"/>
      <c r="CP334" s="158"/>
      <c r="CQ334" s="158"/>
      <c r="CR334" s="158"/>
      <c r="CS334" s="158"/>
      <c r="CT334" s="158"/>
      <c r="CU334" s="158"/>
      <c r="CV334" s="158"/>
      <c r="CW334" s="158"/>
      <c r="CX334" s="158"/>
      <c r="CY334" s="158"/>
      <c r="CZ334" s="158"/>
      <c r="DA334" s="158"/>
      <c r="DB334" s="158"/>
      <c r="DC334" s="158"/>
      <c r="DD334" s="158"/>
      <c r="DE334" s="158"/>
      <c r="DF334" s="158"/>
      <c r="DG334" s="158"/>
      <c r="DH334" s="158"/>
      <c r="DI334" s="158"/>
      <c r="DJ334" s="158"/>
      <c r="DK334" s="158"/>
      <c r="DL334" s="158"/>
      <c r="DM334" s="158"/>
      <c r="DN334" s="158"/>
      <c r="DO334" s="158"/>
      <c r="DP334" s="158"/>
    </row>
    <row r="335" spans="1:120" x14ac:dyDescent="0.2">
      <c r="A335" s="158"/>
      <c r="B335" s="158"/>
      <c r="C335" s="158"/>
      <c r="D335" s="158"/>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c r="AA335" s="158"/>
      <c r="AB335" s="158"/>
      <c r="AC335" s="158"/>
      <c r="AD335" s="158"/>
      <c r="AE335" s="158"/>
      <c r="AF335" s="158"/>
      <c r="AG335" s="158"/>
      <c r="AH335" s="158"/>
      <c r="AI335" s="158"/>
      <c r="AJ335" s="158"/>
      <c r="AK335" s="158"/>
      <c r="AL335" s="158"/>
      <c r="AM335" s="158"/>
      <c r="AN335" s="158"/>
      <c r="AO335" s="158"/>
      <c r="AP335" s="158"/>
      <c r="AQ335" s="158"/>
      <c r="AR335" s="158"/>
      <c r="AS335" s="158"/>
      <c r="AT335" s="158"/>
      <c r="AU335" s="158"/>
      <c r="AV335" s="158"/>
      <c r="AW335" s="158"/>
      <c r="AX335" s="158"/>
      <c r="AY335" s="158"/>
      <c r="AZ335" s="158"/>
      <c r="BA335" s="158"/>
      <c r="BB335" s="158"/>
      <c r="BC335" s="158"/>
      <c r="BD335" s="158"/>
      <c r="BE335" s="158"/>
      <c r="BF335" s="158"/>
      <c r="BG335" s="158"/>
      <c r="BH335" s="158"/>
      <c r="BI335" s="158"/>
      <c r="BJ335" s="158"/>
      <c r="BK335" s="158"/>
      <c r="BL335" s="158"/>
      <c r="BM335" s="158"/>
      <c r="BN335" s="158"/>
      <c r="BO335" s="158"/>
      <c r="BP335" s="158"/>
      <c r="BQ335" s="158"/>
      <c r="BR335" s="158"/>
      <c r="BS335" s="158"/>
      <c r="BT335" s="158"/>
      <c r="BU335" s="158"/>
      <c r="BV335" s="158"/>
      <c r="BW335" s="158"/>
      <c r="BX335" s="158"/>
      <c r="BY335" s="158"/>
      <c r="BZ335" s="158"/>
      <c r="CA335" s="158"/>
      <c r="CB335" s="158"/>
      <c r="CC335" s="158"/>
      <c r="CD335" s="158"/>
      <c r="CE335" s="158"/>
      <c r="CF335" s="158"/>
      <c r="CG335" s="158"/>
      <c r="CH335" s="158"/>
      <c r="CI335" s="158"/>
      <c r="CJ335" s="158"/>
      <c r="CK335" s="158"/>
      <c r="CL335" s="158"/>
      <c r="CM335" s="158"/>
      <c r="CN335" s="158"/>
      <c r="CO335" s="158"/>
      <c r="CP335" s="158"/>
      <c r="CQ335" s="158"/>
      <c r="CR335" s="158"/>
      <c r="CS335" s="158"/>
      <c r="CT335" s="158"/>
      <c r="CU335" s="158"/>
      <c r="CV335" s="158"/>
      <c r="CW335" s="158"/>
      <c r="CX335" s="158"/>
      <c r="CY335" s="158"/>
      <c r="CZ335" s="158"/>
      <c r="DA335" s="158"/>
      <c r="DB335" s="158"/>
      <c r="DC335" s="158"/>
      <c r="DD335" s="158"/>
      <c r="DE335" s="158"/>
      <c r="DF335" s="158"/>
      <c r="DG335" s="158"/>
      <c r="DH335" s="158"/>
      <c r="DI335" s="158"/>
      <c r="DJ335" s="158"/>
      <c r="DK335" s="158"/>
      <c r="DL335" s="158"/>
      <c r="DM335" s="158"/>
      <c r="DN335" s="158"/>
      <c r="DO335" s="158"/>
      <c r="DP335" s="158"/>
    </row>
    <row r="336" spans="1:120" x14ac:dyDescent="0.2">
      <c r="A336" s="158"/>
      <c r="B336" s="158"/>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c r="AA336" s="158"/>
      <c r="AB336" s="158"/>
      <c r="AC336" s="158"/>
      <c r="AD336" s="158"/>
      <c r="AE336" s="158"/>
      <c r="AF336" s="158"/>
      <c r="AG336" s="158"/>
      <c r="AH336" s="158"/>
      <c r="AI336" s="158"/>
      <c r="AJ336" s="158"/>
      <c r="AK336" s="158"/>
      <c r="AL336" s="158"/>
      <c r="AM336" s="158"/>
      <c r="AN336" s="158"/>
      <c r="AO336" s="158"/>
      <c r="AP336" s="158"/>
      <c r="AQ336" s="158"/>
      <c r="AR336" s="158"/>
      <c r="AS336" s="158"/>
      <c r="AT336" s="158"/>
      <c r="AU336" s="158"/>
      <c r="AV336" s="158"/>
      <c r="AW336" s="158"/>
      <c r="AX336" s="158"/>
      <c r="AY336" s="158"/>
      <c r="AZ336" s="158"/>
      <c r="BA336" s="158"/>
      <c r="BB336" s="158"/>
      <c r="BC336" s="158"/>
      <c r="BD336" s="158"/>
      <c r="BE336" s="158"/>
      <c r="BF336" s="158"/>
      <c r="BG336" s="158"/>
      <c r="BH336" s="158"/>
      <c r="BI336" s="158"/>
      <c r="BJ336" s="158"/>
      <c r="BK336" s="158"/>
      <c r="BL336" s="158"/>
      <c r="BM336" s="158"/>
      <c r="BN336" s="158"/>
      <c r="BO336" s="158"/>
      <c r="BP336" s="158"/>
      <c r="BQ336" s="158"/>
      <c r="BR336" s="158"/>
      <c r="BS336" s="158"/>
      <c r="BT336" s="158"/>
      <c r="BU336" s="158"/>
      <c r="BV336" s="158"/>
      <c r="BW336" s="158"/>
      <c r="BX336" s="158"/>
      <c r="BY336" s="158"/>
      <c r="BZ336" s="158"/>
      <c r="CA336" s="158"/>
      <c r="CB336" s="158"/>
      <c r="CC336" s="158"/>
      <c r="CD336" s="158"/>
      <c r="CE336" s="158"/>
      <c r="CF336" s="158"/>
      <c r="CG336" s="158"/>
      <c r="CH336" s="158"/>
      <c r="CI336" s="158"/>
      <c r="CJ336" s="158"/>
      <c r="CK336" s="158"/>
      <c r="CL336" s="158"/>
      <c r="CM336" s="158"/>
      <c r="CN336" s="158"/>
      <c r="CO336" s="158"/>
      <c r="CP336" s="158"/>
      <c r="CQ336" s="158"/>
      <c r="CR336" s="158"/>
      <c r="CS336" s="158"/>
      <c r="CT336" s="158"/>
      <c r="CU336" s="158"/>
      <c r="CV336" s="158"/>
      <c r="CW336" s="158"/>
      <c r="CX336" s="158"/>
      <c r="CY336" s="158"/>
      <c r="CZ336" s="158"/>
      <c r="DA336" s="158"/>
      <c r="DB336" s="158"/>
      <c r="DC336" s="158"/>
      <c r="DD336" s="158"/>
      <c r="DE336" s="158"/>
      <c r="DF336" s="158"/>
      <c r="DG336" s="158"/>
      <c r="DH336" s="158"/>
      <c r="DI336" s="158"/>
      <c r="DJ336" s="158"/>
      <c r="DK336" s="158"/>
      <c r="DL336" s="158"/>
      <c r="DM336" s="158"/>
      <c r="DN336" s="158"/>
      <c r="DO336" s="158"/>
      <c r="DP336" s="158"/>
    </row>
    <row r="337" spans="1:120" x14ac:dyDescent="0.2">
      <c r="A337" s="158"/>
      <c r="B337" s="158"/>
      <c r="C337" s="158"/>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c r="AA337" s="158"/>
      <c r="AB337" s="158"/>
      <c r="AC337" s="158"/>
      <c r="AD337" s="158"/>
      <c r="AE337" s="158"/>
      <c r="AF337" s="158"/>
      <c r="AG337" s="158"/>
      <c r="AH337" s="158"/>
      <c r="AI337" s="158"/>
      <c r="AJ337" s="158"/>
      <c r="AK337" s="158"/>
      <c r="AL337" s="158"/>
      <c r="AM337" s="158"/>
      <c r="AN337" s="158"/>
      <c r="AO337" s="158"/>
      <c r="AP337" s="158"/>
      <c r="AQ337" s="158"/>
      <c r="AR337" s="158"/>
      <c r="AS337" s="158"/>
      <c r="AT337" s="158"/>
      <c r="AU337" s="158"/>
      <c r="AV337" s="158"/>
      <c r="AW337" s="158"/>
      <c r="AX337" s="158"/>
      <c r="AY337" s="158"/>
      <c r="AZ337" s="158"/>
      <c r="BA337" s="158"/>
      <c r="BB337" s="158"/>
      <c r="BC337" s="158"/>
      <c r="BD337" s="158"/>
      <c r="BE337" s="158"/>
      <c r="BF337" s="158"/>
      <c r="BG337" s="158"/>
      <c r="BH337" s="158"/>
      <c r="BI337" s="158"/>
      <c r="BJ337" s="158"/>
      <c r="BK337" s="158"/>
      <c r="BL337" s="158"/>
      <c r="BM337" s="158"/>
      <c r="BN337" s="158"/>
      <c r="BO337" s="158"/>
      <c r="BP337" s="158"/>
      <c r="BQ337" s="158"/>
      <c r="BR337" s="158"/>
      <c r="BS337" s="158"/>
      <c r="BT337" s="158"/>
      <c r="BU337" s="158"/>
      <c r="BV337" s="158"/>
      <c r="BW337" s="158"/>
      <c r="BX337" s="158"/>
      <c r="BY337" s="158"/>
      <c r="BZ337" s="158"/>
      <c r="CA337" s="158"/>
      <c r="CB337" s="158"/>
      <c r="CC337" s="158"/>
      <c r="CD337" s="158"/>
      <c r="CE337" s="158"/>
      <c r="CF337" s="158"/>
      <c r="CG337" s="158"/>
      <c r="CH337" s="158"/>
      <c r="CI337" s="158"/>
      <c r="CJ337" s="158"/>
      <c r="CK337" s="158"/>
      <c r="CL337" s="158"/>
      <c r="CM337" s="158"/>
      <c r="CN337" s="158"/>
      <c r="CO337" s="158"/>
      <c r="CP337" s="158"/>
      <c r="CQ337" s="158"/>
      <c r="CR337" s="158"/>
      <c r="CS337" s="158"/>
      <c r="CT337" s="158"/>
      <c r="CU337" s="158"/>
      <c r="CV337" s="158"/>
      <c r="CW337" s="158"/>
      <c r="CX337" s="158"/>
      <c r="CY337" s="158"/>
      <c r="CZ337" s="158"/>
      <c r="DA337" s="158"/>
      <c r="DB337" s="158"/>
      <c r="DC337" s="158"/>
      <c r="DD337" s="158"/>
      <c r="DE337" s="158"/>
      <c r="DF337" s="158"/>
      <c r="DG337" s="158"/>
      <c r="DH337" s="158"/>
      <c r="DI337" s="158"/>
      <c r="DJ337" s="158"/>
      <c r="DK337" s="158"/>
      <c r="DL337" s="158"/>
      <c r="DM337" s="158"/>
      <c r="DN337" s="158"/>
      <c r="DO337" s="158"/>
      <c r="DP337" s="158"/>
    </row>
    <row r="338" spans="1:120" x14ac:dyDescent="0.2">
      <c r="A338" s="158"/>
      <c r="B338" s="158"/>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c r="AA338" s="158"/>
      <c r="AB338" s="158"/>
      <c r="AC338" s="158"/>
      <c r="AD338" s="158"/>
      <c r="AE338" s="158"/>
      <c r="AF338" s="158"/>
      <c r="AG338" s="158"/>
      <c r="AH338" s="158"/>
      <c r="AI338" s="158"/>
      <c r="AJ338" s="158"/>
      <c r="AK338" s="158"/>
      <c r="AL338" s="158"/>
      <c r="AM338" s="158"/>
      <c r="AN338" s="158"/>
      <c r="AO338" s="158"/>
      <c r="AP338" s="158"/>
      <c r="AQ338" s="158"/>
      <c r="AR338" s="158"/>
      <c r="AS338" s="158"/>
      <c r="AT338" s="158"/>
      <c r="AU338" s="158"/>
      <c r="AV338" s="158"/>
      <c r="AW338" s="158"/>
      <c r="AX338" s="158"/>
      <c r="AY338" s="158"/>
      <c r="AZ338" s="158"/>
      <c r="BA338" s="158"/>
      <c r="BB338" s="158"/>
      <c r="BC338" s="158"/>
      <c r="BD338" s="158"/>
      <c r="BE338" s="158"/>
      <c r="BF338" s="158"/>
      <c r="BG338" s="158"/>
      <c r="BH338" s="158"/>
      <c r="BI338" s="158"/>
      <c r="BJ338" s="158"/>
      <c r="BK338" s="158"/>
      <c r="BL338" s="158"/>
      <c r="BM338" s="158"/>
      <c r="BN338" s="158"/>
      <c r="BO338" s="158"/>
      <c r="BP338" s="158"/>
      <c r="BQ338" s="158"/>
      <c r="BR338" s="158"/>
      <c r="BS338" s="158"/>
      <c r="BT338" s="158"/>
      <c r="BU338" s="158"/>
      <c r="BV338" s="158"/>
      <c r="BW338" s="158"/>
      <c r="BX338" s="158"/>
      <c r="BY338" s="158"/>
      <c r="BZ338" s="158"/>
      <c r="CA338" s="158"/>
      <c r="CB338" s="158"/>
      <c r="CC338" s="158"/>
      <c r="CD338" s="158"/>
      <c r="CE338" s="158"/>
      <c r="CF338" s="158"/>
      <c r="CG338" s="158"/>
      <c r="CH338" s="158"/>
      <c r="CI338" s="158"/>
      <c r="CJ338" s="158"/>
      <c r="CK338" s="158"/>
      <c r="CL338" s="158"/>
      <c r="CM338" s="158"/>
      <c r="CN338" s="158"/>
      <c r="CO338" s="158"/>
      <c r="CP338" s="158"/>
      <c r="CQ338" s="158"/>
      <c r="CR338" s="158"/>
      <c r="CS338" s="158"/>
      <c r="CT338" s="158"/>
      <c r="CU338" s="158"/>
      <c r="CV338" s="158"/>
      <c r="CW338" s="158"/>
      <c r="CX338" s="158"/>
      <c r="CY338" s="158"/>
      <c r="CZ338" s="158"/>
      <c r="DA338" s="158"/>
      <c r="DB338" s="158"/>
      <c r="DC338" s="158"/>
      <c r="DD338" s="158"/>
      <c r="DE338" s="158"/>
      <c r="DF338" s="158"/>
      <c r="DG338" s="158"/>
      <c r="DH338" s="158"/>
      <c r="DI338" s="158"/>
      <c r="DJ338" s="158"/>
      <c r="DK338" s="158"/>
      <c r="DL338" s="158"/>
      <c r="DM338" s="158"/>
      <c r="DN338" s="158"/>
      <c r="DO338" s="158"/>
      <c r="DP338" s="158"/>
    </row>
    <row r="339" spans="1:120" x14ac:dyDescent="0.2">
      <c r="A339" s="158"/>
      <c r="B339" s="158"/>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c r="AA339" s="158"/>
      <c r="AB339" s="158"/>
      <c r="AC339" s="158"/>
      <c r="AD339" s="158"/>
      <c r="AE339" s="158"/>
      <c r="AF339" s="158"/>
      <c r="AG339" s="158"/>
      <c r="AH339" s="158"/>
      <c r="AI339" s="158"/>
      <c r="AJ339" s="158"/>
      <c r="AK339" s="158"/>
      <c r="AL339" s="158"/>
      <c r="AM339" s="158"/>
      <c r="AN339" s="158"/>
      <c r="AO339" s="158"/>
      <c r="AP339" s="158"/>
      <c r="AQ339" s="158"/>
      <c r="AR339" s="158"/>
      <c r="AS339" s="158"/>
      <c r="AT339" s="158"/>
      <c r="AU339" s="158"/>
      <c r="AV339" s="158"/>
      <c r="AW339" s="158"/>
      <c r="AX339" s="158"/>
      <c r="AY339" s="158"/>
      <c r="AZ339" s="158"/>
      <c r="BA339" s="158"/>
      <c r="BB339" s="158"/>
      <c r="BC339" s="158"/>
      <c r="BD339" s="158"/>
      <c r="BE339" s="158"/>
      <c r="BF339" s="158"/>
      <c r="BG339" s="158"/>
      <c r="BH339" s="158"/>
      <c r="BI339" s="158"/>
      <c r="BJ339" s="158"/>
      <c r="BK339" s="158"/>
      <c r="BL339" s="158"/>
      <c r="BM339" s="158"/>
      <c r="BN339" s="158"/>
      <c r="BO339" s="158"/>
      <c r="BP339" s="158"/>
      <c r="BQ339" s="158"/>
      <c r="BR339" s="158"/>
      <c r="BS339" s="158"/>
      <c r="BT339" s="158"/>
      <c r="BU339" s="158"/>
      <c r="BV339" s="158"/>
      <c r="BW339" s="158"/>
      <c r="BX339" s="158"/>
      <c r="BY339" s="158"/>
      <c r="BZ339" s="158"/>
      <c r="CA339" s="158"/>
      <c r="CB339" s="158"/>
      <c r="CC339" s="158"/>
      <c r="CD339" s="158"/>
      <c r="CE339" s="158"/>
      <c r="CF339" s="158"/>
      <c r="CG339" s="158"/>
      <c r="CH339" s="158"/>
      <c r="CI339" s="158"/>
      <c r="CJ339" s="158"/>
      <c r="CK339" s="158"/>
      <c r="CL339" s="158"/>
      <c r="CM339" s="158"/>
      <c r="CN339" s="158"/>
      <c r="CO339" s="158"/>
      <c r="CP339" s="158"/>
      <c r="CQ339" s="158"/>
      <c r="CR339" s="158"/>
      <c r="CS339" s="158"/>
      <c r="CT339" s="158"/>
      <c r="CU339" s="158"/>
      <c r="CV339" s="158"/>
      <c r="CW339" s="158"/>
      <c r="CX339" s="158"/>
      <c r="CY339" s="158"/>
      <c r="CZ339" s="158"/>
      <c r="DA339" s="158"/>
      <c r="DB339" s="158"/>
      <c r="DC339" s="158"/>
      <c r="DD339" s="158"/>
      <c r="DE339" s="158"/>
      <c r="DF339" s="158"/>
      <c r="DG339" s="158"/>
      <c r="DH339" s="158"/>
      <c r="DI339" s="158"/>
      <c r="DJ339" s="158"/>
      <c r="DK339" s="158"/>
      <c r="DL339" s="158"/>
      <c r="DM339" s="158"/>
      <c r="DN339" s="158"/>
      <c r="DO339" s="158"/>
      <c r="DP339" s="158"/>
    </row>
    <row r="340" spans="1:120" x14ac:dyDescent="0.2">
      <c r="A340" s="158"/>
      <c r="B340" s="158"/>
      <c r="C340" s="158"/>
      <c r="D340" s="158"/>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c r="AA340" s="158"/>
      <c r="AB340" s="158"/>
      <c r="AC340" s="158"/>
      <c r="AD340" s="158"/>
      <c r="AE340" s="158"/>
      <c r="AF340" s="158"/>
      <c r="AG340" s="158"/>
      <c r="AH340" s="158"/>
      <c r="AI340" s="158"/>
      <c r="AJ340" s="158"/>
      <c r="AK340" s="158"/>
      <c r="AL340" s="158"/>
      <c r="AM340" s="158"/>
      <c r="AN340" s="158"/>
      <c r="AO340" s="158"/>
      <c r="AP340" s="158"/>
      <c r="AQ340" s="158"/>
      <c r="AR340" s="158"/>
      <c r="AS340" s="158"/>
      <c r="AT340" s="158"/>
      <c r="AU340" s="158"/>
      <c r="AV340" s="158"/>
      <c r="AW340" s="158"/>
      <c r="AX340" s="158"/>
      <c r="AY340" s="158"/>
      <c r="AZ340" s="158"/>
      <c r="BA340" s="158"/>
      <c r="BB340" s="158"/>
      <c r="BC340" s="158"/>
      <c r="BD340" s="158"/>
      <c r="BE340" s="158"/>
      <c r="BF340" s="158"/>
      <c r="BG340" s="158"/>
      <c r="BH340" s="158"/>
      <c r="BI340" s="158"/>
      <c r="BJ340" s="158"/>
      <c r="BK340" s="158"/>
      <c r="BL340" s="158"/>
      <c r="BM340" s="158"/>
      <c r="BN340" s="158"/>
      <c r="BO340" s="158"/>
      <c r="BP340" s="158"/>
      <c r="BQ340" s="158"/>
      <c r="BR340" s="158"/>
      <c r="BS340" s="158"/>
      <c r="BT340" s="158"/>
      <c r="BU340" s="158"/>
      <c r="BV340" s="158"/>
      <c r="BW340" s="158"/>
      <c r="BX340" s="158"/>
      <c r="BY340" s="158"/>
      <c r="BZ340" s="158"/>
      <c r="CA340" s="158"/>
      <c r="CB340" s="158"/>
      <c r="CC340" s="158"/>
      <c r="CD340" s="158"/>
      <c r="CE340" s="158"/>
      <c r="CF340" s="158"/>
      <c r="CG340" s="158"/>
      <c r="CH340" s="158"/>
      <c r="CI340" s="158"/>
      <c r="CJ340" s="158"/>
      <c r="CK340" s="158"/>
      <c r="CL340" s="158"/>
      <c r="CM340" s="158"/>
      <c r="CN340" s="158"/>
      <c r="CO340" s="158"/>
      <c r="CP340" s="158"/>
      <c r="CQ340" s="158"/>
      <c r="CR340" s="158"/>
      <c r="CS340" s="158"/>
      <c r="CT340" s="158"/>
      <c r="CU340" s="158"/>
      <c r="CV340" s="158"/>
      <c r="CW340" s="158"/>
      <c r="CX340" s="158"/>
      <c r="CY340" s="158"/>
      <c r="CZ340" s="158"/>
      <c r="DA340" s="158"/>
      <c r="DB340" s="158"/>
      <c r="DC340" s="158"/>
      <c r="DD340" s="158"/>
      <c r="DE340" s="158"/>
      <c r="DF340" s="158"/>
      <c r="DG340" s="158"/>
      <c r="DH340" s="158"/>
      <c r="DI340" s="158"/>
      <c r="DJ340" s="158"/>
      <c r="DK340" s="158"/>
      <c r="DL340" s="158"/>
      <c r="DM340" s="158"/>
      <c r="DN340" s="158"/>
      <c r="DO340" s="158"/>
      <c r="DP340" s="158"/>
    </row>
    <row r="341" spans="1:120" x14ac:dyDescent="0.2">
      <c r="A341" s="158"/>
      <c r="B341" s="158"/>
      <c r="C341" s="158"/>
      <c r="D341" s="158"/>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c r="AA341" s="158"/>
      <c r="AB341" s="158"/>
      <c r="AC341" s="158"/>
      <c r="AD341" s="158"/>
      <c r="AE341" s="158"/>
      <c r="AF341" s="158"/>
      <c r="AG341" s="158"/>
      <c r="AH341" s="158"/>
      <c r="AI341" s="158"/>
      <c r="AJ341" s="158"/>
      <c r="AK341" s="158"/>
      <c r="AL341" s="158"/>
      <c r="AM341" s="158"/>
      <c r="AN341" s="158"/>
      <c r="AO341" s="158"/>
      <c r="AP341" s="158"/>
      <c r="AQ341" s="158"/>
      <c r="AR341" s="158"/>
      <c r="AS341" s="158"/>
      <c r="AT341" s="158"/>
      <c r="AU341" s="158"/>
      <c r="AV341" s="158"/>
      <c r="AW341" s="158"/>
      <c r="AX341" s="158"/>
      <c r="AY341" s="158"/>
      <c r="AZ341" s="158"/>
      <c r="BA341" s="158"/>
      <c r="BB341" s="158"/>
      <c r="BC341" s="158"/>
      <c r="BD341" s="158"/>
      <c r="BE341" s="158"/>
      <c r="BF341" s="158"/>
      <c r="BG341" s="158"/>
      <c r="BH341" s="158"/>
      <c r="BI341" s="158"/>
      <c r="BJ341" s="158"/>
      <c r="BK341" s="158"/>
      <c r="BL341" s="158"/>
      <c r="BM341" s="158"/>
      <c r="BN341" s="158"/>
      <c r="BO341" s="158"/>
      <c r="BP341" s="158"/>
      <c r="BQ341" s="158"/>
      <c r="BR341" s="158"/>
      <c r="BS341" s="158"/>
      <c r="BT341" s="158"/>
      <c r="BU341" s="158"/>
      <c r="BV341" s="158"/>
      <c r="BW341" s="158"/>
      <c r="BX341" s="158"/>
      <c r="BY341" s="158"/>
      <c r="BZ341" s="158"/>
      <c r="CA341" s="158"/>
      <c r="CB341" s="158"/>
      <c r="CC341" s="158"/>
      <c r="CD341" s="158"/>
      <c r="CE341" s="158"/>
      <c r="CF341" s="158"/>
      <c r="CG341" s="158"/>
      <c r="CH341" s="158"/>
      <c r="CI341" s="158"/>
      <c r="CJ341" s="158"/>
      <c r="CK341" s="158"/>
      <c r="CL341" s="158"/>
      <c r="CM341" s="158"/>
      <c r="CN341" s="158"/>
      <c r="CO341" s="158"/>
      <c r="CP341" s="158"/>
      <c r="CQ341" s="158"/>
      <c r="CR341" s="158"/>
      <c r="CS341" s="158"/>
      <c r="CT341" s="158"/>
      <c r="CU341" s="158"/>
      <c r="CV341" s="158"/>
      <c r="CW341" s="158"/>
      <c r="CX341" s="158"/>
      <c r="CY341" s="158"/>
      <c r="CZ341" s="158"/>
      <c r="DA341" s="158"/>
      <c r="DB341" s="158"/>
      <c r="DC341" s="158"/>
      <c r="DD341" s="158"/>
      <c r="DE341" s="158"/>
      <c r="DF341" s="158"/>
      <c r="DG341" s="158"/>
      <c r="DH341" s="158"/>
      <c r="DI341" s="158"/>
      <c r="DJ341" s="158"/>
      <c r="DK341" s="158"/>
      <c r="DL341" s="158"/>
      <c r="DM341" s="158"/>
      <c r="DN341" s="158"/>
      <c r="DO341" s="158"/>
      <c r="DP341" s="158"/>
    </row>
    <row r="342" spans="1:120" x14ac:dyDescent="0.2">
      <c r="A342" s="158"/>
      <c r="B342" s="158"/>
      <c r="C342" s="158"/>
      <c r="D342" s="158"/>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c r="AA342" s="158"/>
      <c r="AB342" s="158"/>
      <c r="AC342" s="158"/>
      <c r="AD342" s="158"/>
      <c r="AE342" s="158"/>
      <c r="AF342" s="158"/>
      <c r="AG342" s="158"/>
      <c r="AH342" s="158"/>
      <c r="AI342" s="158"/>
      <c r="AJ342" s="158"/>
      <c r="AK342" s="158"/>
      <c r="AL342" s="158"/>
      <c r="AM342" s="158"/>
      <c r="AN342" s="158"/>
      <c r="AO342" s="158"/>
      <c r="AP342" s="158"/>
      <c r="AQ342" s="158"/>
      <c r="AR342" s="158"/>
      <c r="AS342" s="158"/>
      <c r="AT342" s="158"/>
      <c r="AU342" s="158"/>
      <c r="AV342" s="158"/>
      <c r="AW342" s="158"/>
      <c r="AX342" s="158"/>
      <c r="AY342" s="158"/>
      <c r="AZ342" s="158"/>
      <c r="BA342" s="158"/>
      <c r="BB342" s="158"/>
      <c r="BC342" s="158"/>
      <c r="BD342" s="158"/>
      <c r="BE342" s="158"/>
      <c r="BF342" s="158"/>
      <c r="BG342" s="158"/>
      <c r="BH342" s="158"/>
      <c r="BI342" s="158"/>
      <c r="BJ342" s="158"/>
      <c r="BK342" s="158"/>
      <c r="BL342" s="158"/>
      <c r="BM342" s="158"/>
      <c r="BN342" s="158"/>
      <c r="BO342" s="158"/>
      <c r="BP342" s="158"/>
      <c r="BQ342" s="158"/>
      <c r="BR342" s="158"/>
      <c r="BS342" s="158"/>
      <c r="BT342" s="158"/>
      <c r="BU342" s="158"/>
      <c r="BV342" s="158"/>
      <c r="BW342" s="158"/>
      <c r="BX342" s="158"/>
      <c r="BY342" s="158"/>
      <c r="BZ342" s="158"/>
      <c r="CA342" s="158"/>
      <c r="CB342" s="158"/>
      <c r="CC342" s="158"/>
      <c r="CD342" s="158"/>
      <c r="CE342" s="158"/>
      <c r="CF342" s="158"/>
      <c r="CG342" s="158"/>
      <c r="CH342" s="158"/>
      <c r="CI342" s="158"/>
      <c r="CJ342" s="158"/>
      <c r="CK342" s="158"/>
      <c r="CL342" s="158"/>
      <c r="CM342" s="158"/>
      <c r="CN342" s="158"/>
      <c r="CO342" s="158"/>
      <c r="CP342" s="158"/>
      <c r="CQ342" s="158"/>
      <c r="CR342" s="158"/>
      <c r="CS342" s="158"/>
      <c r="CT342" s="158"/>
      <c r="CU342" s="158"/>
      <c r="CV342" s="158"/>
      <c r="CW342" s="158"/>
      <c r="CX342" s="158"/>
      <c r="CY342" s="158"/>
      <c r="CZ342" s="158"/>
      <c r="DA342" s="158"/>
      <c r="DB342" s="158"/>
      <c r="DC342" s="158"/>
      <c r="DD342" s="158"/>
      <c r="DE342" s="158"/>
      <c r="DF342" s="158"/>
      <c r="DG342" s="158"/>
      <c r="DH342" s="158"/>
      <c r="DI342" s="158"/>
      <c r="DJ342" s="158"/>
      <c r="DK342" s="158"/>
      <c r="DL342" s="158"/>
      <c r="DM342" s="158"/>
      <c r="DN342" s="158"/>
      <c r="DO342" s="158"/>
      <c r="DP342" s="158"/>
    </row>
    <row r="343" spans="1:120" x14ac:dyDescent="0.2">
      <c r="A343" s="158"/>
      <c r="B343" s="158"/>
      <c r="C343" s="158"/>
      <c r="D343" s="158"/>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c r="AA343" s="158"/>
      <c r="AB343" s="158"/>
      <c r="AC343" s="158"/>
      <c r="AD343" s="158"/>
      <c r="AE343" s="158"/>
      <c r="AF343" s="158"/>
      <c r="AG343" s="158"/>
      <c r="AH343" s="158"/>
      <c r="AI343" s="158"/>
      <c r="AJ343" s="158"/>
      <c r="AK343" s="158"/>
      <c r="AL343" s="158"/>
      <c r="AM343" s="158"/>
      <c r="AN343" s="158"/>
      <c r="AO343" s="158"/>
      <c r="AP343" s="158"/>
      <c r="AQ343" s="158"/>
      <c r="AR343" s="158"/>
      <c r="AS343" s="158"/>
      <c r="AT343" s="158"/>
      <c r="AU343" s="158"/>
      <c r="AV343" s="158"/>
      <c r="AW343" s="158"/>
      <c r="AX343" s="158"/>
      <c r="AY343" s="158"/>
      <c r="AZ343" s="158"/>
      <c r="BA343" s="158"/>
      <c r="BB343" s="158"/>
      <c r="BC343" s="158"/>
      <c r="BD343" s="158"/>
      <c r="BE343" s="158"/>
      <c r="BF343" s="158"/>
      <c r="BG343" s="158"/>
      <c r="BH343" s="158"/>
      <c r="BI343" s="158"/>
      <c r="BJ343" s="158"/>
      <c r="BK343" s="158"/>
      <c r="BL343" s="158"/>
      <c r="BM343" s="158"/>
      <c r="BN343" s="158"/>
      <c r="BO343" s="158"/>
      <c r="BP343" s="158"/>
      <c r="BQ343" s="158"/>
      <c r="BR343" s="158"/>
      <c r="BS343" s="158"/>
      <c r="BT343" s="158"/>
      <c r="BU343" s="158"/>
      <c r="BV343" s="158"/>
      <c r="BW343" s="158"/>
      <c r="BX343" s="158"/>
      <c r="BY343" s="158"/>
      <c r="BZ343" s="158"/>
      <c r="CA343" s="158"/>
      <c r="CB343" s="158"/>
      <c r="CC343" s="158"/>
      <c r="CD343" s="158"/>
      <c r="CE343" s="158"/>
      <c r="CF343" s="158"/>
      <c r="CG343" s="158"/>
      <c r="CH343" s="158"/>
      <c r="CI343" s="158"/>
      <c r="CJ343" s="158"/>
      <c r="CK343" s="158"/>
      <c r="CL343" s="158"/>
      <c r="CM343" s="158"/>
      <c r="CN343" s="158"/>
      <c r="CO343" s="158"/>
      <c r="CP343" s="158"/>
      <c r="CQ343" s="158"/>
      <c r="CR343" s="158"/>
      <c r="CS343" s="158"/>
      <c r="CT343" s="158"/>
      <c r="CU343" s="158"/>
      <c r="CV343" s="158"/>
      <c r="CW343" s="158"/>
      <c r="CX343" s="158"/>
      <c r="CY343" s="158"/>
      <c r="CZ343" s="158"/>
      <c r="DA343" s="158"/>
      <c r="DB343" s="158"/>
      <c r="DC343" s="158"/>
      <c r="DD343" s="158"/>
      <c r="DE343" s="158"/>
      <c r="DF343" s="158"/>
      <c r="DG343" s="158"/>
      <c r="DH343" s="158"/>
      <c r="DI343" s="158"/>
      <c r="DJ343" s="158"/>
      <c r="DK343" s="158"/>
      <c r="DL343" s="158"/>
      <c r="DM343" s="158"/>
      <c r="DN343" s="158"/>
      <c r="DO343" s="158"/>
      <c r="DP343" s="158"/>
    </row>
    <row r="344" spans="1:120" x14ac:dyDescent="0.2">
      <c r="A344" s="158"/>
      <c r="B344" s="158"/>
      <c r="C344" s="158"/>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c r="AA344" s="158"/>
      <c r="AB344" s="158"/>
      <c r="AC344" s="158"/>
      <c r="AD344" s="158"/>
      <c r="AE344" s="158"/>
      <c r="AF344" s="158"/>
      <c r="AG344" s="158"/>
      <c r="AH344" s="158"/>
      <c r="AI344" s="158"/>
      <c r="AJ344" s="158"/>
      <c r="AK344" s="158"/>
      <c r="AL344" s="158"/>
      <c r="AM344" s="158"/>
      <c r="AN344" s="158"/>
      <c r="AO344" s="158"/>
      <c r="AP344" s="158"/>
      <c r="AQ344" s="158"/>
      <c r="AR344" s="158"/>
      <c r="AS344" s="158"/>
      <c r="AT344" s="158"/>
      <c r="AU344" s="158"/>
      <c r="AV344" s="158"/>
      <c r="AW344" s="158"/>
      <c r="AX344" s="158"/>
      <c r="AY344" s="158"/>
      <c r="AZ344" s="158"/>
      <c r="BA344" s="158"/>
      <c r="BB344" s="158"/>
      <c r="BC344" s="158"/>
      <c r="BD344" s="158"/>
      <c r="BE344" s="158"/>
      <c r="BF344" s="158"/>
      <c r="BG344" s="158"/>
      <c r="BH344" s="158"/>
      <c r="BI344" s="158"/>
      <c r="BJ344" s="158"/>
      <c r="BK344" s="158"/>
      <c r="BL344" s="158"/>
      <c r="BM344" s="158"/>
      <c r="BN344" s="158"/>
      <c r="BO344" s="158"/>
      <c r="BP344" s="158"/>
      <c r="BQ344" s="158"/>
      <c r="BR344" s="158"/>
      <c r="BS344" s="158"/>
      <c r="BT344" s="158"/>
      <c r="BU344" s="158"/>
      <c r="BV344" s="158"/>
      <c r="BW344" s="158"/>
      <c r="BX344" s="158"/>
      <c r="BY344" s="158"/>
      <c r="BZ344" s="158"/>
      <c r="CA344" s="158"/>
      <c r="CB344" s="158"/>
      <c r="CC344" s="158"/>
      <c r="CD344" s="158"/>
      <c r="CE344" s="158"/>
      <c r="CF344" s="158"/>
      <c r="CG344" s="158"/>
      <c r="CH344" s="158"/>
      <c r="CI344" s="158"/>
      <c r="CJ344" s="158"/>
      <c r="CK344" s="158"/>
      <c r="CL344" s="158"/>
      <c r="CM344" s="158"/>
      <c r="CN344" s="158"/>
      <c r="CO344" s="158"/>
      <c r="CP344" s="158"/>
      <c r="CQ344" s="158"/>
      <c r="CR344" s="158"/>
      <c r="CS344" s="158"/>
      <c r="CT344" s="158"/>
      <c r="CU344" s="158"/>
      <c r="CV344" s="158"/>
      <c r="CW344" s="158"/>
      <c r="CX344" s="158"/>
      <c r="CY344" s="158"/>
      <c r="CZ344" s="158"/>
      <c r="DA344" s="158"/>
      <c r="DB344" s="158"/>
      <c r="DC344" s="158"/>
      <c r="DD344" s="158"/>
      <c r="DE344" s="158"/>
      <c r="DF344" s="158"/>
      <c r="DG344" s="158"/>
      <c r="DH344" s="158"/>
      <c r="DI344" s="158"/>
      <c r="DJ344" s="158"/>
      <c r="DK344" s="158"/>
      <c r="DL344" s="158"/>
      <c r="DM344" s="158"/>
      <c r="DN344" s="158"/>
      <c r="DO344" s="158"/>
      <c r="DP344" s="158"/>
    </row>
    <row r="345" spans="1:120" x14ac:dyDescent="0.2">
      <c r="A345" s="158"/>
      <c r="B345" s="158"/>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c r="AH345" s="158"/>
      <c r="AI345" s="158"/>
      <c r="AJ345" s="158"/>
      <c r="AK345" s="158"/>
      <c r="AL345" s="158"/>
      <c r="AM345" s="158"/>
      <c r="AN345" s="158"/>
      <c r="AO345" s="158"/>
      <c r="AP345" s="158"/>
      <c r="AQ345" s="158"/>
      <c r="AR345" s="158"/>
      <c r="AS345" s="158"/>
      <c r="AT345" s="158"/>
      <c r="AU345" s="158"/>
      <c r="AV345" s="158"/>
      <c r="AW345" s="158"/>
      <c r="AX345" s="158"/>
      <c r="AY345" s="158"/>
      <c r="AZ345" s="158"/>
      <c r="BA345" s="158"/>
      <c r="BB345" s="158"/>
      <c r="BC345" s="158"/>
      <c r="BD345" s="158"/>
      <c r="BE345" s="158"/>
      <c r="BF345" s="158"/>
      <c r="BG345" s="158"/>
      <c r="BH345" s="158"/>
      <c r="BI345" s="158"/>
      <c r="BJ345" s="158"/>
      <c r="BK345" s="158"/>
      <c r="BL345" s="158"/>
      <c r="BM345" s="158"/>
      <c r="BN345" s="158"/>
      <c r="BO345" s="158"/>
      <c r="BP345" s="158"/>
      <c r="BQ345" s="158"/>
      <c r="BR345" s="158"/>
      <c r="BS345" s="158"/>
      <c r="BT345" s="158"/>
      <c r="BU345" s="158"/>
      <c r="BV345" s="158"/>
      <c r="BW345" s="158"/>
      <c r="BX345" s="158"/>
      <c r="BY345" s="158"/>
      <c r="BZ345" s="158"/>
      <c r="CA345" s="158"/>
      <c r="CB345" s="158"/>
      <c r="CC345" s="158"/>
      <c r="CD345" s="158"/>
      <c r="CE345" s="158"/>
      <c r="CF345" s="158"/>
      <c r="CG345" s="158"/>
      <c r="CH345" s="158"/>
      <c r="CI345" s="158"/>
      <c r="CJ345" s="158"/>
      <c r="CK345" s="158"/>
      <c r="CL345" s="158"/>
      <c r="CM345" s="158"/>
      <c r="CN345" s="158"/>
      <c r="CO345" s="158"/>
      <c r="CP345" s="158"/>
      <c r="CQ345" s="158"/>
      <c r="CR345" s="158"/>
      <c r="CS345" s="158"/>
      <c r="CT345" s="158"/>
      <c r="CU345" s="158"/>
      <c r="CV345" s="158"/>
      <c r="CW345" s="158"/>
      <c r="CX345" s="158"/>
      <c r="CY345" s="158"/>
      <c r="CZ345" s="158"/>
      <c r="DA345" s="158"/>
      <c r="DB345" s="158"/>
      <c r="DC345" s="158"/>
      <c r="DD345" s="158"/>
      <c r="DE345" s="158"/>
      <c r="DF345" s="158"/>
      <c r="DG345" s="158"/>
      <c r="DH345" s="158"/>
      <c r="DI345" s="158"/>
      <c r="DJ345" s="158"/>
      <c r="DK345" s="158"/>
      <c r="DL345" s="158"/>
      <c r="DM345" s="158"/>
      <c r="DN345" s="158"/>
      <c r="DO345" s="158"/>
      <c r="DP345" s="158"/>
    </row>
    <row r="346" spans="1:120" x14ac:dyDescent="0.2">
      <c r="A346" s="158"/>
      <c r="B346" s="158"/>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c r="AA346" s="158"/>
      <c r="AB346" s="158"/>
      <c r="AC346" s="158"/>
      <c r="AD346" s="158"/>
      <c r="AE346" s="158"/>
      <c r="AF346" s="158"/>
      <c r="AG346" s="158"/>
      <c r="AH346" s="158"/>
      <c r="AI346" s="158"/>
      <c r="AJ346" s="158"/>
      <c r="AK346" s="158"/>
      <c r="AL346" s="158"/>
      <c r="AM346" s="158"/>
      <c r="AN346" s="158"/>
      <c r="AO346" s="158"/>
      <c r="AP346" s="158"/>
      <c r="AQ346" s="158"/>
      <c r="AR346" s="158"/>
      <c r="AS346" s="158"/>
      <c r="AT346" s="158"/>
      <c r="AU346" s="158"/>
      <c r="AV346" s="158"/>
      <c r="AW346" s="158"/>
      <c r="AX346" s="158"/>
      <c r="AY346" s="158"/>
      <c r="AZ346" s="158"/>
      <c r="BA346" s="158"/>
      <c r="BB346" s="158"/>
      <c r="BC346" s="158"/>
      <c r="BD346" s="158"/>
      <c r="BE346" s="158"/>
      <c r="BF346" s="158"/>
      <c r="BG346" s="158"/>
      <c r="BH346" s="158"/>
      <c r="BI346" s="158"/>
      <c r="BJ346" s="158"/>
      <c r="BK346" s="158"/>
      <c r="BL346" s="158"/>
      <c r="BM346" s="158"/>
      <c r="BN346" s="158"/>
      <c r="BO346" s="158"/>
      <c r="BP346" s="158"/>
      <c r="BQ346" s="158"/>
      <c r="BR346" s="158"/>
      <c r="BS346" s="158"/>
      <c r="BT346" s="158"/>
      <c r="BU346" s="158"/>
      <c r="BV346" s="158"/>
      <c r="BW346" s="158"/>
      <c r="BX346" s="158"/>
      <c r="BY346" s="158"/>
      <c r="BZ346" s="158"/>
      <c r="CA346" s="158"/>
      <c r="CB346" s="158"/>
      <c r="CC346" s="158"/>
      <c r="CD346" s="158"/>
      <c r="CE346" s="158"/>
      <c r="CF346" s="158"/>
      <c r="CG346" s="158"/>
      <c r="CH346" s="158"/>
      <c r="CI346" s="158"/>
      <c r="CJ346" s="158"/>
      <c r="CK346" s="158"/>
      <c r="CL346" s="158"/>
      <c r="CM346" s="158"/>
      <c r="CN346" s="158"/>
      <c r="CO346" s="158"/>
      <c r="CP346" s="158"/>
      <c r="CQ346" s="158"/>
      <c r="CR346" s="158"/>
      <c r="CS346" s="158"/>
      <c r="CT346" s="158"/>
      <c r="CU346" s="158"/>
      <c r="CV346" s="158"/>
      <c r="CW346" s="158"/>
      <c r="CX346" s="158"/>
      <c r="CY346" s="158"/>
      <c r="CZ346" s="158"/>
      <c r="DA346" s="158"/>
      <c r="DB346" s="158"/>
      <c r="DC346" s="158"/>
      <c r="DD346" s="158"/>
      <c r="DE346" s="158"/>
      <c r="DF346" s="158"/>
      <c r="DG346" s="158"/>
      <c r="DH346" s="158"/>
      <c r="DI346" s="158"/>
      <c r="DJ346" s="158"/>
      <c r="DK346" s="158"/>
      <c r="DL346" s="158"/>
      <c r="DM346" s="158"/>
      <c r="DN346" s="158"/>
      <c r="DO346" s="158"/>
      <c r="DP346" s="158"/>
    </row>
    <row r="347" spans="1:120" x14ac:dyDescent="0.2">
      <c r="A347" s="158"/>
      <c r="B347" s="158"/>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8"/>
      <c r="AG347" s="158"/>
      <c r="AH347" s="158"/>
      <c r="AI347" s="158"/>
      <c r="AJ347" s="158"/>
      <c r="AK347" s="158"/>
      <c r="AL347" s="158"/>
      <c r="AM347" s="158"/>
      <c r="AN347" s="158"/>
      <c r="AO347" s="158"/>
      <c r="AP347" s="158"/>
      <c r="AQ347" s="158"/>
      <c r="AR347" s="158"/>
      <c r="AS347" s="158"/>
      <c r="AT347" s="158"/>
      <c r="AU347" s="158"/>
      <c r="AV347" s="158"/>
      <c r="AW347" s="158"/>
      <c r="AX347" s="158"/>
      <c r="AY347" s="158"/>
      <c r="AZ347" s="158"/>
      <c r="BA347" s="158"/>
      <c r="BB347" s="158"/>
      <c r="BC347" s="158"/>
      <c r="BD347" s="158"/>
      <c r="BE347" s="158"/>
      <c r="BF347" s="158"/>
      <c r="BG347" s="158"/>
      <c r="BH347" s="158"/>
      <c r="BI347" s="158"/>
      <c r="BJ347" s="158"/>
      <c r="BK347" s="158"/>
      <c r="BL347" s="158"/>
      <c r="BM347" s="158"/>
      <c r="BN347" s="158"/>
      <c r="BO347" s="158"/>
      <c r="BP347" s="158"/>
      <c r="BQ347" s="158"/>
      <c r="BR347" s="158"/>
      <c r="BS347" s="158"/>
      <c r="BT347" s="158"/>
      <c r="BU347" s="158"/>
      <c r="BV347" s="158"/>
      <c r="BW347" s="158"/>
      <c r="BX347" s="158"/>
      <c r="BY347" s="158"/>
      <c r="BZ347" s="158"/>
      <c r="CA347" s="158"/>
      <c r="CB347" s="158"/>
      <c r="CC347" s="158"/>
      <c r="CD347" s="158"/>
      <c r="CE347" s="158"/>
      <c r="CF347" s="158"/>
      <c r="CG347" s="158"/>
      <c r="CH347" s="158"/>
      <c r="CI347" s="158"/>
      <c r="CJ347" s="158"/>
      <c r="CK347" s="158"/>
      <c r="CL347" s="158"/>
      <c r="CM347" s="158"/>
      <c r="CN347" s="158"/>
      <c r="CO347" s="158"/>
      <c r="CP347" s="158"/>
      <c r="CQ347" s="158"/>
      <c r="CR347" s="158"/>
      <c r="CS347" s="158"/>
      <c r="CT347" s="158"/>
      <c r="CU347" s="158"/>
      <c r="CV347" s="158"/>
      <c r="CW347" s="158"/>
      <c r="CX347" s="158"/>
      <c r="CY347" s="158"/>
      <c r="CZ347" s="158"/>
      <c r="DA347" s="158"/>
      <c r="DB347" s="158"/>
      <c r="DC347" s="158"/>
      <c r="DD347" s="158"/>
      <c r="DE347" s="158"/>
      <c r="DF347" s="158"/>
      <c r="DG347" s="158"/>
      <c r="DH347" s="158"/>
      <c r="DI347" s="158"/>
      <c r="DJ347" s="158"/>
      <c r="DK347" s="158"/>
      <c r="DL347" s="158"/>
      <c r="DM347" s="158"/>
      <c r="DN347" s="158"/>
      <c r="DO347" s="158"/>
      <c r="DP347" s="158"/>
    </row>
    <row r="348" spans="1:120" x14ac:dyDescent="0.2">
      <c r="A348" s="158"/>
      <c r="B348" s="158"/>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8"/>
      <c r="AY348" s="158"/>
      <c r="AZ348" s="158"/>
      <c r="BA348" s="158"/>
      <c r="BB348" s="158"/>
      <c r="BC348" s="158"/>
      <c r="BD348" s="158"/>
      <c r="BE348" s="158"/>
      <c r="BF348" s="158"/>
      <c r="BG348" s="158"/>
      <c r="BH348" s="158"/>
      <c r="BI348" s="158"/>
      <c r="BJ348" s="158"/>
      <c r="BK348" s="158"/>
      <c r="BL348" s="158"/>
      <c r="BM348" s="158"/>
      <c r="BN348" s="158"/>
      <c r="BO348" s="158"/>
      <c r="BP348" s="158"/>
      <c r="BQ348" s="158"/>
      <c r="BR348" s="158"/>
      <c r="BS348" s="158"/>
      <c r="BT348" s="158"/>
      <c r="BU348" s="158"/>
      <c r="BV348" s="158"/>
      <c r="BW348" s="158"/>
      <c r="BX348" s="158"/>
      <c r="BY348" s="158"/>
      <c r="BZ348" s="158"/>
      <c r="CA348" s="158"/>
      <c r="CB348" s="158"/>
      <c r="CC348" s="158"/>
      <c r="CD348" s="158"/>
      <c r="CE348" s="158"/>
      <c r="CF348" s="158"/>
      <c r="CG348" s="158"/>
      <c r="CH348" s="158"/>
      <c r="CI348" s="158"/>
      <c r="CJ348" s="158"/>
      <c r="CK348" s="158"/>
      <c r="CL348" s="158"/>
      <c r="CM348" s="158"/>
      <c r="CN348" s="158"/>
      <c r="CO348" s="158"/>
      <c r="CP348" s="158"/>
      <c r="CQ348" s="158"/>
      <c r="CR348" s="158"/>
      <c r="CS348" s="158"/>
      <c r="CT348" s="158"/>
      <c r="CU348" s="158"/>
      <c r="CV348" s="158"/>
      <c r="CW348" s="158"/>
      <c r="CX348" s="158"/>
      <c r="CY348" s="158"/>
      <c r="CZ348" s="158"/>
      <c r="DA348" s="158"/>
      <c r="DB348" s="158"/>
      <c r="DC348" s="158"/>
      <c r="DD348" s="158"/>
      <c r="DE348" s="158"/>
      <c r="DF348" s="158"/>
      <c r="DG348" s="158"/>
      <c r="DH348" s="158"/>
      <c r="DI348" s="158"/>
      <c r="DJ348" s="158"/>
      <c r="DK348" s="158"/>
      <c r="DL348" s="158"/>
      <c r="DM348" s="158"/>
      <c r="DN348" s="158"/>
      <c r="DO348" s="158"/>
      <c r="DP348" s="158"/>
    </row>
    <row r="349" spans="1:120" x14ac:dyDescent="0.2">
      <c r="A349" s="158"/>
      <c r="B349" s="158"/>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158"/>
      <c r="AH349" s="158"/>
      <c r="AI349" s="158"/>
      <c r="AJ349" s="158"/>
      <c r="AK349" s="158"/>
      <c r="AL349" s="158"/>
      <c r="AM349" s="158"/>
      <c r="AN349" s="158"/>
      <c r="AO349" s="158"/>
      <c r="AP349" s="158"/>
      <c r="AQ349" s="158"/>
      <c r="AR349" s="158"/>
      <c r="AS349" s="158"/>
      <c r="AT349" s="158"/>
      <c r="AU349" s="158"/>
      <c r="AV349" s="158"/>
      <c r="AW349" s="158"/>
      <c r="AX349" s="158"/>
      <c r="AY349" s="158"/>
      <c r="AZ349" s="158"/>
      <c r="BA349" s="158"/>
      <c r="BB349" s="158"/>
      <c r="BC349" s="158"/>
      <c r="BD349" s="158"/>
      <c r="BE349" s="158"/>
      <c r="BF349" s="158"/>
      <c r="BG349" s="158"/>
      <c r="BH349" s="158"/>
      <c r="BI349" s="158"/>
      <c r="BJ349" s="158"/>
      <c r="BK349" s="158"/>
      <c r="BL349" s="158"/>
      <c r="BM349" s="158"/>
      <c r="BN349" s="158"/>
      <c r="BO349" s="158"/>
      <c r="BP349" s="158"/>
      <c r="BQ349" s="158"/>
      <c r="BR349" s="158"/>
      <c r="BS349" s="158"/>
      <c r="BT349" s="158"/>
      <c r="BU349" s="158"/>
      <c r="BV349" s="158"/>
      <c r="BW349" s="158"/>
      <c r="BX349" s="158"/>
      <c r="BY349" s="158"/>
      <c r="BZ349" s="158"/>
      <c r="CA349" s="158"/>
      <c r="CB349" s="158"/>
      <c r="CC349" s="158"/>
      <c r="CD349" s="158"/>
      <c r="CE349" s="158"/>
      <c r="CF349" s="158"/>
      <c r="CG349" s="158"/>
      <c r="CH349" s="158"/>
      <c r="CI349" s="158"/>
      <c r="CJ349" s="158"/>
      <c r="CK349" s="158"/>
      <c r="CL349" s="158"/>
      <c r="CM349" s="158"/>
      <c r="CN349" s="158"/>
      <c r="CO349" s="158"/>
      <c r="CP349" s="158"/>
      <c r="CQ349" s="158"/>
      <c r="CR349" s="158"/>
      <c r="CS349" s="158"/>
      <c r="CT349" s="158"/>
      <c r="CU349" s="158"/>
      <c r="CV349" s="158"/>
      <c r="CW349" s="158"/>
      <c r="CX349" s="158"/>
      <c r="CY349" s="158"/>
      <c r="CZ349" s="158"/>
      <c r="DA349" s="158"/>
      <c r="DB349" s="158"/>
      <c r="DC349" s="158"/>
      <c r="DD349" s="158"/>
      <c r="DE349" s="158"/>
      <c r="DF349" s="158"/>
      <c r="DG349" s="158"/>
      <c r="DH349" s="158"/>
      <c r="DI349" s="158"/>
      <c r="DJ349" s="158"/>
      <c r="DK349" s="158"/>
      <c r="DL349" s="158"/>
      <c r="DM349" s="158"/>
      <c r="DN349" s="158"/>
      <c r="DO349" s="158"/>
      <c r="DP349" s="158"/>
    </row>
    <row r="350" spans="1:120" x14ac:dyDescent="0.2">
      <c r="A350" s="158"/>
      <c r="B350" s="158"/>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58"/>
      <c r="AL350" s="158"/>
      <c r="AM350" s="158"/>
      <c r="AN350" s="158"/>
      <c r="AO350" s="158"/>
      <c r="AP350" s="158"/>
      <c r="AQ350" s="158"/>
      <c r="AR350" s="158"/>
      <c r="AS350" s="158"/>
      <c r="AT350" s="158"/>
      <c r="AU350" s="158"/>
      <c r="AV350" s="158"/>
      <c r="AW350" s="158"/>
      <c r="AX350" s="158"/>
      <c r="AY350" s="158"/>
      <c r="AZ350" s="158"/>
      <c r="BA350" s="158"/>
      <c r="BB350" s="158"/>
      <c r="BC350" s="158"/>
      <c r="BD350" s="158"/>
      <c r="BE350" s="158"/>
      <c r="BF350" s="158"/>
      <c r="BG350" s="158"/>
      <c r="BH350" s="158"/>
      <c r="BI350" s="158"/>
      <c r="BJ350" s="158"/>
      <c r="BK350" s="158"/>
      <c r="BL350" s="158"/>
      <c r="BM350" s="158"/>
      <c r="BN350" s="158"/>
      <c r="BO350" s="158"/>
      <c r="BP350" s="158"/>
      <c r="BQ350" s="158"/>
      <c r="BR350" s="158"/>
      <c r="BS350" s="158"/>
      <c r="BT350" s="158"/>
      <c r="BU350" s="158"/>
      <c r="BV350" s="158"/>
      <c r="BW350" s="158"/>
      <c r="BX350" s="158"/>
      <c r="BY350" s="158"/>
      <c r="BZ350" s="158"/>
      <c r="CA350" s="158"/>
      <c r="CB350" s="158"/>
      <c r="CC350" s="158"/>
      <c r="CD350" s="158"/>
      <c r="CE350" s="158"/>
      <c r="CF350" s="158"/>
      <c r="CG350" s="158"/>
      <c r="CH350" s="158"/>
      <c r="CI350" s="158"/>
      <c r="CJ350" s="158"/>
      <c r="CK350" s="158"/>
      <c r="CL350" s="158"/>
      <c r="CM350" s="158"/>
      <c r="CN350" s="158"/>
      <c r="CO350" s="158"/>
      <c r="CP350" s="158"/>
      <c r="CQ350" s="158"/>
      <c r="CR350" s="158"/>
      <c r="CS350" s="158"/>
      <c r="CT350" s="158"/>
      <c r="CU350" s="158"/>
      <c r="CV350" s="158"/>
      <c r="CW350" s="158"/>
      <c r="CX350" s="158"/>
      <c r="CY350" s="158"/>
      <c r="CZ350" s="158"/>
      <c r="DA350" s="158"/>
      <c r="DB350" s="158"/>
      <c r="DC350" s="158"/>
      <c r="DD350" s="158"/>
      <c r="DE350" s="158"/>
      <c r="DF350" s="158"/>
      <c r="DG350" s="158"/>
      <c r="DH350" s="158"/>
      <c r="DI350" s="158"/>
      <c r="DJ350" s="158"/>
      <c r="DK350" s="158"/>
      <c r="DL350" s="158"/>
      <c r="DM350" s="158"/>
      <c r="DN350" s="158"/>
      <c r="DO350" s="158"/>
      <c r="DP350" s="158"/>
    </row>
    <row r="351" spans="1:120" x14ac:dyDescent="0.2">
      <c r="A351" s="158"/>
      <c r="B351" s="158"/>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c r="AA351" s="158"/>
      <c r="AB351" s="158"/>
      <c r="AC351" s="158"/>
      <c r="AD351" s="158"/>
      <c r="AE351" s="158"/>
      <c r="AF351" s="158"/>
      <c r="AG351" s="158"/>
      <c r="AH351" s="158"/>
      <c r="AI351" s="158"/>
      <c r="AJ351" s="158"/>
      <c r="AK351" s="158"/>
      <c r="AL351" s="158"/>
      <c r="AM351" s="158"/>
      <c r="AN351" s="158"/>
      <c r="AO351" s="158"/>
      <c r="AP351" s="158"/>
      <c r="AQ351" s="158"/>
      <c r="AR351" s="158"/>
      <c r="AS351" s="158"/>
      <c r="AT351" s="158"/>
      <c r="AU351" s="158"/>
      <c r="AV351" s="158"/>
      <c r="AW351" s="158"/>
      <c r="AX351" s="158"/>
      <c r="AY351" s="158"/>
      <c r="AZ351" s="158"/>
      <c r="BA351" s="158"/>
      <c r="BB351" s="158"/>
      <c r="BC351" s="158"/>
      <c r="BD351" s="158"/>
      <c r="BE351" s="158"/>
      <c r="BF351" s="158"/>
      <c r="BG351" s="158"/>
      <c r="BH351" s="158"/>
      <c r="BI351" s="158"/>
      <c r="BJ351" s="158"/>
      <c r="BK351" s="158"/>
      <c r="BL351" s="158"/>
      <c r="BM351" s="158"/>
      <c r="BN351" s="158"/>
      <c r="BO351" s="158"/>
      <c r="BP351" s="158"/>
      <c r="BQ351" s="158"/>
      <c r="BR351" s="158"/>
      <c r="BS351" s="158"/>
      <c r="BT351" s="158"/>
      <c r="BU351" s="158"/>
      <c r="BV351" s="158"/>
      <c r="BW351" s="158"/>
      <c r="BX351" s="158"/>
      <c r="BY351" s="158"/>
      <c r="BZ351" s="158"/>
      <c r="CA351" s="158"/>
      <c r="CB351" s="158"/>
      <c r="CC351" s="158"/>
      <c r="CD351" s="158"/>
      <c r="CE351" s="158"/>
      <c r="CF351" s="158"/>
      <c r="CG351" s="158"/>
      <c r="CH351" s="158"/>
      <c r="CI351" s="158"/>
      <c r="CJ351" s="158"/>
      <c r="CK351" s="158"/>
      <c r="CL351" s="158"/>
      <c r="CM351" s="158"/>
      <c r="CN351" s="158"/>
      <c r="CO351" s="158"/>
      <c r="CP351" s="158"/>
      <c r="CQ351" s="158"/>
      <c r="CR351" s="158"/>
      <c r="CS351" s="158"/>
      <c r="CT351" s="158"/>
      <c r="CU351" s="158"/>
      <c r="CV351" s="158"/>
      <c r="CW351" s="158"/>
      <c r="CX351" s="158"/>
      <c r="CY351" s="158"/>
      <c r="CZ351" s="158"/>
      <c r="DA351" s="158"/>
      <c r="DB351" s="158"/>
      <c r="DC351" s="158"/>
      <c r="DD351" s="158"/>
      <c r="DE351" s="158"/>
      <c r="DF351" s="158"/>
      <c r="DG351" s="158"/>
      <c r="DH351" s="158"/>
      <c r="DI351" s="158"/>
      <c r="DJ351" s="158"/>
      <c r="DK351" s="158"/>
      <c r="DL351" s="158"/>
      <c r="DM351" s="158"/>
      <c r="DN351" s="158"/>
      <c r="DO351" s="158"/>
      <c r="DP351" s="158"/>
    </row>
    <row r="352" spans="1:120" x14ac:dyDescent="0.2">
      <c r="A352" s="158"/>
      <c r="B352" s="158"/>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c r="AA352" s="158"/>
      <c r="AB352" s="158"/>
      <c r="AC352" s="158"/>
      <c r="AD352" s="158"/>
      <c r="AE352" s="158"/>
      <c r="AF352" s="158"/>
      <c r="AG352" s="158"/>
      <c r="AH352" s="158"/>
      <c r="AI352" s="158"/>
      <c r="AJ352" s="158"/>
      <c r="AK352" s="158"/>
      <c r="AL352" s="158"/>
      <c r="AM352" s="158"/>
      <c r="AN352" s="158"/>
      <c r="AO352" s="158"/>
      <c r="AP352" s="158"/>
      <c r="AQ352" s="158"/>
      <c r="AR352" s="158"/>
      <c r="AS352" s="158"/>
      <c r="AT352" s="158"/>
      <c r="AU352" s="158"/>
      <c r="AV352" s="158"/>
      <c r="AW352" s="158"/>
      <c r="AX352" s="158"/>
      <c r="AY352" s="158"/>
      <c r="AZ352" s="158"/>
      <c r="BA352" s="158"/>
      <c r="BB352" s="158"/>
      <c r="BC352" s="158"/>
      <c r="BD352" s="158"/>
      <c r="BE352" s="158"/>
      <c r="BF352" s="158"/>
      <c r="BG352" s="158"/>
      <c r="BH352" s="158"/>
      <c r="BI352" s="158"/>
      <c r="BJ352" s="158"/>
      <c r="BK352" s="158"/>
      <c r="BL352" s="158"/>
      <c r="BM352" s="158"/>
      <c r="BN352" s="158"/>
      <c r="BO352" s="158"/>
      <c r="BP352" s="158"/>
      <c r="BQ352" s="158"/>
      <c r="BR352" s="158"/>
      <c r="BS352" s="158"/>
      <c r="BT352" s="158"/>
      <c r="BU352" s="158"/>
      <c r="BV352" s="158"/>
      <c r="BW352" s="158"/>
      <c r="BX352" s="158"/>
      <c r="BY352" s="158"/>
      <c r="BZ352" s="158"/>
      <c r="CA352" s="158"/>
      <c r="CB352" s="158"/>
      <c r="CC352" s="158"/>
      <c r="CD352" s="158"/>
      <c r="CE352" s="158"/>
      <c r="CF352" s="158"/>
      <c r="CG352" s="158"/>
      <c r="CH352" s="158"/>
      <c r="CI352" s="158"/>
      <c r="CJ352" s="158"/>
      <c r="CK352" s="158"/>
      <c r="CL352" s="158"/>
      <c r="CM352" s="158"/>
      <c r="CN352" s="158"/>
      <c r="CO352" s="158"/>
      <c r="CP352" s="158"/>
      <c r="CQ352" s="158"/>
      <c r="CR352" s="158"/>
      <c r="CS352" s="158"/>
      <c r="CT352" s="158"/>
      <c r="CU352" s="158"/>
      <c r="CV352" s="158"/>
      <c r="CW352" s="158"/>
      <c r="CX352" s="158"/>
      <c r="CY352" s="158"/>
      <c r="CZ352" s="158"/>
      <c r="DA352" s="158"/>
      <c r="DB352" s="158"/>
      <c r="DC352" s="158"/>
      <c r="DD352" s="158"/>
      <c r="DE352" s="158"/>
      <c r="DF352" s="158"/>
      <c r="DG352" s="158"/>
      <c r="DH352" s="158"/>
      <c r="DI352" s="158"/>
      <c r="DJ352" s="158"/>
      <c r="DK352" s="158"/>
      <c r="DL352" s="158"/>
      <c r="DM352" s="158"/>
      <c r="DN352" s="158"/>
      <c r="DO352" s="158"/>
      <c r="DP352" s="158"/>
    </row>
    <row r="353" spans="1:120" x14ac:dyDescent="0.2">
      <c r="A353" s="158"/>
      <c r="B353" s="158"/>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c r="AA353" s="158"/>
      <c r="AB353" s="158"/>
      <c r="AC353" s="158"/>
      <c r="AD353" s="158"/>
      <c r="AE353" s="158"/>
      <c r="AF353" s="158"/>
      <c r="AG353" s="158"/>
      <c r="AH353" s="158"/>
      <c r="AI353" s="158"/>
      <c r="AJ353" s="158"/>
      <c r="AK353" s="158"/>
      <c r="AL353" s="158"/>
      <c r="AM353" s="158"/>
      <c r="AN353" s="158"/>
      <c r="AO353" s="158"/>
      <c r="AP353" s="158"/>
      <c r="AQ353" s="158"/>
      <c r="AR353" s="158"/>
      <c r="AS353" s="158"/>
      <c r="AT353" s="158"/>
      <c r="AU353" s="158"/>
      <c r="AV353" s="158"/>
      <c r="AW353" s="158"/>
      <c r="AX353" s="158"/>
      <c r="AY353" s="158"/>
      <c r="AZ353" s="158"/>
      <c r="BA353" s="158"/>
      <c r="BB353" s="158"/>
      <c r="BC353" s="158"/>
      <c r="BD353" s="158"/>
      <c r="BE353" s="158"/>
      <c r="BF353" s="158"/>
      <c r="BG353" s="158"/>
      <c r="BH353" s="158"/>
      <c r="BI353" s="158"/>
      <c r="BJ353" s="158"/>
      <c r="BK353" s="158"/>
      <c r="BL353" s="158"/>
      <c r="BM353" s="158"/>
      <c r="BN353" s="158"/>
      <c r="BO353" s="158"/>
      <c r="BP353" s="158"/>
      <c r="BQ353" s="158"/>
      <c r="BR353" s="158"/>
      <c r="BS353" s="158"/>
      <c r="BT353" s="158"/>
      <c r="BU353" s="158"/>
      <c r="BV353" s="158"/>
      <c r="BW353" s="158"/>
      <c r="BX353" s="158"/>
      <c r="BY353" s="158"/>
      <c r="BZ353" s="158"/>
      <c r="CA353" s="158"/>
      <c r="CB353" s="158"/>
      <c r="CC353" s="158"/>
      <c r="CD353" s="158"/>
      <c r="CE353" s="158"/>
      <c r="CF353" s="158"/>
      <c r="CG353" s="158"/>
      <c r="CH353" s="158"/>
      <c r="CI353" s="158"/>
      <c r="CJ353" s="158"/>
      <c r="CK353" s="158"/>
      <c r="CL353" s="158"/>
      <c r="CM353" s="158"/>
      <c r="CN353" s="158"/>
      <c r="CO353" s="158"/>
      <c r="CP353" s="158"/>
      <c r="CQ353" s="158"/>
      <c r="CR353" s="158"/>
      <c r="CS353" s="158"/>
      <c r="CT353" s="158"/>
      <c r="CU353" s="158"/>
      <c r="CV353" s="158"/>
      <c r="CW353" s="158"/>
      <c r="CX353" s="158"/>
      <c r="CY353" s="158"/>
      <c r="CZ353" s="158"/>
      <c r="DA353" s="158"/>
      <c r="DB353" s="158"/>
      <c r="DC353" s="158"/>
      <c r="DD353" s="158"/>
      <c r="DE353" s="158"/>
      <c r="DF353" s="158"/>
      <c r="DG353" s="158"/>
      <c r="DH353" s="158"/>
      <c r="DI353" s="158"/>
      <c r="DJ353" s="158"/>
      <c r="DK353" s="158"/>
      <c r="DL353" s="158"/>
      <c r="DM353" s="158"/>
      <c r="DN353" s="158"/>
      <c r="DO353" s="158"/>
      <c r="DP353" s="158"/>
    </row>
    <row r="354" spans="1:120" x14ac:dyDescent="0.2">
      <c r="A354" s="158"/>
      <c r="B354" s="158"/>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c r="AA354" s="158"/>
      <c r="AB354" s="158"/>
      <c r="AC354" s="158"/>
      <c r="AD354" s="158"/>
      <c r="AE354" s="158"/>
      <c r="AF354" s="158"/>
      <c r="AG354" s="158"/>
      <c r="AH354" s="158"/>
      <c r="AI354" s="158"/>
      <c r="AJ354" s="158"/>
      <c r="AK354" s="158"/>
      <c r="AL354" s="158"/>
      <c r="AM354" s="158"/>
      <c r="AN354" s="158"/>
      <c r="AO354" s="158"/>
      <c r="AP354" s="158"/>
      <c r="AQ354" s="158"/>
      <c r="AR354" s="158"/>
      <c r="AS354" s="158"/>
      <c r="AT354" s="158"/>
      <c r="AU354" s="158"/>
      <c r="AV354" s="158"/>
      <c r="AW354" s="158"/>
      <c r="AX354" s="158"/>
      <c r="AY354" s="158"/>
      <c r="AZ354" s="158"/>
      <c r="BA354" s="158"/>
      <c r="BB354" s="158"/>
      <c r="BC354" s="158"/>
      <c r="BD354" s="158"/>
      <c r="BE354" s="158"/>
      <c r="BF354" s="158"/>
      <c r="BG354" s="158"/>
      <c r="BH354" s="158"/>
      <c r="BI354" s="158"/>
      <c r="BJ354" s="158"/>
      <c r="BK354" s="158"/>
      <c r="BL354" s="158"/>
      <c r="BM354" s="158"/>
      <c r="BN354" s="158"/>
      <c r="BO354" s="158"/>
      <c r="BP354" s="158"/>
      <c r="BQ354" s="158"/>
      <c r="BR354" s="158"/>
      <c r="BS354" s="158"/>
      <c r="BT354" s="158"/>
      <c r="BU354" s="158"/>
      <c r="BV354" s="158"/>
      <c r="BW354" s="158"/>
      <c r="BX354" s="158"/>
      <c r="BY354" s="158"/>
      <c r="BZ354" s="158"/>
      <c r="CA354" s="158"/>
      <c r="CB354" s="158"/>
      <c r="CC354" s="158"/>
      <c r="CD354" s="158"/>
      <c r="CE354" s="158"/>
      <c r="CF354" s="158"/>
      <c r="CG354" s="158"/>
      <c r="CH354" s="158"/>
      <c r="CI354" s="158"/>
      <c r="CJ354" s="158"/>
      <c r="CK354" s="158"/>
      <c r="CL354" s="158"/>
      <c r="CM354" s="158"/>
      <c r="CN354" s="158"/>
      <c r="CO354" s="158"/>
      <c r="CP354" s="158"/>
      <c r="CQ354" s="158"/>
      <c r="CR354" s="158"/>
      <c r="CS354" s="158"/>
      <c r="CT354" s="158"/>
      <c r="CU354" s="158"/>
      <c r="CV354" s="158"/>
      <c r="CW354" s="158"/>
      <c r="CX354" s="158"/>
      <c r="CY354" s="158"/>
      <c r="CZ354" s="158"/>
      <c r="DA354" s="158"/>
      <c r="DB354" s="158"/>
      <c r="DC354" s="158"/>
      <c r="DD354" s="158"/>
      <c r="DE354" s="158"/>
      <c r="DF354" s="158"/>
      <c r="DG354" s="158"/>
      <c r="DH354" s="158"/>
      <c r="DI354" s="158"/>
      <c r="DJ354" s="158"/>
      <c r="DK354" s="158"/>
      <c r="DL354" s="158"/>
      <c r="DM354" s="158"/>
      <c r="DN354" s="158"/>
      <c r="DO354" s="158"/>
      <c r="DP354" s="158"/>
    </row>
    <row r="355" spans="1:120" x14ac:dyDescent="0.2">
      <c r="A355" s="158"/>
      <c r="B355" s="158"/>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c r="AA355" s="158"/>
      <c r="AB355" s="158"/>
      <c r="AC355" s="158"/>
      <c r="AD355" s="158"/>
      <c r="AE355" s="158"/>
      <c r="AF355" s="158"/>
      <c r="AG355" s="158"/>
      <c r="AH355" s="158"/>
      <c r="AI355" s="158"/>
      <c r="AJ355" s="158"/>
      <c r="AK355" s="158"/>
      <c r="AL355" s="158"/>
      <c r="AM355" s="158"/>
      <c r="AN355" s="158"/>
      <c r="AO355" s="158"/>
      <c r="AP355" s="158"/>
      <c r="AQ355" s="158"/>
      <c r="AR355" s="158"/>
      <c r="AS355" s="158"/>
      <c r="AT355" s="158"/>
      <c r="AU355" s="158"/>
      <c r="AV355" s="158"/>
      <c r="AW355" s="158"/>
      <c r="AX355" s="158"/>
      <c r="AY355" s="158"/>
      <c r="AZ355" s="158"/>
      <c r="BA355" s="158"/>
      <c r="BB355" s="158"/>
      <c r="BC355" s="158"/>
      <c r="BD355" s="158"/>
      <c r="BE355" s="158"/>
      <c r="BF355" s="158"/>
      <c r="BG355" s="158"/>
      <c r="BH355" s="158"/>
      <c r="BI355" s="158"/>
      <c r="BJ355" s="158"/>
      <c r="BK355" s="158"/>
      <c r="BL355" s="158"/>
      <c r="BM355" s="158"/>
      <c r="BN355" s="158"/>
      <c r="BO355" s="158"/>
      <c r="BP355" s="158"/>
      <c r="BQ355" s="158"/>
      <c r="BR355" s="158"/>
      <c r="BS355" s="158"/>
      <c r="BT355" s="158"/>
      <c r="BU355" s="158"/>
      <c r="BV355" s="158"/>
      <c r="BW355" s="158"/>
      <c r="BX355" s="158"/>
      <c r="BY355" s="158"/>
      <c r="BZ355" s="158"/>
      <c r="CA355" s="158"/>
      <c r="CB355" s="158"/>
      <c r="CC355" s="158"/>
      <c r="CD355" s="158"/>
      <c r="CE355" s="158"/>
      <c r="CF355" s="158"/>
      <c r="CG355" s="158"/>
      <c r="CH355" s="158"/>
      <c r="CI355" s="158"/>
      <c r="CJ355" s="158"/>
      <c r="CK355" s="158"/>
      <c r="CL355" s="158"/>
      <c r="CM355" s="158"/>
      <c r="CN355" s="158"/>
      <c r="CO355" s="158"/>
      <c r="CP355" s="158"/>
      <c r="CQ355" s="158"/>
      <c r="CR355" s="158"/>
      <c r="CS355" s="158"/>
      <c r="CT355" s="158"/>
      <c r="CU355" s="158"/>
      <c r="CV355" s="158"/>
      <c r="CW355" s="158"/>
      <c r="CX355" s="158"/>
      <c r="CY355" s="158"/>
      <c r="CZ355" s="158"/>
      <c r="DA355" s="158"/>
      <c r="DB355" s="158"/>
      <c r="DC355" s="158"/>
      <c r="DD355" s="158"/>
      <c r="DE355" s="158"/>
      <c r="DF355" s="158"/>
      <c r="DG355" s="158"/>
      <c r="DH355" s="158"/>
      <c r="DI355" s="158"/>
      <c r="DJ355" s="158"/>
      <c r="DK355" s="158"/>
      <c r="DL355" s="158"/>
      <c r="DM355" s="158"/>
      <c r="DN355" s="158"/>
      <c r="DO355" s="158"/>
      <c r="DP355" s="158"/>
    </row>
    <row r="356" spans="1:120" x14ac:dyDescent="0.2">
      <c r="A356" s="158"/>
      <c r="B356" s="158"/>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c r="AA356" s="158"/>
      <c r="AB356" s="158"/>
      <c r="AC356" s="158"/>
      <c r="AD356" s="158"/>
      <c r="AE356" s="158"/>
      <c r="AF356" s="158"/>
      <c r="AG356" s="158"/>
      <c r="AH356" s="158"/>
      <c r="AI356" s="158"/>
      <c r="AJ356" s="158"/>
      <c r="AK356" s="158"/>
      <c r="AL356" s="158"/>
      <c r="AM356" s="158"/>
      <c r="AN356" s="158"/>
      <c r="AO356" s="158"/>
      <c r="AP356" s="158"/>
      <c r="AQ356" s="158"/>
      <c r="AR356" s="158"/>
      <c r="AS356" s="158"/>
      <c r="AT356" s="158"/>
      <c r="AU356" s="158"/>
      <c r="AV356" s="158"/>
      <c r="AW356" s="158"/>
      <c r="AX356" s="158"/>
      <c r="AY356" s="158"/>
      <c r="AZ356" s="158"/>
      <c r="BA356" s="158"/>
      <c r="BB356" s="158"/>
      <c r="BC356" s="158"/>
      <c r="BD356" s="158"/>
      <c r="BE356" s="158"/>
      <c r="BF356" s="158"/>
      <c r="BG356" s="158"/>
      <c r="BH356" s="158"/>
      <c r="BI356" s="158"/>
      <c r="BJ356" s="158"/>
      <c r="BK356" s="158"/>
      <c r="BL356" s="158"/>
      <c r="BM356" s="158"/>
      <c r="BN356" s="158"/>
      <c r="BO356" s="158"/>
      <c r="BP356" s="158"/>
      <c r="BQ356" s="158"/>
      <c r="BR356" s="158"/>
      <c r="BS356" s="158"/>
      <c r="BT356" s="158"/>
      <c r="BU356" s="158"/>
      <c r="BV356" s="158"/>
      <c r="BW356" s="158"/>
      <c r="BX356" s="158"/>
      <c r="BY356" s="158"/>
      <c r="BZ356" s="158"/>
      <c r="CA356" s="158"/>
      <c r="CB356" s="158"/>
      <c r="CC356" s="158"/>
      <c r="CD356" s="158"/>
      <c r="CE356" s="158"/>
      <c r="CF356" s="158"/>
      <c r="CG356" s="158"/>
      <c r="CH356" s="158"/>
      <c r="CI356" s="158"/>
      <c r="CJ356" s="158"/>
      <c r="CK356" s="158"/>
      <c r="CL356" s="158"/>
      <c r="CM356" s="158"/>
      <c r="CN356" s="158"/>
      <c r="CO356" s="158"/>
      <c r="CP356" s="158"/>
      <c r="CQ356" s="158"/>
      <c r="CR356" s="158"/>
      <c r="CS356" s="158"/>
      <c r="CT356" s="158"/>
      <c r="CU356" s="158"/>
      <c r="CV356" s="158"/>
      <c r="CW356" s="158"/>
      <c r="CX356" s="158"/>
      <c r="CY356" s="158"/>
      <c r="CZ356" s="158"/>
      <c r="DA356" s="158"/>
      <c r="DB356" s="158"/>
      <c r="DC356" s="158"/>
      <c r="DD356" s="158"/>
      <c r="DE356" s="158"/>
      <c r="DF356" s="158"/>
      <c r="DG356" s="158"/>
      <c r="DH356" s="158"/>
      <c r="DI356" s="158"/>
      <c r="DJ356" s="158"/>
      <c r="DK356" s="158"/>
      <c r="DL356" s="158"/>
      <c r="DM356" s="158"/>
      <c r="DN356" s="158"/>
      <c r="DO356" s="158"/>
      <c r="DP356" s="158"/>
    </row>
    <row r="357" spans="1:120" x14ac:dyDescent="0.2">
      <c r="A357" s="158"/>
      <c r="B357" s="158"/>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c r="AA357" s="158"/>
      <c r="AB357" s="158"/>
      <c r="AC357" s="158"/>
      <c r="AD357" s="158"/>
      <c r="AE357" s="158"/>
      <c r="AF357" s="158"/>
      <c r="AG357" s="158"/>
      <c r="AH357" s="158"/>
      <c r="AI357" s="158"/>
      <c r="AJ357" s="158"/>
      <c r="AK357" s="158"/>
      <c r="AL357" s="158"/>
      <c r="AM357" s="158"/>
      <c r="AN357" s="158"/>
      <c r="AO357" s="158"/>
      <c r="AP357" s="158"/>
      <c r="AQ357" s="158"/>
      <c r="AR357" s="158"/>
      <c r="AS357" s="158"/>
      <c r="AT357" s="158"/>
      <c r="AU357" s="158"/>
      <c r="AV357" s="158"/>
      <c r="AW357" s="158"/>
      <c r="AX357" s="158"/>
      <c r="AY357" s="158"/>
      <c r="AZ357" s="158"/>
      <c r="BA357" s="158"/>
      <c r="BB357" s="158"/>
      <c r="BC357" s="158"/>
      <c r="BD357" s="158"/>
      <c r="BE357" s="158"/>
      <c r="BF357" s="158"/>
      <c r="BG357" s="158"/>
      <c r="BH357" s="158"/>
      <c r="BI357" s="158"/>
      <c r="BJ357" s="158"/>
      <c r="BK357" s="158"/>
      <c r="BL357" s="158"/>
      <c r="BM357" s="158"/>
      <c r="BN357" s="158"/>
      <c r="BO357" s="158"/>
      <c r="BP357" s="158"/>
      <c r="BQ357" s="158"/>
      <c r="BR357" s="158"/>
      <c r="BS357" s="158"/>
      <c r="BT357" s="158"/>
      <c r="BU357" s="158"/>
      <c r="BV357" s="158"/>
      <c r="BW357" s="158"/>
      <c r="BX357" s="158"/>
      <c r="BY357" s="158"/>
      <c r="BZ357" s="158"/>
      <c r="CA357" s="158"/>
      <c r="CB357" s="158"/>
      <c r="CC357" s="158"/>
      <c r="CD357" s="158"/>
      <c r="CE357" s="158"/>
      <c r="CF357" s="158"/>
      <c r="CG357" s="158"/>
      <c r="CH357" s="158"/>
      <c r="CI357" s="158"/>
      <c r="CJ357" s="158"/>
      <c r="CK357" s="158"/>
      <c r="CL357" s="158"/>
      <c r="CM357" s="158"/>
      <c r="CN357" s="158"/>
      <c r="CO357" s="158"/>
      <c r="CP357" s="158"/>
      <c r="CQ357" s="158"/>
      <c r="CR357" s="158"/>
      <c r="CS357" s="158"/>
      <c r="CT357" s="158"/>
      <c r="CU357" s="158"/>
      <c r="CV357" s="158"/>
      <c r="CW357" s="158"/>
      <c r="CX357" s="158"/>
      <c r="CY357" s="158"/>
      <c r="CZ357" s="158"/>
      <c r="DA357" s="158"/>
      <c r="DB357" s="158"/>
      <c r="DC357" s="158"/>
      <c r="DD357" s="158"/>
      <c r="DE357" s="158"/>
      <c r="DF357" s="158"/>
      <c r="DG357" s="158"/>
      <c r="DH357" s="158"/>
      <c r="DI357" s="158"/>
      <c r="DJ357" s="158"/>
      <c r="DK357" s="158"/>
      <c r="DL357" s="158"/>
      <c r="DM357" s="158"/>
      <c r="DN357" s="158"/>
      <c r="DO357" s="158"/>
      <c r="DP357" s="158"/>
    </row>
    <row r="358" spans="1:120" x14ac:dyDescent="0.2">
      <c r="A358" s="158"/>
      <c r="B358" s="158"/>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c r="AA358" s="158"/>
      <c r="AB358" s="158"/>
      <c r="AC358" s="158"/>
      <c r="AD358" s="158"/>
      <c r="AE358" s="158"/>
      <c r="AF358" s="158"/>
      <c r="AG358" s="158"/>
      <c r="AH358" s="158"/>
      <c r="AI358" s="158"/>
      <c r="AJ358" s="158"/>
      <c r="AK358" s="158"/>
      <c r="AL358" s="158"/>
      <c r="AM358" s="158"/>
      <c r="AN358" s="158"/>
      <c r="AO358" s="158"/>
      <c r="AP358" s="158"/>
      <c r="AQ358" s="158"/>
      <c r="AR358" s="158"/>
      <c r="AS358" s="158"/>
      <c r="AT358" s="158"/>
      <c r="AU358" s="158"/>
      <c r="AV358" s="158"/>
      <c r="AW358" s="158"/>
      <c r="AX358" s="158"/>
      <c r="AY358" s="158"/>
      <c r="AZ358" s="158"/>
      <c r="BA358" s="158"/>
      <c r="BB358" s="158"/>
      <c r="BC358" s="158"/>
      <c r="BD358" s="158"/>
      <c r="BE358" s="158"/>
      <c r="BF358" s="158"/>
      <c r="BG358" s="158"/>
      <c r="BH358" s="158"/>
      <c r="BI358" s="158"/>
      <c r="BJ358" s="158"/>
      <c r="BK358" s="158"/>
      <c r="BL358" s="158"/>
      <c r="BM358" s="158"/>
      <c r="BN358" s="158"/>
      <c r="BO358" s="158"/>
      <c r="BP358" s="158"/>
      <c r="BQ358" s="158"/>
      <c r="BR358" s="158"/>
      <c r="BS358" s="158"/>
      <c r="BT358" s="158"/>
      <c r="BU358" s="158"/>
      <c r="BV358" s="158"/>
      <c r="BW358" s="158"/>
      <c r="BX358" s="158"/>
      <c r="BY358" s="158"/>
      <c r="BZ358" s="158"/>
      <c r="CA358" s="158"/>
      <c r="CB358" s="158"/>
      <c r="CC358" s="158"/>
      <c r="CD358" s="158"/>
      <c r="CE358" s="158"/>
      <c r="CF358" s="158"/>
      <c r="CG358" s="158"/>
      <c r="CH358" s="158"/>
      <c r="CI358" s="158"/>
      <c r="CJ358" s="158"/>
      <c r="CK358" s="158"/>
      <c r="CL358" s="158"/>
      <c r="CM358" s="158"/>
      <c r="CN358" s="158"/>
      <c r="CO358" s="158"/>
      <c r="CP358" s="158"/>
      <c r="CQ358" s="158"/>
      <c r="CR358" s="158"/>
      <c r="CS358" s="158"/>
      <c r="CT358" s="158"/>
      <c r="CU358" s="158"/>
      <c r="CV358" s="158"/>
      <c r="CW358" s="158"/>
      <c r="CX358" s="158"/>
      <c r="CY358" s="158"/>
      <c r="CZ358" s="158"/>
      <c r="DA358" s="158"/>
      <c r="DB358" s="158"/>
      <c r="DC358" s="158"/>
      <c r="DD358" s="158"/>
      <c r="DE358" s="158"/>
      <c r="DF358" s="158"/>
      <c r="DG358" s="158"/>
      <c r="DH358" s="158"/>
      <c r="DI358" s="158"/>
      <c r="DJ358" s="158"/>
      <c r="DK358" s="158"/>
      <c r="DL358" s="158"/>
      <c r="DM358" s="158"/>
      <c r="DN358" s="158"/>
      <c r="DO358" s="158"/>
      <c r="DP358" s="158"/>
    </row>
    <row r="359" spans="1:120" x14ac:dyDescent="0.2">
      <c r="A359" s="158"/>
      <c r="B359" s="158"/>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c r="AA359" s="158"/>
      <c r="AB359" s="158"/>
      <c r="AC359" s="158"/>
      <c r="AD359" s="158"/>
      <c r="AE359" s="158"/>
      <c r="AF359" s="158"/>
      <c r="AG359" s="158"/>
      <c r="AH359" s="158"/>
      <c r="AI359" s="158"/>
      <c r="AJ359" s="158"/>
      <c r="AK359" s="158"/>
      <c r="AL359" s="158"/>
      <c r="AM359" s="158"/>
      <c r="AN359" s="158"/>
      <c r="AO359" s="158"/>
      <c r="AP359" s="158"/>
      <c r="AQ359" s="158"/>
      <c r="AR359" s="158"/>
      <c r="AS359" s="158"/>
      <c r="AT359" s="158"/>
      <c r="AU359" s="158"/>
      <c r="AV359" s="158"/>
      <c r="AW359" s="158"/>
      <c r="AX359" s="158"/>
      <c r="AY359" s="158"/>
      <c r="AZ359" s="158"/>
      <c r="BA359" s="158"/>
      <c r="BB359" s="158"/>
      <c r="BC359" s="158"/>
      <c r="BD359" s="158"/>
      <c r="BE359" s="158"/>
      <c r="BF359" s="158"/>
      <c r="BG359" s="158"/>
      <c r="BH359" s="158"/>
      <c r="BI359" s="158"/>
      <c r="BJ359" s="158"/>
      <c r="BK359" s="158"/>
      <c r="BL359" s="158"/>
      <c r="BM359" s="158"/>
      <c r="BN359" s="158"/>
      <c r="BO359" s="158"/>
      <c r="BP359" s="158"/>
      <c r="BQ359" s="158"/>
      <c r="BR359" s="158"/>
      <c r="BS359" s="158"/>
      <c r="BT359" s="158"/>
      <c r="BU359" s="158"/>
      <c r="BV359" s="158"/>
      <c r="BW359" s="158"/>
      <c r="BX359" s="158"/>
      <c r="BY359" s="158"/>
      <c r="BZ359" s="158"/>
      <c r="CA359" s="158"/>
      <c r="CB359" s="158"/>
      <c r="CC359" s="158"/>
      <c r="CD359" s="158"/>
      <c r="CE359" s="158"/>
      <c r="CF359" s="158"/>
      <c r="CG359" s="158"/>
      <c r="CH359" s="158"/>
      <c r="CI359" s="158"/>
      <c r="CJ359" s="158"/>
      <c r="CK359" s="158"/>
      <c r="CL359" s="158"/>
      <c r="CM359" s="158"/>
      <c r="CN359" s="158"/>
      <c r="CO359" s="158"/>
      <c r="CP359" s="158"/>
      <c r="CQ359" s="158"/>
      <c r="CR359" s="158"/>
      <c r="CS359" s="158"/>
      <c r="CT359" s="158"/>
      <c r="CU359" s="158"/>
      <c r="CV359" s="158"/>
      <c r="CW359" s="158"/>
      <c r="CX359" s="158"/>
      <c r="CY359" s="158"/>
      <c r="CZ359" s="158"/>
      <c r="DA359" s="158"/>
      <c r="DB359" s="158"/>
      <c r="DC359" s="158"/>
      <c r="DD359" s="158"/>
      <c r="DE359" s="158"/>
      <c r="DF359" s="158"/>
      <c r="DG359" s="158"/>
      <c r="DH359" s="158"/>
      <c r="DI359" s="158"/>
      <c r="DJ359" s="158"/>
      <c r="DK359" s="158"/>
      <c r="DL359" s="158"/>
      <c r="DM359" s="158"/>
      <c r="DN359" s="158"/>
      <c r="DO359" s="158"/>
      <c r="DP359" s="158"/>
    </row>
    <row r="360" spans="1:120" x14ac:dyDescent="0.2">
      <c r="A360" s="158"/>
      <c r="B360" s="158"/>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c r="AA360" s="158"/>
      <c r="AB360" s="158"/>
      <c r="AC360" s="158"/>
      <c r="AD360" s="158"/>
      <c r="AE360" s="158"/>
      <c r="AF360" s="158"/>
      <c r="AG360" s="158"/>
      <c r="AH360" s="158"/>
      <c r="AI360" s="158"/>
      <c r="AJ360" s="158"/>
      <c r="AK360" s="158"/>
      <c r="AL360" s="158"/>
      <c r="AM360" s="158"/>
      <c r="AN360" s="158"/>
      <c r="AO360" s="158"/>
      <c r="AP360" s="158"/>
      <c r="AQ360" s="158"/>
      <c r="AR360" s="158"/>
      <c r="AS360" s="158"/>
      <c r="AT360" s="158"/>
      <c r="AU360" s="158"/>
      <c r="AV360" s="158"/>
      <c r="AW360" s="158"/>
      <c r="AX360" s="158"/>
      <c r="AY360" s="158"/>
      <c r="AZ360" s="158"/>
      <c r="BA360" s="158"/>
      <c r="BB360" s="158"/>
      <c r="BC360" s="158"/>
      <c r="BD360" s="158"/>
      <c r="BE360" s="158"/>
      <c r="BF360" s="158"/>
      <c r="BG360" s="158"/>
      <c r="BH360" s="158"/>
      <c r="BI360" s="158"/>
      <c r="BJ360" s="158"/>
      <c r="BK360" s="158"/>
      <c r="BL360" s="158"/>
      <c r="BM360" s="158"/>
      <c r="BN360" s="158"/>
      <c r="BO360" s="158"/>
      <c r="BP360" s="158"/>
      <c r="BQ360" s="158"/>
      <c r="BR360" s="158"/>
      <c r="BS360" s="158"/>
      <c r="BT360" s="158"/>
      <c r="BU360" s="158"/>
      <c r="BV360" s="158"/>
      <c r="BW360" s="158"/>
      <c r="BX360" s="158"/>
      <c r="BY360" s="158"/>
      <c r="BZ360" s="158"/>
      <c r="CA360" s="158"/>
      <c r="CB360" s="158"/>
      <c r="CC360" s="158"/>
      <c r="CD360" s="158"/>
      <c r="CE360" s="158"/>
      <c r="CF360" s="158"/>
      <c r="CG360" s="158"/>
      <c r="CH360" s="158"/>
      <c r="CI360" s="158"/>
      <c r="CJ360" s="158"/>
      <c r="CK360" s="158"/>
      <c r="CL360" s="158"/>
      <c r="CM360" s="158"/>
      <c r="CN360" s="158"/>
      <c r="CO360" s="158"/>
      <c r="CP360" s="158"/>
      <c r="CQ360" s="158"/>
      <c r="CR360" s="158"/>
      <c r="CS360" s="158"/>
      <c r="CT360" s="158"/>
      <c r="CU360" s="158"/>
      <c r="CV360" s="158"/>
      <c r="CW360" s="158"/>
      <c r="CX360" s="158"/>
      <c r="CY360" s="158"/>
      <c r="CZ360" s="158"/>
      <c r="DA360" s="158"/>
      <c r="DB360" s="158"/>
      <c r="DC360" s="158"/>
      <c r="DD360" s="158"/>
      <c r="DE360" s="158"/>
      <c r="DF360" s="158"/>
      <c r="DG360" s="158"/>
      <c r="DH360" s="158"/>
      <c r="DI360" s="158"/>
      <c r="DJ360" s="158"/>
      <c r="DK360" s="158"/>
      <c r="DL360" s="158"/>
      <c r="DM360" s="158"/>
      <c r="DN360" s="158"/>
      <c r="DO360" s="158"/>
      <c r="DP360" s="158"/>
    </row>
    <row r="361" spans="1:120" x14ac:dyDescent="0.2">
      <c r="A361" s="158"/>
      <c r="B361" s="158"/>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c r="AA361" s="158"/>
      <c r="AB361" s="158"/>
      <c r="AC361" s="158"/>
      <c r="AD361" s="158"/>
      <c r="AE361" s="158"/>
      <c r="AF361" s="158"/>
      <c r="AG361" s="158"/>
      <c r="AH361" s="158"/>
      <c r="AI361" s="158"/>
      <c r="AJ361" s="158"/>
      <c r="AK361" s="158"/>
      <c r="AL361" s="158"/>
      <c r="AM361" s="158"/>
      <c r="AN361" s="158"/>
      <c r="AO361" s="158"/>
      <c r="AP361" s="158"/>
      <c r="AQ361" s="158"/>
      <c r="AR361" s="158"/>
      <c r="AS361" s="158"/>
      <c r="AT361" s="158"/>
      <c r="AU361" s="158"/>
      <c r="AV361" s="158"/>
      <c r="AW361" s="158"/>
      <c r="AX361" s="158"/>
      <c r="AY361" s="158"/>
      <c r="AZ361" s="158"/>
      <c r="BA361" s="158"/>
      <c r="BB361" s="158"/>
      <c r="BC361" s="158"/>
      <c r="BD361" s="158"/>
      <c r="BE361" s="158"/>
      <c r="BF361" s="158"/>
      <c r="BG361" s="158"/>
      <c r="BH361" s="158"/>
      <c r="BI361" s="158"/>
      <c r="BJ361" s="158"/>
      <c r="BK361" s="158"/>
      <c r="BL361" s="158"/>
      <c r="BM361" s="158"/>
      <c r="BN361" s="158"/>
      <c r="BO361" s="158"/>
      <c r="BP361" s="158"/>
      <c r="BQ361" s="158"/>
      <c r="BR361" s="158"/>
      <c r="BS361" s="158"/>
      <c r="BT361" s="158"/>
      <c r="BU361" s="158"/>
      <c r="BV361" s="158"/>
      <c r="BW361" s="158"/>
      <c r="BX361" s="158"/>
      <c r="BY361" s="158"/>
      <c r="BZ361" s="158"/>
      <c r="CA361" s="158"/>
      <c r="CB361" s="158"/>
      <c r="CC361" s="158"/>
      <c r="CD361" s="158"/>
      <c r="CE361" s="158"/>
      <c r="CF361" s="158"/>
      <c r="CG361" s="158"/>
      <c r="CH361" s="158"/>
      <c r="CI361" s="158"/>
      <c r="CJ361" s="158"/>
      <c r="CK361" s="158"/>
      <c r="CL361" s="158"/>
      <c r="CM361" s="158"/>
      <c r="CN361" s="158"/>
      <c r="CO361" s="158"/>
      <c r="CP361" s="158"/>
      <c r="CQ361" s="158"/>
      <c r="CR361" s="158"/>
      <c r="CS361" s="158"/>
      <c r="CT361" s="158"/>
      <c r="CU361" s="158"/>
      <c r="CV361" s="158"/>
      <c r="CW361" s="158"/>
      <c r="CX361" s="158"/>
      <c r="CY361" s="158"/>
      <c r="CZ361" s="158"/>
      <c r="DA361" s="158"/>
      <c r="DB361" s="158"/>
      <c r="DC361" s="158"/>
      <c r="DD361" s="158"/>
      <c r="DE361" s="158"/>
      <c r="DF361" s="158"/>
      <c r="DG361" s="158"/>
      <c r="DH361" s="158"/>
      <c r="DI361" s="158"/>
      <c r="DJ361" s="158"/>
      <c r="DK361" s="158"/>
      <c r="DL361" s="158"/>
      <c r="DM361" s="158"/>
      <c r="DN361" s="158"/>
      <c r="DO361" s="158"/>
      <c r="DP361" s="158"/>
    </row>
    <row r="362" spans="1:120" x14ac:dyDescent="0.2">
      <c r="A362" s="158"/>
      <c r="B362" s="158"/>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c r="AN362" s="158"/>
      <c r="AO362" s="158"/>
      <c r="AP362" s="158"/>
      <c r="AQ362" s="158"/>
      <c r="AR362" s="158"/>
      <c r="AS362" s="158"/>
      <c r="AT362" s="158"/>
      <c r="AU362" s="158"/>
      <c r="AV362" s="158"/>
      <c r="AW362" s="158"/>
      <c r="AX362" s="158"/>
      <c r="AY362" s="158"/>
      <c r="AZ362" s="158"/>
      <c r="BA362" s="158"/>
      <c r="BB362" s="158"/>
      <c r="BC362" s="158"/>
      <c r="BD362" s="158"/>
      <c r="BE362" s="158"/>
      <c r="BF362" s="158"/>
      <c r="BG362" s="158"/>
      <c r="BH362" s="158"/>
      <c r="BI362" s="158"/>
      <c r="BJ362" s="158"/>
      <c r="BK362" s="158"/>
      <c r="BL362" s="158"/>
      <c r="BM362" s="158"/>
      <c r="BN362" s="158"/>
      <c r="BO362" s="158"/>
      <c r="BP362" s="158"/>
      <c r="BQ362" s="158"/>
      <c r="BR362" s="158"/>
      <c r="BS362" s="158"/>
      <c r="BT362" s="158"/>
      <c r="BU362" s="158"/>
      <c r="BV362" s="158"/>
      <c r="BW362" s="158"/>
      <c r="BX362" s="158"/>
      <c r="BY362" s="158"/>
      <c r="BZ362" s="158"/>
      <c r="CA362" s="158"/>
      <c r="CB362" s="158"/>
      <c r="CC362" s="158"/>
      <c r="CD362" s="158"/>
      <c r="CE362" s="158"/>
      <c r="CF362" s="158"/>
      <c r="CG362" s="158"/>
      <c r="CH362" s="158"/>
      <c r="CI362" s="158"/>
      <c r="CJ362" s="158"/>
      <c r="CK362" s="158"/>
      <c r="CL362" s="158"/>
      <c r="CM362" s="158"/>
      <c r="CN362" s="158"/>
      <c r="CO362" s="158"/>
      <c r="CP362" s="158"/>
      <c r="CQ362" s="158"/>
      <c r="CR362" s="158"/>
      <c r="CS362" s="158"/>
      <c r="CT362" s="158"/>
      <c r="CU362" s="158"/>
      <c r="CV362" s="158"/>
      <c r="CW362" s="158"/>
      <c r="CX362" s="158"/>
      <c r="CY362" s="158"/>
      <c r="CZ362" s="158"/>
      <c r="DA362" s="158"/>
      <c r="DB362" s="158"/>
      <c r="DC362" s="158"/>
      <c r="DD362" s="158"/>
      <c r="DE362" s="158"/>
      <c r="DF362" s="158"/>
      <c r="DG362" s="158"/>
      <c r="DH362" s="158"/>
      <c r="DI362" s="158"/>
      <c r="DJ362" s="158"/>
      <c r="DK362" s="158"/>
      <c r="DL362" s="158"/>
      <c r="DM362" s="158"/>
      <c r="DN362" s="158"/>
      <c r="DO362" s="158"/>
      <c r="DP362" s="158"/>
    </row>
    <row r="363" spans="1:120" x14ac:dyDescent="0.2">
      <c r="A363" s="158"/>
      <c r="B363" s="158"/>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c r="AA363" s="158"/>
      <c r="AB363" s="158"/>
      <c r="AC363" s="158"/>
      <c r="AD363" s="158"/>
      <c r="AE363" s="158"/>
      <c r="AF363" s="158"/>
      <c r="AG363" s="158"/>
      <c r="AH363" s="158"/>
      <c r="AI363" s="158"/>
      <c r="AJ363" s="158"/>
      <c r="AK363" s="158"/>
      <c r="AL363" s="158"/>
      <c r="AM363" s="158"/>
      <c r="AN363" s="158"/>
      <c r="AO363" s="158"/>
      <c r="AP363" s="158"/>
      <c r="AQ363" s="158"/>
      <c r="AR363" s="158"/>
      <c r="AS363" s="158"/>
      <c r="AT363" s="158"/>
      <c r="AU363" s="158"/>
      <c r="AV363" s="158"/>
      <c r="AW363" s="158"/>
      <c r="AX363" s="158"/>
      <c r="AY363" s="158"/>
      <c r="AZ363" s="158"/>
      <c r="BA363" s="158"/>
      <c r="BB363" s="158"/>
      <c r="BC363" s="158"/>
      <c r="BD363" s="158"/>
      <c r="BE363" s="158"/>
      <c r="BF363" s="158"/>
      <c r="BG363" s="158"/>
      <c r="BH363" s="158"/>
      <c r="BI363" s="158"/>
      <c r="BJ363" s="158"/>
      <c r="BK363" s="158"/>
      <c r="BL363" s="158"/>
      <c r="BM363" s="158"/>
      <c r="BN363" s="158"/>
      <c r="BO363" s="158"/>
      <c r="BP363" s="158"/>
      <c r="BQ363" s="158"/>
      <c r="BR363" s="158"/>
      <c r="BS363" s="158"/>
      <c r="BT363" s="158"/>
      <c r="BU363" s="158"/>
      <c r="BV363" s="158"/>
      <c r="BW363" s="158"/>
      <c r="BX363" s="158"/>
      <c r="BY363" s="158"/>
      <c r="BZ363" s="158"/>
      <c r="CA363" s="158"/>
      <c r="CB363" s="158"/>
      <c r="CC363" s="158"/>
      <c r="CD363" s="158"/>
      <c r="CE363" s="158"/>
      <c r="CF363" s="158"/>
      <c r="CG363" s="158"/>
      <c r="CH363" s="158"/>
      <c r="CI363" s="158"/>
      <c r="CJ363" s="158"/>
      <c r="CK363" s="158"/>
      <c r="CL363" s="158"/>
      <c r="CM363" s="158"/>
      <c r="CN363" s="158"/>
      <c r="CO363" s="158"/>
      <c r="CP363" s="158"/>
      <c r="CQ363" s="158"/>
      <c r="CR363" s="158"/>
      <c r="CS363" s="158"/>
      <c r="CT363" s="158"/>
      <c r="CU363" s="158"/>
      <c r="CV363" s="158"/>
      <c r="CW363" s="158"/>
      <c r="CX363" s="158"/>
      <c r="CY363" s="158"/>
      <c r="CZ363" s="158"/>
      <c r="DA363" s="158"/>
      <c r="DB363" s="158"/>
      <c r="DC363" s="158"/>
      <c r="DD363" s="158"/>
      <c r="DE363" s="158"/>
      <c r="DF363" s="158"/>
      <c r="DG363" s="158"/>
      <c r="DH363" s="158"/>
      <c r="DI363" s="158"/>
      <c r="DJ363" s="158"/>
      <c r="DK363" s="158"/>
      <c r="DL363" s="158"/>
      <c r="DM363" s="158"/>
      <c r="DN363" s="158"/>
      <c r="DO363" s="158"/>
      <c r="DP363" s="158"/>
    </row>
    <row r="364" spans="1:120" x14ac:dyDescent="0.2">
      <c r="A364" s="158"/>
      <c r="B364" s="158"/>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c r="AA364" s="158"/>
      <c r="AB364" s="158"/>
      <c r="AC364" s="158"/>
      <c r="AD364" s="158"/>
      <c r="AE364" s="158"/>
      <c r="AF364" s="158"/>
      <c r="AG364" s="158"/>
      <c r="AH364" s="158"/>
      <c r="AI364" s="158"/>
      <c r="AJ364" s="158"/>
      <c r="AK364" s="158"/>
      <c r="AL364" s="158"/>
      <c r="AM364" s="158"/>
      <c r="AN364" s="158"/>
      <c r="AO364" s="158"/>
      <c r="AP364" s="158"/>
      <c r="AQ364" s="158"/>
      <c r="AR364" s="158"/>
      <c r="AS364" s="158"/>
      <c r="AT364" s="158"/>
      <c r="AU364" s="158"/>
      <c r="AV364" s="158"/>
      <c r="AW364" s="158"/>
      <c r="AX364" s="158"/>
      <c r="AY364" s="158"/>
      <c r="AZ364" s="158"/>
      <c r="BA364" s="158"/>
      <c r="BB364" s="158"/>
      <c r="BC364" s="158"/>
      <c r="BD364" s="158"/>
      <c r="BE364" s="158"/>
      <c r="BF364" s="158"/>
      <c r="BG364" s="158"/>
      <c r="BH364" s="158"/>
      <c r="BI364" s="158"/>
      <c r="BJ364" s="158"/>
      <c r="BK364" s="158"/>
      <c r="BL364" s="158"/>
      <c r="BM364" s="158"/>
      <c r="BN364" s="158"/>
      <c r="BO364" s="158"/>
      <c r="BP364" s="158"/>
      <c r="BQ364" s="158"/>
      <c r="BR364" s="158"/>
      <c r="BS364" s="158"/>
      <c r="BT364" s="158"/>
      <c r="BU364" s="158"/>
      <c r="BV364" s="158"/>
      <c r="BW364" s="158"/>
      <c r="BX364" s="158"/>
      <c r="BY364" s="158"/>
      <c r="BZ364" s="158"/>
      <c r="CA364" s="158"/>
      <c r="CB364" s="158"/>
      <c r="CC364" s="158"/>
      <c r="CD364" s="158"/>
      <c r="CE364" s="158"/>
      <c r="CF364" s="158"/>
      <c r="CG364" s="158"/>
      <c r="CH364" s="158"/>
      <c r="CI364" s="158"/>
      <c r="CJ364" s="158"/>
      <c r="CK364" s="158"/>
      <c r="CL364" s="158"/>
      <c r="CM364" s="158"/>
      <c r="CN364" s="158"/>
      <c r="CO364" s="158"/>
      <c r="CP364" s="158"/>
      <c r="CQ364" s="158"/>
      <c r="CR364" s="158"/>
      <c r="CS364" s="158"/>
      <c r="CT364" s="158"/>
      <c r="CU364" s="158"/>
      <c r="CV364" s="158"/>
      <c r="CW364" s="158"/>
      <c r="CX364" s="158"/>
      <c r="CY364" s="158"/>
      <c r="CZ364" s="158"/>
      <c r="DA364" s="158"/>
      <c r="DB364" s="158"/>
      <c r="DC364" s="158"/>
      <c r="DD364" s="158"/>
      <c r="DE364" s="158"/>
      <c r="DF364" s="158"/>
      <c r="DG364" s="158"/>
      <c r="DH364" s="158"/>
      <c r="DI364" s="158"/>
      <c r="DJ364" s="158"/>
      <c r="DK364" s="158"/>
      <c r="DL364" s="158"/>
      <c r="DM364" s="158"/>
      <c r="DN364" s="158"/>
      <c r="DO364" s="158"/>
      <c r="DP364" s="158"/>
    </row>
    <row r="365" spans="1:120" x14ac:dyDescent="0.2">
      <c r="A365" s="158"/>
      <c r="B365" s="158"/>
      <c r="C365" s="158"/>
      <c r="D365" s="158"/>
      <c r="E365" s="158"/>
      <c r="F365" s="158"/>
      <c r="G365" s="158"/>
      <c r="H365" s="158"/>
      <c r="I365" s="158"/>
      <c r="J365" s="158"/>
      <c r="K365" s="158"/>
      <c r="L365" s="158"/>
      <c r="M365" s="158"/>
      <c r="N365" s="158"/>
      <c r="O365" s="158"/>
      <c r="P365" s="158"/>
      <c r="Q365" s="158"/>
      <c r="R365" s="158"/>
      <c r="S365" s="158"/>
      <c r="T365" s="158"/>
      <c r="U365" s="158"/>
      <c r="V365" s="158"/>
      <c r="W365" s="158"/>
      <c r="X365" s="158"/>
      <c r="Y365" s="158"/>
      <c r="Z365" s="158"/>
      <c r="AA365" s="158"/>
      <c r="AB365" s="158"/>
      <c r="AC365" s="158"/>
      <c r="AD365" s="158"/>
      <c r="AE365" s="158"/>
      <c r="AF365" s="158"/>
      <c r="AG365" s="158"/>
      <c r="AH365" s="158"/>
      <c r="AI365" s="158"/>
      <c r="AJ365" s="158"/>
      <c r="AK365" s="158"/>
      <c r="AL365" s="158"/>
      <c r="AM365" s="158"/>
      <c r="AN365" s="158"/>
      <c r="AO365" s="158"/>
      <c r="AP365" s="158"/>
      <c r="AQ365" s="158"/>
      <c r="AR365" s="158"/>
      <c r="AS365" s="158"/>
      <c r="AT365" s="158"/>
      <c r="AU365" s="158"/>
      <c r="AV365" s="158"/>
      <c r="AW365" s="158"/>
      <c r="AX365" s="158"/>
      <c r="AY365" s="158"/>
      <c r="AZ365" s="158"/>
      <c r="BA365" s="158"/>
      <c r="BB365" s="158"/>
      <c r="BC365" s="158"/>
      <c r="BD365" s="158"/>
      <c r="BE365" s="158"/>
      <c r="BF365" s="158"/>
      <c r="BG365" s="158"/>
      <c r="BH365" s="158"/>
      <c r="BI365" s="158"/>
      <c r="BJ365" s="158"/>
      <c r="BK365" s="158"/>
      <c r="BL365" s="158"/>
      <c r="BM365" s="158"/>
      <c r="BN365" s="158"/>
      <c r="BO365" s="158"/>
      <c r="BP365" s="158"/>
      <c r="BQ365" s="158"/>
      <c r="BR365" s="158"/>
      <c r="BS365" s="158"/>
      <c r="BT365" s="158"/>
      <c r="BU365" s="158"/>
      <c r="BV365" s="158"/>
      <c r="BW365" s="158"/>
      <c r="BX365" s="158"/>
      <c r="BY365" s="158"/>
      <c r="BZ365" s="158"/>
      <c r="CA365" s="158"/>
      <c r="CB365" s="158"/>
      <c r="CC365" s="158"/>
      <c r="CD365" s="158"/>
      <c r="CE365" s="158"/>
      <c r="CF365" s="158"/>
      <c r="CG365" s="158"/>
      <c r="CH365" s="158"/>
      <c r="CI365" s="158"/>
      <c r="CJ365" s="158"/>
      <c r="CK365" s="158"/>
      <c r="CL365" s="158"/>
      <c r="CM365" s="158"/>
      <c r="CN365" s="158"/>
      <c r="CO365" s="158"/>
      <c r="CP365" s="158"/>
      <c r="CQ365" s="158"/>
      <c r="CR365" s="158"/>
      <c r="CS365" s="158"/>
      <c r="CT365" s="158"/>
      <c r="CU365" s="158"/>
      <c r="CV365" s="158"/>
      <c r="CW365" s="158"/>
      <c r="CX365" s="158"/>
      <c r="CY365" s="158"/>
      <c r="CZ365" s="158"/>
      <c r="DA365" s="158"/>
      <c r="DB365" s="158"/>
      <c r="DC365" s="158"/>
      <c r="DD365" s="158"/>
      <c r="DE365" s="158"/>
      <c r="DF365" s="158"/>
      <c r="DG365" s="158"/>
      <c r="DH365" s="158"/>
      <c r="DI365" s="158"/>
      <c r="DJ365" s="158"/>
      <c r="DK365" s="158"/>
      <c r="DL365" s="158"/>
      <c r="DM365" s="158"/>
      <c r="DN365" s="158"/>
      <c r="DO365" s="158"/>
      <c r="DP365" s="158"/>
    </row>
    <row r="366" spans="1:120" x14ac:dyDescent="0.2">
      <c r="A366" s="158"/>
      <c r="B366" s="158"/>
      <c r="C366" s="158"/>
      <c r="D366" s="158"/>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c r="AA366" s="158"/>
      <c r="AB366" s="158"/>
      <c r="AC366" s="158"/>
      <c r="AD366" s="158"/>
      <c r="AE366" s="158"/>
      <c r="AF366" s="158"/>
      <c r="AG366" s="158"/>
      <c r="AH366" s="158"/>
      <c r="AI366" s="158"/>
      <c r="AJ366" s="158"/>
      <c r="AK366" s="158"/>
      <c r="AL366" s="158"/>
      <c r="AM366" s="158"/>
      <c r="AN366" s="158"/>
      <c r="AO366" s="158"/>
      <c r="AP366" s="158"/>
      <c r="AQ366" s="158"/>
      <c r="AR366" s="158"/>
      <c r="AS366" s="158"/>
      <c r="AT366" s="158"/>
      <c r="AU366" s="158"/>
      <c r="AV366" s="158"/>
      <c r="AW366" s="158"/>
      <c r="AX366" s="158"/>
      <c r="AY366" s="158"/>
      <c r="AZ366" s="158"/>
      <c r="BA366" s="158"/>
      <c r="BB366" s="158"/>
      <c r="BC366" s="158"/>
      <c r="BD366" s="158"/>
      <c r="BE366" s="158"/>
      <c r="BF366" s="158"/>
      <c r="BG366" s="158"/>
      <c r="BH366" s="158"/>
      <c r="BI366" s="158"/>
      <c r="BJ366" s="158"/>
      <c r="BK366" s="158"/>
      <c r="BL366" s="158"/>
      <c r="BM366" s="158"/>
      <c r="BN366" s="158"/>
      <c r="BO366" s="158"/>
      <c r="BP366" s="158"/>
      <c r="BQ366" s="158"/>
      <c r="BR366" s="158"/>
      <c r="BS366" s="158"/>
      <c r="BT366" s="158"/>
      <c r="BU366" s="158"/>
      <c r="BV366" s="158"/>
      <c r="BW366" s="158"/>
      <c r="BX366" s="158"/>
      <c r="BY366" s="158"/>
      <c r="BZ366" s="158"/>
      <c r="CA366" s="158"/>
      <c r="CB366" s="158"/>
      <c r="CC366" s="158"/>
      <c r="CD366" s="158"/>
      <c r="CE366" s="158"/>
      <c r="CF366" s="158"/>
      <c r="CG366" s="158"/>
      <c r="CH366" s="158"/>
      <c r="CI366" s="158"/>
      <c r="CJ366" s="158"/>
      <c r="CK366" s="158"/>
      <c r="CL366" s="158"/>
      <c r="CM366" s="158"/>
      <c r="CN366" s="158"/>
      <c r="CO366" s="158"/>
      <c r="CP366" s="158"/>
      <c r="CQ366" s="158"/>
      <c r="CR366" s="158"/>
      <c r="CS366" s="158"/>
      <c r="CT366" s="158"/>
      <c r="CU366" s="158"/>
      <c r="CV366" s="158"/>
      <c r="CW366" s="158"/>
      <c r="CX366" s="158"/>
      <c r="CY366" s="158"/>
      <c r="CZ366" s="158"/>
      <c r="DA366" s="158"/>
      <c r="DB366" s="158"/>
      <c r="DC366" s="158"/>
      <c r="DD366" s="158"/>
      <c r="DE366" s="158"/>
      <c r="DF366" s="158"/>
      <c r="DG366" s="158"/>
      <c r="DH366" s="158"/>
      <c r="DI366" s="158"/>
      <c r="DJ366" s="158"/>
      <c r="DK366" s="158"/>
      <c r="DL366" s="158"/>
      <c r="DM366" s="158"/>
      <c r="DN366" s="158"/>
      <c r="DO366" s="158"/>
      <c r="DP366" s="158"/>
    </row>
    <row r="367" spans="1:120" x14ac:dyDescent="0.2">
      <c r="A367" s="158"/>
      <c r="B367" s="158"/>
      <c r="C367" s="158"/>
      <c r="D367" s="158"/>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8"/>
      <c r="AY367" s="158"/>
      <c r="AZ367" s="158"/>
      <c r="BA367" s="158"/>
      <c r="BB367" s="158"/>
      <c r="BC367" s="158"/>
      <c r="BD367" s="158"/>
      <c r="BE367" s="158"/>
      <c r="BF367" s="158"/>
      <c r="BG367" s="158"/>
      <c r="BH367" s="158"/>
      <c r="BI367" s="158"/>
      <c r="BJ367" s="158"/>
      <c r="BK367" s="158"/>
      <c r="BL367" s="158"/>
      <c r="BM367" s="158"/>
      <c r="BN367" s="158"/>
      <c r="BO367" s="158"/>
      <c r="BP367" s="158"/>
      <c r="BQ367" s="158"/>
      <c r="BR367" s="158"/>
      <c r="BS367" s="158"/>
      <c r="BT367" s="158"/>
      <c r="BU367" s="158"/>
      <c r="BV367" s="158"/>
      <c r="BW367" s="158"/>
      <c r="BX367" s="158"/>
      <c r="BY367" s="158"/>
      <c r="BZ367" s="158"/>
      <c r="CA367" s="158"/>
      <c r="CB367" s="158"/>
      <c r="CC367" s="158"/>
      <c r="CD367" s="158"/>
      <c r="CE367" s="158"/>
      <c r="CF367" s="158"/>
      <c r="CG367" s="158"/>
      <c r="CH367" s="158"/>
      <c r="CI367" s="158"/>
      <c r="CJ367" s="158"/>
      <c r="CK367" s="158"/>
      <c r="CL367" s="158"/>
      <c r="CM367" s="158"/>
      <c r="CN367" s="158"/>
      <c r="CO367" s="158"/>
      <c r="CP367" s="158"/>
      <c r="CQ367" s="158"/>
      <c r="CR367" s="158"/>
      <c r="CS367" s="158"/>
      <c r="CT367" s="158"/>
      <c r="CU367" s="158"/>
      <c r="CV367" s="158"/>
      <c r="CW367" s="158"/>
      <c r="CX367" s="158"/>
      <c r="CY367" s="158"/>
      <c r="CZ367" s="158"/>
      <c r="DA367" s="158"/>
      <c r="DB367" s="158"/>
      <c r="DC367" s="158"/>
      <c r="DD367" s="158"/>
      <c r="DE367" s="158"/>
      <c r="DF367" s="158"/>
      <c r="DG367" s="158"/>
      <c r="DH367" s="158"/>
      <c r="DI367" s="158"/>
      <c r="DJ367" s="158"/>
      <c r="DK367" s="158"/>
      <c r="DL367" s="158"/>
      <c r="DM367" s="158"/>
      <c r="DN367" s="158"/>
      <c r="DO367" s="158"/>
      <c r="DP367" s="158"/>
    </row>
    <row r="368" spans="1:120" x14ac:dyDescent="0.2">
      <c r="A368" s="158"/>
      <c r="B368" s="158"/>
      <c r="C368" s="158"/>
      <c r="D368" s="158"/>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8"/>
      <c r="AY368" s="158"/>
      <c r="AZ368" s="158"/>
      <c r="BA368" s="158"/>
      <c r="BB368" s="158"/>
      <c r="BC368" s="158"/>
      <c r="BD368" s="158"/>
      <c r="BE368" s="158"/>
      <c r="BF368" s="158"/>
      <c r="BG368" s="158"/>
      <c r="BH368" s="158"/>
      <c r="BI368" s="158"/>
      <c r="BJ368" s="158"/>
      <c r="BK368" s="158"/>
      <c r="BL368" s="158"/>
      <c r="BM368" s="158"/>
      <c r="BN368" s="158"/>
      <c r="BO368" s="158"/>
      <c r="BP368" s="158"/>
      <c r="BQ368" s="158"/>
      <c r="BR368" s="158"/>
      <c r="BS368" s="158"/>
      <c r="BT368" s="158"/>
      <c r="BU368" s="158"/>
      <c r="BV368" s="158"/>
      <c r="BW368" s="158"/>
      <c r="BX368" s="158"/>
      <c r="BY368" s="158"/>
      <c r="BZ368" s="158"/>
      <c r="CA368" s="158"/>
      <c r="CB368" s="158"/>
      <c r="CC368" s="158"/>
      <c r="CD368" s="158"/>
      <c r="CE368" s="158"/>
      <c r="CF368" s="158"/>
      <c r="CG368" s="158"/>
      <c r="CH368" s="158"/>
      <c r="CI368" s="158"/>
      <c r="CJ368" s="158"/>
      <c r="CK368" s="158"/>
      <c r="CL368" s="158"/>
      <c r="CM368" s="158"/>
      <c r="CN368" s="158"/>
      <c r="CO368" s="158"/>
      <c r="CP368" s="158"/>
      <c r="CQ368" s="158"/>
      <c r="CR368" s="158"/>
      <c r="CS368" s="158"/>
      <c r="CT368" s="158"/>
      <c r="CU368" s="158"/>
      <c r="CV368" s="158"/>
      <c r="CW368" s="158"/>
      <c r="CX368" s="158"/>
      <c r="CY368" s="158"/>
      <c r="CZ368" s="158"/>
      <c r="DA368" s="158"/>
      <c r="DB368" s="158"/>
      <c r="DC368" s="158"/>
      <c r="DD368" s="158"/>
      <c r="DE368" s="158"/>
      <c r="DF368" s="158"/>
      <c r="DG368" s="158"/>
      <c r="DH368" s="158"/>
      <c r="DI368" s="158"/>
      <c r="DJ368" s="158"/>
      <c r="DK368" s="158"/>
      <c r="DL368" s="158"/>
      <c r="DM368" s="158"/>
      <c r="DN368" s="158"/>
      <c r="DO368" s="158"/>
      <c r="DP368" s="158"/>
    </row>
    <row r="369" spans="1:120" x14ac:dyDescent="0.2">
      <c r="A369" s="158"/>
      <c r="B369" s="158"/>
      <c r="C369" s="158"/>
      <c r="D369" s="158"/>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c r="AA369" s="158"/>
      <c r="AB369" s="158"/>
      <c r="AC369" s="158"/>
      <c r="AD369" s="158"/>
      <c r="AE369" s="158"/>
      <c r="AF369" s="158"/>
      <c r="AG369" s="158"/>
      <c r="AH369" s="158"/>
      <c r="AI369" s="158"/>
      <c r="AJ369" s="158"/>
      <c r="AK369" s="158"/>
      <c r="AL369" s="158"/>
      <c r="AM369" s="158"/>
      <c r="AN369" s="158"/>
      <c r="AO369" s="158"/>
      <c r="AP369" s="158"/>
      <c r="AQ369" s="158"/>
      <c r="AR369" s="158"/>
      <c r="AS369" s="158"/>
      <c r="AT369" s="158"/>
      <c r="AU369" s="158"/>
      <c r="AV369" s="158"/>
      <c r="AW369" s="158"/>
      <c r="AX369" s="158"/>
      <c r="AY369" s="158"/>
      <c r="AZ369" s="158"/>
      <c r="BA369" s="158"/>
      <c r="BB369" s="158"/>
      <c r="BC369" s="158"/>
      <c r="BD369" s="158"/>
      <c r="BE369" s="158"/>
      <c r="BF369" s="158"/>
      <c r="BG369" s="158"/>
      <c r="BH369" s="158"/>
      <c r="BI369" s="158"/>
      <c r="BJ369" s="158"/>
      <c r="BK369" s="158"/>
      <c r="BL369" s="158"/>
      <c r="BM369" s="158"/>
      <c r="BN369" s="158"/>
      <c r="BO369" s="158"/>
      <c r="BP369" s="158"/>
      <c r="BQ369" s="158"/>
      <c r="BR369" s="158"/>
      <c r="BS369" s="158"/>
      <c r="BT369" s="158"/>
      <c r="BU369" s="158"/>
      <c r="BV369" s="158"/>
      <c r="BW369" s="158"/>
      <c r="BX369" s="158"/>
      <c r="BY369" s="158"/>
      <c r="BZ369" s="158"/>
      <c r="CA369" s="158"/>
      <c r="CB369" s="158"/>
      <c r="CC369" s="158"/>
      <c r="CD369" s="158"/>
      <c r="CE369" s="158"/>
      <c r="CF369" s="158"/>
      <c r="CG369" s="158"/>
      <c r="CH369" s="158"/>
      <c r="CI369" s="158"/>
      <c r="CJ369" s="158"/>
      <c r="CK369" s="158"/>
      <c r="CL369" s="158"/>
      <c r="CM369" s="158"/>
      <c r="CN369" s="158"/>
      <c r="CO369" s="158"/>
      <c r="CP369" s="158"/>
      <c r="CQ369" s="158"/>
      <c r="CR369" s="158"/>
      <c r="CS369" s="158"/>
      <c r="CT369" s="158"/>
      <c r="CU369" s="158"/>
      <c r="CV369" s="158"/>
      <c r="CW369" s="158"/>
      <c r="CX369" s="158"/>
      <c r="CY369" s="158"/>
      <c r="CZ369" s="158"/>
      <c r="DA369" s="158"/>
      <c r="DB369" s="158"/>
      <c r="DC369" s="158"/>
      <c r="DD369" s="158"/>
      <c r="DE369" s="158"/>
      <c r="DF369" s="158"/>
      <c r="DG369" s="158"/>
      <c r="DH369" s="158"/>
      <c r="DI369" s="158"/>
      <c r="DJ369" s="158"/>
      <c r="DK369" s="158"/>
      <c r="DL369" s="158"/>
      <c r="DM369" s="158"/>
      <c r="DN369" s="158"/>
      <c r="DO369" s="158"/>
      <c r="DP369" s="158"/>
    </row>
    <row r="370" spans="1:120" x14ac:dyDescent="0.2">
      <c r="A370" s="158"/>
      <c r="B370" s="158"/>
      <c r="C370" s="158"/>
      <c r="D370" s="158"/>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8"/>
      <c r="AY370" s="158"/>
      <c r="AZ370" s="158"/>
      <c r="BA370" s="158"/>
      <c r="BB370" s="158"/>
      <c r="BC370" s="158"/>
      <c r="BD370" s="158"/>
      <c r="BE370" s="158"/>
      <c r="BF370" s="158"/>
      <c r="BG370" s="158"/>
      <c r="BH370" s="158"/>
      <c r="BI370" s="158"/>
      <c r="BJ370" s="158"/>
      <c r="BK370" s="158"/>
      <c r="BL370" s="158"/>
      <c r="BM370" s="158"/>
      <c r="BN370" s="158"/>
      <c r="BO370" s="158"/>
      <c r="BP370" s="158"/>
      <c r="BQ370" s="158"/>
      <c r="BR370" s="158"/>
      <c r="BS370" s="158"/>
      <c r="BT370" s="158"/>
      <c r="BU370" s="158"/>
      <c r="BV370" s="158"/>
      <c r="BW370" s="158"/>
      <c r="BX370" s="158"/>
      <c r="BY370" s="158"/>
      <c r="BZ370" s="158"/>
      <c r="CA370" s="158"/>
      <c r="CB370" s="158"/>
      <c r="CC370" s="158"/>
      <c r="CD370" s="158"/>
      <c r="CE370" s="158"/>
      <c r="CF370" s="158"/>
      <c r="CG370" s="158"/>
      <c r="CH370" s="158"/>
      <c r="CI370" s="158"/>
      <c r="CJ370" s="158"/>
      <c r="CK370" s="158"/>
      <c r="CL370" s="158"/>
      <c r="CM370" s="158"/>
      <c r="CN370" s="158"/>
      <c r="CO370" s="158"/>
      <c r="CP370" s="158"/>
      <c r="CQ370" s="158"/>
      <c r="CR370" s="158"/>
      <c r="CS370" s="158"/>
      <c r="CT370" s="158"/>
      <c r="CU370" s="158"/>
      <c r="CV370" s="158"/>
      <c r="CW370" s="158"/>
      <c r="CX370" s="158"/>
      <c r="CY370" s="158"/>
      <c r="CZ370" s="158"/>
      <c r="DA370" s="158"/>
      <c r="DB370" s="158"/>
      <c r="DC370" s="158"/>
      <c r="DD370" s="158"/>
      <c r="DE370" s="158"/>
      <c r="DF370" s="158"/>
      <c r="DG370" s="158"/>
      <c r="DH370" s="158"/>
      <c r="DI370" s="158"/>
      <c r="DJ370" s="158"/>
      <c r="DK370" s="158"/>
      <c r="DL370" s="158"/>
      <c r="DM370" s="158"/>
      <c r="DN370" s="158"/>
      <c r="DO370" s="158"/>
      <c r="DP370" s="158"/>
    </row>
    <row r="371" spans="1:120" x14ac:dyDescent="0.2">
      <c r="A371" s="158"/>
      <c r="B371" s="158"/>
      <c r="C371" s="158"/>
      <c r="D371" s="158"/>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c r="AA371" s="158"/>
      <c r="AB371" s="158"/>
      <c r="AC371" s="158"/>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8"/>
      <c r="AY371" s="158"/>
      <c r="AZ371" s="158"/>
      <c r="BA371" s="158"/>
      <c r="BB371" s="158"/>
      <c r="BC371" s="158"/>
      <c r="BD371" s="158"/>
      <c r="BE371" s="158"/>
      <c r="BF371" s="158"/>
      <c r="BG371" s="158"/>
      <c r="BH371" s="158"/>
      <c r="BI371" s="158"/>
      <c r="BJ371" s="158"/>
      <c r="BK371" s="158"/>
      <c r="BL371" s="158"/>
      <c r="BM371" s="158"/>
      <c r="BN371" s="158"/>
      <c r="BO371" s="158"/>
      <c r="BP371" s="158"/>
      <c r="BQ371" s="158"/>
      <c r="BR371" s="158"/>
      <c r="BS371" s="158"/>
      <c r="BT371" s="158"/>
      <c r="BU371" s="158"/>
      <c r="BV371" s="158"/>
      <c r="BW371" s="158"/>
      <c r="BX371" s="158"/>
      <c r="BY371" s="158"/>
      <c r="BZ371" s="158"/>
      <c r="CA371" s="158"/>
      <c r="CB371" s="158"/>
      <c r="CC371" s="158"/>
      <c r="CD371" s="158"/>
      <c r="CE371" s="158"/>
      <c r="CF371" s="158"/>
      <c r="CG371" s="158"/>
      <c r="CH371" s="158"/>
      <c r="CI371" s="158"/>
      <c r="CJ371" s="158"/>
      <c r="CK371" s="158"/>
      <c r="CL371" s="158"/>
      <c r="CM371" s="158"/>
      <c r="CN371" s="158"/>
      <c r="CO371" s="158"/>
      <c r="CP371" s="158"/>
      <c r="CQ371" s="158"/>
      <c r="CR371" s="158"/>
      <c r="CS371" s="158"/>
      <c r="CT371" s="158"/>
      <c r="CU371" s="158"/>
      <c r="CV371" s="158"/>
      <c r="CW371" s="158"/>
      <c r="CX371" s="158"/>
      <c r="CY371" s="158"/>
      <c r="CZ371" s="158"/>
      <c r="DA371" s="158"/>
      <c r="DB371" s="158"/>
      <c r="DC371" s="158"/>
      <c r="DD371" s="158"/>
      <c r="DE371" s="158"/>
      <c r="DF371" s="158"/>
      <c r="DG371" s="158"/>
      <c r="DH371" s="158"/>
      <c r="DI371" s="158"/>
      <c r="DJ371" s="158"/>
      <c r="DK371" s="158"/>
      <c r="DL371" s="158"/>
      <c r="DM371" s="158"/>
      <c r="DN371" s="158"/>
      <c r="DO371" s="158"/>
      <c r="DP371" s="158"/>
    </row>
    <row r="372" spans="1:120" x14ac:dyDescent="0.2">
      <c r="A372" s="158"/>
      <c r="B372" s="158"/>
      <c r="C372" s="158"/>
      <c r="D372" s="158"/>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c r="AA372" s="158"/>
      <c r="AB372" s="158"/>
      <c r="AC372" s="158"/>
      <c r="AD372" s="158"/>
      <c r="AE372" s="158"/>
      <c r="AF372" s="158"/>
      <c r="AG372" s="158"/>
      <c r="AH372" s="158"/>
      <c r="AI372" s="158"/>
      <c r="AJ372" s="158"/>
      <c r="AK372" s="158"/>
      <c r="AL372" s="158"/>
      <c r="AM372" s="158"/>
      <c r="AN372" s="158"/>
      <c r="AO372" s="158"/>
      <c r="AP372" s="158"/>
      <c r="AQ372" s="158"/>
      <c r="AR372" s="158"/>
      <c r="AS372" s="158"/>
      <c r="AT372" s="158"/>
      <c r="AU372" s="158"/>
      <c r="AV372" s="158"/>
      <c r="AW372" s="158"/>
      <c r="AX372" s="158"/>
      <c r="AY372" s="158"/>
      <c r="AZ372" s="158"/>
      <c r="BA372" s="158"/>
      <c r="BB372" s="158"/>
      <c r="BC372" s="158"/>
      <c r="BD372" s="158"/>
      <c r="BE372" s="158"/>
      <c r="BF372" s="158"/>
      <c r="BG372" s="158"/>
      <c r="BH372" s="158"/>
      <c r="BI372" s="158"/>
      <c r="BJ372" s="158"/>
      <c r="BK372" s="158"/>
      <c r="BL372" s="158"/>
      <c r="BM372" s="158"/>
      <c r="BN372" s="158"/>
      <c r="BO372" s="158"/>
      <c r="BP372" s="158"/>
      <c r="BQ372" s="158"/>
      <c r="BR372" s="158"/>
      <c r="BS372" s="158"/>
      <c r="BT372" s="158"/>
      <c r="BU372" s="158"/>
      <c r="BV372" s="158"/>
      <c r="BW372" s="158"/>
      <c r="BX372" s="158"/>
      <c r="BY372" s="158"/>
      <c r="BZ372" s="158"/>
      <c r="CA372" s="158"/>
      <c r="CB372" s="158"/>
      <c r="CC372" s="158"/>
      <c r="CD372" s="158"/>
      <c r="CE372" s="158"/>
      <c r="CF372" s="158"/>
      <c r="CG372" s="158"/>
      <c r="CH372" s="158"/>
      <c r="CI372" s="158"/>
      <c r="CJ372" s="158"/>
      <c r="CK372" s="158"/>
      <c r="CL372" s="158"/>
      <c r="CM372" s="158"/>
      <c r="CN372" s="158"/>
      <c r="CO372" s="158"/>
      <c r="CP372" s="158"/>
      <c r="CQ372" s="158"/>
      <c r="CR372" s="158"/>
      <c r="CS372" s="158"/>
      <c r="CT372" s="158"/>
      <c r="CU372" s="158"/>
      <c r="CV372" s="158"/>
      <c r="CW372" s="158"/>
      <c r="CX372" s="158"/>
      <c r="CY372" s="158"/>
      <c r="CZ372" s="158"/>
      <c r="DA372" s="158"/>
      <c r="DB372" s="158"/>
      <c r="DC372" s="158"/>
      <c r="DD372" s="158"/>
      <c r="DE372" s="158"/>
      <c r="DF372" s="158"/>
      <c r="DG372" s="158"/>
      <c r="DH372" s="158"/>
      <c r="DI372" s="158"/>
      <c r="DJ372" s="158"/>
      <c r="DK372" s="158"/>
      <c r="DL372" s="158"/>
      <c r="DM372" s="158"/>
      <c r="DN372" s="158"/>
      <c r="DO372" s="158"/>
      <c r="DP372" s="158"/>
    </row>
    <row r="373" spans="1:120" x14ac:dyDescent="0.2">
      <c r="A373" s="158"/>
      <c r="B373" s="158"/>
      <c r="C373" s="158"/>
      <c r="D373" s="158"/>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c r="AA373" s="158"/>
      <c r="AB373" s="158"/>
      <c r="AC373" s="158"/>
      <c r="AD373" s="158"/>
      <c r="AE373" s="158"/>
      <c r="AF373" s="158"/>
      <c r="AG373" s="158"/>
      <c r="AH373" s="158"/>
      <c r="AI373" s="158"/>
      <c r="AJ373" s="158"/>
      <c r="AK373" s="158"/>
      <c r="AL373" s="158"/>
      <c r="AM373" s="158"/>
      <c r="AN373" s="158"/>
      <c r="AO373" s="158"/>
      <c r="AP373" s="158"/>
      <c r="AQ373" s="158"/>
      <c r="AR373" s="158"/>
      <c r="AS373" s="158"/>
      <c r="AT373" s="158"/>
      <c r="AU373" s="158"/>
      <c r="AV373" s="158"/>
      <c r="AW373" s="158"/>
      <c r="AX373" s="158"/>
      <c r="AY373" s="158"/>
      <c r="AZ373" s="158"/>
      <c r="BA373" s="158"/>
      <c r="BB373" s="158"/>
      <c r="BC373" s="158"/>
      <c r="BD373" s="158"/>
      <c r="BE373" s="158"/>
      <c r="BF373" s="158"/>
      <c r="BG373" s="158"/>
      <c r="BH373" s="158"/>
      <c r="BI373" s="158"/>
      <c r="BJ373" s="158"/>
      <c r="BK373" s="158"/>
      <c r="BL373" s="158"/>
      <c r="BM373" s="158"/>
      <c r="BN373" s="158"/>
      <c r="BO373" s="158"/>
      <c r="BP373" s="158"/>
      <c r="BQ373" s="158"/>
      <c r="BR373" s="158"/>
      <c r="BS373" s="158"/>
      <c r="BT373" s="158"/>
      <c r="BU373" s="158"/>
      <c r="BV373" s="158"/>
      <c r="BW373" s="158"/>
      <c r="BX373" s="158"/>
      <c r="BY373" s="158"/>
      <c r="BZ373" s="158"/>
      <c r="CA373" s="158"/>
      <c r="CB373" s="158"/>
      <c r="CC373" s="158"/>
      <c r="CD373" s="158"/>
      <c r="CE373" s="158"/>
      <c r="CF373" s="158"/>
      <c r="CG373" s="158"/>
      <c r="CH373" s="158"/>
      <c r="CI373" s="158"/>
      <c r="CJ373" s="158"/>
      <c r="CK373" s="158"/>
      <c r="CL373" s="158"/>
      <c r="CM373" s="158"/>
      <c r="CN373" s="158"/>
      <c r="CO373" s="158"/>
      <c r="CP373" s="158"/>
      <c r="CQ373" s="158"/>
      <c r="CR373" s="158"/>
      <c r="CS373" s="158"/>
      <c r="CT373" s="158"/>
      <c r="CU373" s="158"/>
      <c r="CV373" s="158"/>
      <c r="CW373" s="158"/>
      <c r="CX373" s="158"/>
      <c r="CY373" s="158"/>
      <c r="CZ373" s="158"/>
      <c r="DA373" s="158"/>
      <c r="DB373" s="158"/>
      <c r="DC373" s="158"/>
      <c r="DD373" s="158"/>
      <c r="DE373" s="158"/>
      <c r="DF373" s="158"/>
      <c r="DG373" s="158"/>
      <c r="DH373" s="158"/>
      <c r="DI373" s="158"/>
      <c r="DJ373" s="158"/>
      <c r="DK373" s="158"/>
      <c r="DL373" s="158"/>
      <c r="DM373" s="158"/>
      <c r="DN373" s="158"/>
      <c r="DO373" s="158"/>
      <c r="DP373" s="158"/>
    </row>
    <row r="374" spans="1:120" x14ac:dyDescent="0.2">
      <c r="A374" s="158"/>
      <c r="B374" s="158"/>
      <c r="C374" s="158"/>
      <c r="D374" s="158"/>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c r="AA374" s="158"/>
      <c r="AB374" s="158"/>
      <c r="AC374" s="158"/>
      <c r="AD374" s="158"/>
      <c r="AE374" s="158"/>
      <c r="AF374" s="158"/>
      <c r="AG374" s="158"/>
      <c r="AH374" s="158"/>
      <c r="AI374" s="158"/>
      <c r="AJ374" s="158"/>
      <c r="AK374" s="158"/>
      <c r="AL374" s="158"/>
      <c r="AM374" s="158"/>
      <c r="AN374" s="158"/>
      <c r="AO374" s="158"/>
      <c r="AP374" s="158"/>
      <c r="AQ374" s="158"/>
      <c r="AR374" s="158"/>
      <c r="AS374" s="158"/>
      <c r="AT374" s="158"/>
      <c r="AU374" s="158"/>
      <c r="AV374" s="158"/>
      <c r="AW374" s="158"/>
      <c r="AX374" s="158"/>
      <c r="AY374" s="158"/>
      <c r="AZ374" s="158"/>
      <c r="BA374" s="158"/>
      <c r="BB374" s="158"/>
      <c r="BC374" s="158"/>
      <c r="BD374" s="158"/>
      <c r="BE374" s="158"/>
      <c r="BF374" s="158"/>
      <c r="BG374" s="158"/>
      <c r="BH374" s="158"/>
      <c r="BI374" s="158"/>
      <c r="BJ374" s="158"/>
      <c r="BK374" s="158"/>
      <c r="BL374" s="158"/>
      <c r="BM374" s="158"/>
      <c r="BN374" s="158"/>
      <c r="BO374" s="158"/>
      <c r="BP374" s="158"/>
      <c r="BQ374" s="158"/>
      <c r="BR374" s="158"/>
      <c r="BS374" s="158"/>
      <c r="BT374" s="158"/>
      <c r="BU374" s="158"/>
      <c r="BV374" s="158"/>
      <c r="BW374" s="158"/>
      <c r="BX374" s="158"/>
      <c r="BY374" s="158"/>
      <c r="BZ374" s="158"/>
      <c r="CA374" s="158"/>
      <c r="CB374" s="158"/>
      <c r="CC374" s="158"/>
      <c r="CD374" s="158"/>
      <c r="CE374" s="158"/>
      <c r="CF374" s="158"/>
      <c r="CG374" s="158"/>
      <c r="CH374" s="158"/>
      <c r="CI374" s="158"/>
      <c r="CJ374" s="158"/>
      <c r="CK374" s="158"/>
      <c r="CL374" s="158"/>
      <c r="CM374" s="158"/>
      <c r="CN374" s="158"/>
      <c r="CO374" s="158"/>
      <c r="CP374" s="158"/>
      <c r="CQ374" s="158"/>
      <c r="CR374" s="158"/>
      <c r="CS374" s="158"/>
      <c r="CT374" s="158"/>
      <c r="CU374" s="158"/>
      <c r="CV374" s="158"/>
      <c r="CW374" s="158"/>
      <c r="CX374" s="158"/>
      <c r="CY374" s="158"/>
      <c r="CZ374" s="158"/>
      <c r="DA374" s="158"/>
      <c r="DB374" s="158"/>
      <c r="DC374" s="158"/>
      <c r="DD374" s="158"/>
      <c r="DE374" s="158"/>
      <c r="DF374" s="158"/>
      <c r="DG374" s="158"/>
      <c r="DH374" s="158"/>
      <c r="DI374" s="158"/>
      <c r="DJ374" s="158"/>
      <c r="DK374" s="158"/>
      <c r="DL374" s="158"/>
      <c r="DM374" s="158"/>
      <c r="DN374" s="158"/>
      <c r="DO374" s="158"/>
      <c r="DP374" s="158"/>
    </row>
    <row r="375" spans="1:120" x14ac:dyDescent="0.2">
      <c r="A375" s="158"/>
      <c r="B375" s="158"/>
      <c r="C375" s="158"/>
      <c r="D375" s="158"/>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c r="AA375" s="158"/>
      <c r="AB375" s="158"/>
      <c r="AC375" s="158"/>
      <c r="AD375" s="158"/>
      <c r="AE375" s="158"/>
      <c r="AF375" s="158"/>
      <c r="AG375" s="158"/>
      <c r="AH375" s="158"/>
      <c r="AI375" s="158"/>
      <c r="AJ375" s="158"/>
      <c r="AK375" s="158"/>
      <c r="AL375" s="158"/>
      <c r="AM375" s="158"/>
      <c r="AN375" s="158"/>
      <c r="AO375" s="158"/>
      <c r="AP375" s="158"/>
      <c r="AQ375" s="158"/>
      <c r="AR375" s="158"/>
      <c r="AS375" s="158"/>
      <c r="AT375" s="158"/>
      <c r="AU375" s="158"/>
      <c r="AV375" s="158"/>
      <c r="AW375" s="158"/>
      <c r="AX375" s="158"/>
      <c r="AY375" s="158"/>
      <c r="AZ375" s="158"/>
      <c r="BA375" s="158"/>
      <c r="BB375" s="158"/>
      <c r="BC375" s="158"/>
      <c r="BD375" s="158"/>
      <c r="BE375" s="158"/>
      <c r="BF375" s="158"/>
      <c r="BG375" s="158"/>
      <c r="BH375" s="158"/>
      <c r="BI375" s="158"/>
      <c r="BJ375" s="158"/>
      <c r="BK375" s="158"/>
      <c r="BL375" s="158"/>
      <c r="BM375" s="158"/>
      <c r="BN375" s="158"/>
      <c r="BO375" s="158"/>
      <c r="BP375" s="158"/>
      <c r="BQ375" s="158"/>
      <c r="BR375" s="158"/>
      <c r="BS375" s="158"/>
      <c r="BT375" s="158"/>
      <c r="BU375" s="158"/>
      <c r="BV375" s="158"/>
      <c r="BW375" s="158"/>
      <c r="BX375" s="158"/>
      <c r="BY375" s="158"/>
      <c r="BZ375" s="158"/>
      <c r="CA375" s="158"/>
      <c r="CB375" s="158"/>
      <c r="CC375" s="158"/>
      <c r="CD375" s="158"/>
      <c r="CE375" s="158"/>
      <c r="CF375" s="158"/>
      <c r="CG375" s="158"/>
      <c r="CH375" s="158"/>
      <c r="CI375" s="158"/>
      <c r="CJ375" s="158"/>
      <c r="CK375" s="158"/>
      <c r="CL375" s="158"/>
      <c r="CM375" s="158"/>
      <c r="CN375" s="158"/>
      <c r="CO375" s="158"/>
      <c r="CP375" s="158"/>
      <c r="CQ375" s="158"/>
      <c r="CR375" s="158"/>
      <c r="CS375" s="158"/>
      <c r="CT375" s="158"/>
      <c r="CU375" s="158"/>
      <c r="CV375" s="158"/>
      <c r="CW375" s="158"/>
      <c r="CX375" s="158"/>
      <c r="CY375" s="158"/>
      <c r="CZ375" s="158"/>
      <c r="DA375" s="158"/>
      <c r="DB375" s="158"/>
      <c r="DC375" s="158"/>
      <c r="DD375" s="158"/>
      <c r="DE375" s="158"/>
      <c r="DF375" s="158"/>
      <c r="DG375" s="158"/>
      <c r="DH375" s="158"/>
      <c r="DI375" s="158"/>
      <c r="DJ375" s="158"/>
      <c r="DK375" s="158"/>
      <c r="DL375" s="158"/>
      <c r="DM375" s="158"/>
      <c r="DN375" s="158"/>
      <c r="DO375" s="158"/>
      <c r="DP375" s="158"/>
    </row>
    <row r="376" spans="1:120" x14ac:dyDescent="0.2">
      <c r="A376" s="158"/>
      <c r="B376" s="158"/>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c r="AA376" s="158"/>
      <c r="AB376" s="158"/>
      <c r="AC376" s="158"/>
      <c r="AD376" s="158"/>
      <c r="AE376" s="158"/>
      <c r="AF376" s="158"/>
      <c r="AG376" s="158"/>
      <c r="AH376" s="158"/>
      <c r="AI376" s="158"/>
      <c r="AJ376" s="158"/>
      <c r="AK376" s="158"/>
      <c r="AL376" s="158"/>
      <c r="AM376" s="158"/>
      <c r="AN376" s="158"/>
      <c r="AO376" s="158"/>
      <c r="AP376" s="158"/>
      <c r="AQ376" s="158"/>
      <c r="AR376" s="158"/>
      <c r="AS376" s="158"/>
      <c r="AT376" s="158"/>
      <c r="AU376" s="158"/>
      <c r="AV376" s="158"/>
      <c r="AW376" s="158"/>
      <c r="AX376" s="158"/>
      <c r="AY376" s="158"/>
      <c r="AZ376" s="158"/>
      <c r="BA376" s="158"/>
      <c r="BB376" s="158"/>
      <c r="BC376" s="158"/>
      <c r="BD376" s="158"/>
      <c r="BE376" s="158"/>
      <c r="BF376" s="158"/>
      <c r="BG376" s="158"/>
      <c r="BH376" s="158"/>
      <c r="BI376" s="158"/>
      <c r="BJ376" s="158"/>
      <c r="BK376" s="158"/>
      <c r="BL376" s="158"/>
      <c r="BM376" s="158"/>
      <c r="BN376" s="158"/>
      <c r="BO376" s="158"/>
      <c r="BP376" s="158"/>
      <c r="BQ376" s="158"/>
      <c r="BR376" s="158"/>
      <c r="BS376" s="158"/>
      <c r="BT376" s="158"/>
      <c r="BU376" s="158"/>
      <c r="BV376" s="158"/>
      <c r="BW376" s="158"/>
      <c r="BX376" s="158"/>
      <c r="BY376" s="158"/>
      <c r="BZ376" s="158"/>
      <c r="CA376" s="158"/>
      <c r="CB376" s="158"/>
      <c r="CC376" s="158"/>
      <c r="CD376" s="158"/>
      <c r="CE376" s="158"/>
      <c r="CF376" s="158"/>
      <c r="CG376" s="158"/>
      <c r="CH376" s="158"/>
      <c r="CI376" s="158"/>
      <c r="CJ376" s="158"/>
      <c r="CK376" s="158"/>
      <c r="CL376" s="158"/>
      <c r="CM376" s="158"/>
      <c r="CN376" s="158"/>
      <c r="CO376" s="158"/>
      <c r="CP376" s="158"/>
      <c r="CQ376" s="158"/>
      <c r="CR376" s="158"/>
      <c r="CS376" s="158"/>
      <c r="CT376" s="158"/>
      <c r="CU376" s="158"/>
      <c r="CV376" s="158"/>
      <c r="CW376" s="158"/>
      <c r="CX376" s="158"/>
      <c r="CY376" s="158"/>
      <c r="CZ376" s="158"/>
      <c r="DA376" s="158"/>
      <c r="DB376" s="158"/>
      <c r="DC376" s="158"/>
      <c r="DD376" s="158"/>
      <c r="DE376" s="158"/>
      <c r="DF376" s="158"/>
      <c r="DG376" s="158"/>
      <c r="DH376" s="158"/>
      <c r="DI376" s="158"/>
      <c r="DJ376" s="158"/>
      <c r="DK376" s="158"/>
      <c r="DL376" s="158"/>
      <c r="DM376" s="158"/>
      <c r="DN376" s="158"/>
      <c r="DO376" s="158"/>
      <c r="DP376" s="158"/>
    </row>
    <row r="377" spans="1:120" x14ac:dyDescent="0.2">
      <c r="A377" s="158"/>
      <c r="B377" s="158"/>
      <c r="C377" s="158"/>
      <c r="D377" s="158"/>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c r="AA377" s="158"/>
      <c r="AB377" s="158"/>
      <c r="AC377" s="158"/>
      <c r="AD377" s="158"/>
      <c r="AE377" s="158"/>
      <c r="AF377" s="158"/>
      <c r="AG377" s="158"/>
      <c r="AH377" s="158"/>
      <c r="AI377" s="158"/>
      <c r="AJ377" s="158"/>
      <c r="AK377" s="158"/>
      <c r="AL377" s="158"/>
      <c r="AM377" s="158"/>
      <c r="AN377" s="158"/>
      <c r="AO377" s="158"/>
      <c r="AP377" s="158"/>
      <c r="AQ377" s="158"/>
      <c r="AR377" s="158"/>
      <c r="AS377" s="158"/>
      <c r="AT377" s="158"/>
      <c r="AU377" s="158"/>
      <c r="AV377" s="158"/>
      <c r="AW377" s="158"/>
      <c r="AX377" s="158"/>
      <c r="AY377" s="158"/>
      <c r="AZ377" s="158"/>
      <c r="BA377" s="158"/>
      <c r="BB377" s="158"/>
      <c r="BC377" s="158"/>
      <c r="BD377" s="158"/>
      <c r="BE377" s="158"/>
      <c r="BF377" s="158"/>
      <c r="BG377" s="158"/>
      <c r="BH377" s="158"/>
      <c r="BI377" s="158"/>
      <c r="BJ377" s="158"/>
      <c r="BK377" s="158"/>
      <c r="BL377" s="158"/>
      <c r="BM377" s="158"/>
      <c r="BN377" s="158"/>
      <c r="BO377" s="158"/>
      <c r="BP377" s="158"/>
      <c r="BQ377" s="158"/>
      <c r="BR377" s="158"/>
      <c r="BS377" s="158"/>
      <c r="BT377" s="158"/>
      <c r="BU377" s="158"/>
      <c r="BV377" s="158"/>
      <c r="BW377" s="158"/>
      <c r="BX377" s="158"/>
      <c r="BY377" s="158"/>
      <c r="BZ377" s="158"/>
      <c r="CA377" s="158"/>
      <c r="CB377" s="158"/>
      <c r="CC377" s="158"/>
      <c r="CD377" s="158"/>
      <c r="CE377" s="158"/>
      <c r="CF377" s="158"/>
      <c r="CG377" s="158"/>
      <c r="CH377" s="158"/>
      <c r="CI377" s="158"/>
      <c r="CJ377" s="158"/>
      <c r="CK377" s="158"/>
      <c r="CL377" s="158"/>
      <c r="CM377" s="158"/>
      <c r="CN377" s="158"/>
      <c r="CO377" s="158"/>
      <c r="CP377" s="158"/>
      <c r="CQ377" s="158"/>
      <c r="CR377" s="158"/>
      <c r="CS377" s="158"/>
      <c r="CT377" s="158"/>
      <c r="CU377" s="158"/>
      <c r="CV377" s="158"/>
      <c r="CW377" s="158"/>
      <c r="CX377" s="158"/>
      <c r="CY377" s="158"/>
      <c r="CZ377" s="158"/>
      <c r="DA377" s="158"/>
      <c r="DB377" s="158"/>
      <c r="DC377" s="158"/>
      <c r="DD377" s="158"/>
      <c r="DE377" s="158"/>
      <c r="DF377" s="158"/>
      <c r="DG377" s="158"/>
      <c r="DH377" s="158"/>
      <c r="DI377" s="158"/>
      <c r="DJ377" s="158"/>
      <c r="DK377" s="158"/>
      <c r="DL377" s="158"/>
      <c r="DM377" s="158"/>
      <c r="DN377" s="158"/>
      <c r="DO377" s="158"/>
      <c r="DP377" s="158"/>
    </row>
    <row r="378" spans="1:120" x14ac:dyDescent="0.2">
      <c r="A378" s="158"/>
      <c r="B378" s="158"/>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c r="AA378" s="158"/>
      <c r="AB378" s="158"/>
      <c r="AC378" s="158"/>
      <c r="AD378" s="158"/>
      <c r="AE378" s="158"/>
      <c r="AF378" s="158"/>
      <c r="AG378" s="158"/>
      <c r="AH378" s="158"/>
      <c r="AI378" s="158"/>
      <c r="AJ378" s="158"/>
      <c r="AK378" s="158"/>
      <c r="AL378" s="158"/>
      <c r="AM378" s="158"/>
      <c r="AN378" s="158"/>
      <c r="AO378" s="158"/>
      <c r="AP378" s="158"/>
      <c r="AQ378" s="158"/>
      <c r="AR378" s="158"/>
      <c r="AS378" s="158"/>
      <c r="AT378" s="158"/>
      <c r="AU378" s="158"/>
      <c r="AV378" s="158"/>
      <c r="AW378" s="158"/>
      <c r="AX378" s="158"/>
      <c r="AY378" s="158"/>
      <c r="AZ378" s="158"/>
      <c r="BA378" s="158"/>
      <c r="BB378" s="158"/>
      <c r="BC378" s="158"/>
      <c r="BD378" s="158"/>
      <c r="BE378" s="158"/>
      <c r="BF378" s="158"/>
      <c r="BG378" s="158"/>
      <c r="BH378" s="158"/>
      <c r="BI378" s="158"/>
      <c r="BJ378" s="158"/>
      <c r="BK378" s="158"/>
      <c r="BL378" s="158"/>
      <c r="BM378" s="158"/>
      <c r="BN378" s="158"/>
      <c r="BO378" s="158"/>
      <c r="BP378" s="158"/>
      <c r="BQ378" s="158"/>
      <c r="BR378" s="158"/>
      <c r="BS378" s="158"/>
      <c r="BT378" s="158"/>
      <c r="BU378" s="158"/>
      <c r="BV378" s="158"/>
      <c r="BW378" s="158"/>
      <c r="BX378" s="158"/>
      <c r="BY378" s="158"/>
      <c r="BZ378" s="158"/>
      <c r="CA378" s="158"/>
      <c r="CB378" s="158"/>
      <c r="CC378" s="158"/>
      <c r="CD378" s="158"/>
      <c r="CE378" s="158"/>
      <c r="CF378" s="158"/>
      <c r="CG378" s="158"/>
      <c r="CH378" s="158"/>
      <c r="CI378" s="158"/>
      <c r="CJ378" s="158"/>
      <c r="CK378" s="158"/>
      <c r="CL378" s="158"/>
      <c r="CM378" s="158"/>
      <c r="CN378" s="158"/>
      <c r="CO378" s="158"/>
      <c r="CP378" s="158"/>
      <c r="CQ378" s="158"/>
      <c r="CR378" s="158"/>
      <c r="CS378" s="158"/>
      <c r="CT378" s="158"/>
      <c r="CU378" s="158"/>
      <c r="CV378" s="158"/>
      <c r="CW378" s="158"/>
      <c r="CX378" s="158"/>
      <c r="CY378" s="158"/>
      <c r="CZ378" s="158"/>
      <c r="DA378" s="158"/>
      <c r="DB378" s="158"/>
      <c r="DC378" s="158"/>
      <c r="DD378" s="158"/>
      <c r="DE378" s="158"/>
      <c r="DF378" s="158"/>
      <c r="DG378" s="158"/>
      <c r="DH378" s="158"/>
      <c r="DI378" s="158"/>
      <c r="DJ378" s="158"/>
      <c r="DK378" s="158"/>
      <c r="DL378" s="158"/>
      <c r="DM378" s="158"/>
      <c r="DN378" s="158"/>
      <c r="DO378" s="158"/>
      <c r="DP378" s="158"/>
    </row>
    <row r="379" spans="1:120" x14ac:dyDescent="0.2">
      <c r="A379" s="158"/>
      <c r="B379" s="158"/>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c r="AA379" s="158"/>
      <c r="AB379" s="158"/>
      <c r="AC379" s="158"/>
      <c r="AD379" s="158"/>
      <c r="AE379" s="158"/>
      <c r="AF379" s="158"/>
      <c r="AG379" s="158"/>
      <c r="AH379" s="158"/>
      <c r="AI379" s="158"/>
      <c r="AJ379" s="158"/>
      <c r="AK379" s="158"/>
      <c r="AL379" s="158"/>
      <c r="AM379" s="158"/>
      <c r="AN379" s="158"/>
      <c r="AO379" s="158"/>
      <c r="AP379" s="158"/>
      <c r="AQ379" s="158"/>
      <c r="AR379" s="158"/>
      <c r="AS379" s="158"/>
      <c r="AT379" s="158"/>
      <c r="AU379" s="158"/>
      <c r="AV379" s="158"/>
      <c r="AW379" s="158"/>
      <c r="AX379" s="158"/>
      <c r="AY379" s="158"/>
      <c r="AZ379" s="158"/>
      <c r="BA379" s="158"/>
      <c r="BB379" s="158"/>
      <c r="BC379" s="158"/>
      <c r="BD379" s="158"/>
      <c r="BE379" s="158"/>
      <c r="BF379" s="158"/>
      <c r="BG379" s="158"/>
      <c r="BH379" s="158"/>
      <c r="BI379" s="158"/>
      <c r="BJ379" s="158"/>
      <c r="BK379" s="158"/>
      <c r="BL379" s="158"/>
      <c r="BM379" s="158"/>
      <c r="BN379" s="158"/>
      <c r="BO379" s="158"/>
      <c r="BP379" s="158"/>
      <c r="BQ379" s="158"/>
      <c r="BR379" s="158"/>
      <c r="BS379" s="158"/>
      <c r="BT379" s="158"/>
      <c r="BU379" s="158"/>
      <c r="BV379" s="158"/>
      <c r="BW379" s="158"/>
      <c r="BX379" s="158"/>
      <c r="BY379" s="158"/>
      <c r="BZ379" s="158"/>
      <c r="CA379" s="158"/>
      <c r="CB379" s="158"/>
      <c r="CC379" s="158"/>
      <c r="CD379" s="158"/>
      <c r="CE379" s="158"/>
      <c r="CF379" s="158"/>
      <c r="CG379" s="158"/>
      <c r="CH379" s="158"/>
      <c r="CI379" s="158"/>
      <c r="CJ379" s="158"/>
      <c r="CK379" s="158"/>
      <c r="CL379" s="158"/>
      <c r="CM379" s="158"/>
      <c r="CN379" s="158"/>
      <c r="CO379" s="158"/>
      <c r="CP379" s="158"/>
      <c r="CQ379" s="158"/>
      <c r="CR379" s="158"/>
      <c r="CS379" s="158"/>
      <c r="CT379" s="158"/>
      <c r="CU379" s="158"/>
      <c r="CV379" s="158"/>
      <c r="CW379" s="158"/>
      <c r="CX379" s="158"/>
      <c r="CY379" s="158"/>
      <c r="CZ379" s="158"/>
      <c r="DA379" s="158"/>
      <c r="DB379" s="158"/>
      <c r="DC379" s="158"/>
      <c r="DD379" s="158"/>
      <c r="DE379" s="158"/>
      <c r="DF379" s="158"/>
      <c r="DG379" s="158"/>
      <c r="DH379" s="158"/>
      <c r="DI379" s="158"/>
      <c r="DJ379" s="158"/>
      <c r="DK379" s="158"/>
      <c r="DL379" s="158"/>
      <c r="DM379" s="158"/>
      <c r="DN379" s="158"/>
      <c r="DO379" s="158"/>
      <c r="DP379" s="158"/>
    </row>
    <row r="380" spans="1:120" x14ac:dyDescent="0.2">
      <c r="A380" s="158"/>
      <c r="B380" s="158"/>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c r="AA380" s="158"/>
      <c r="AB380" s="158"/>
      <c r="AC380" s="158"/>
      <c r="AD380" s="158"/>
      <c r="AE380" s="158"/>
      <c r="AF380" s="158"/>
      <c r="AG380" s="158"/>
      <c r="AH380" s="158"/>
      <c r="AI380" s="158"/>
      <c r="AJ380" s="158"/>
      <c r="AK380" s="158"/>
      <c r="AL380" s="158"/>
      <c r="AM380" s="158"/>
      <c r="AN380" s="158"/>
      <c r="AO380" s="158"/>
      <c r="AP380" s="158"/>
      <c r="AQ380" s="158"/>
      <c r="AR380" s="158"/>
      <c r="AS380" s="158"/>
      <c r="AT380" s="158"/>
      <c r="AU380" s="158"/>
      <c r="AV380" s="158"/>
      <c r="AW380" s="158"/>
      <c r="AX380" s="158"/>
      <c r="AY380" s="158"/>
      <c r="AZ380" s="158"/>
      <c r="BA380" s="158"/>
      <c r="BB380" s="158"/>
      <c r="BC380" s="158"/>
      <c r="BD380" s="158"/>
      <c r="BE380" s="158"/>
      <c r="BF380" s="158"/>
      <c r="BG380" s="158"/>
      <c r="BH380" s="158"/>
      <c r="BI380" s="158"/>
      <c r="BJ380" s="158"/>
      <c r="BK380" s="158"/>
      <c r="BL380" s="158"/>
      <c r="BM380" s="158"/>
      <c r="BN380" s="158"/>
      <c r="BO380" s="158"/>
      <c r="BP380" s="158"/>
      <c r="BQ380" s="158"/>
      <c r="BR380" s="158"/>
      <c r="BS380" s="158"/>
      <c r="BT380" s="158"/>
      <c r="BU380" s="158"/>
      <c r="BV380" s="158"/>
      <c r="BW380" s="158"/>
      <c r="BX380" s="158"/>
      <c r="BY380" s="158"/>
      <c r="BZ380" s="158"/>
      <c r="CA380" s="158"/>
      <c r="CB380" s="158"/>
      <c r="CC380" s="158"/>
      <c r="CD380" s="158"/>
      <c r="CE380" s="158"/>
      <c r="CF380" s="158"/>
      <c r="CG380" s="158"/>
      <c r="CH380" s="158"/>
      <c r="CI380" s="158"/>
      <c r="CJ380" s="158"/>
      <c r="CK380" s="158"/>
      <c r="CL380" s="158"/>
      <c r="CM380" s="158"/>
      <c r="CN380" s="158"/>
      <c r="CO380" s="158"/>
      <c r="CP380" s="158"/>
      <c r="CQ380" s="158"/>
      <c r="CR380" s="158"/>
      <c r="CS380" s="158"/>
      <c r="CT380" s="158"/>
      <c r="CU380" s="158"/>
      <c r="CV380" s="158"/>
      <c r="CW380" s="158"/>
      <c r="CX380" s="158"/>
      <c r="CY380" s="158"/>
      <c r="CZ380" s="158"/>
      <c r="DA380" s="158"/>
      <c r="DB380" s="158"/>
      <c r="DC380" s="158"/>
      <c r="DD380" s="158"/>
      <c r="DE380" s="158"/>
      <c r="DF380" s="158"/>
      <c r="DG380" s="158"/>
      <c r="DH380" s="158"/>
      <c r="DI380" s="158"/>
      <c r="DJ380" s="158"/>
      <c r="DK380" s="158"/>
      <c r="DL380" s="158"/>
      <c r="DM380" s="158"/>
      <c r="DN380" s="158"/>
      <c r="DO380" s="158"/>
      <c r="DP380" s="158"/>
    </row>
    <row r="381" spans="1:120" x14ac:dyDescent="0.2">
      <c r="A381" s="158"/>
      <c r="B381" s="158"/>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8"/>
      <c r="AL381" s="158"/>
      <c r="AM381" s="158"/>
      <c r="AN381" s="158"/>
      <c r="AO381" s="158"/>
      <c r="AP381" s="158"/>
      <c r="AQ381" s="158"/>
      <c r="AR381" s="158"/>
      <c r="AS381" s="158"/>
      <c r="AT381" s="158"/>
      <c r="AU381" s="158"/>
      <c r="AV381" s="158"/>
      <c r="AW381" s="158"/>
      <c r="AX381" s="158"/>
      <c r="AY381" s="158"/>
      <c r="AZ381" s="158"/>
      <c r="BA381" s="158"/>
      <c r="BB381" s="158"/>
      <c r="BC381" s="158"/>
      <c r="BD381" s="158"/>
      <c r="BE381" s="158"/>
      <c r="BF381" s="158"/>
      <c r="BG381" s="158"/>
      <c r="BH381" s="158"/>
      <c r="BI381" s="158"/>
      <c r="BJ381" s="158"/>
      <c r="BK381" s="158"/>
      <c r="BL381" s="158"/>
      <c r="BM381" s="158"/>
      <c r="BN381" s="158"/>
      <c r="BO381" s="158"/>
      <c r="BP381" s="158"/>
      <c r="BQ381" s="158"/>
      <c r="BR381" s="158"/>
      <c r="BS381" s="158"/>
      <c r="BT381" s="158"/>
      <c r="BU381" s="158"/>
      <c r="BV381" s="158"/>
      <c r="BW381" s="158"/>
      <c r="BX381" s="158"/>
      <c r="BY381" s="158"/>
      <c r="BZ381" s="158"/>
      <c r="CA381" s="158"/>
      <c r="CB381" s="158"/>
      <c r="CC381" s="158"/>
      <c r="CD381" s="158"/>
      <c r="CE381" s="158"/>
      <c r="CF381" s="158"/>
      <c r="CG381" s="158"/>
      <c r="CH381" s="158"/>
      <c r="CI381" s="158"/>
      <c r="CJ381" s="158"/>
      <c r="CK381" s="158"/>
      <c r="CL381" s="158"/>
      <c r="CM381" s="158"/>
      <c r="CN381" s="158"/>
      <c r="CO381" s="158"/>
      <c r="CP381" s="158"/>
      <c r="CQ381" s="158"/>
      <c r="CR381" s="158"/>
      <c r="CS381" s="158"/>
      <c r="CT381" s="158"/>
      <c r="CU381" s="158"/>
      <c r="CV381" s="158"/>
      <c r="CW381" s="158"/>
      <c r="CX381" s="158"/>
      <c r="CY381" s="158"/>
      <c r="CZ381" s="158"/>
      <c r="DA381" s="158"/>
      <c r="DB381" s="158"/>
      <c r="DC381" s="158"/>
      <c r="DD381" s="158"/>
      <c r="DE381" s="158"/>
      <c r="DF381" s="158"/>
      <c r="DG381" s="158"/>
      <c r="DH381" s="158"/>
      <c r="DI381" s="158"/>
      <c r="DJ381" s="158"/>
      <c r="DK381" s="158"/>
      <c r="DL381" s="158"/>
      <c r="DM381" s="158"/>
      <c r="DN381" s="158"/>
      <c r="DO381" s="158"/>
      <c r="DP381" s="158"/>
    </row>
    <row r="382" spans="1:120" x14ac:dyDescent="0.2">
      <c r="A382" s="158"/>
      <c r="B382" s="158"/>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c r="AA382" s="158"/>
      <c r="AB382" s="158"/>
      <c r="AC382" s="158"/>
      <c r="AD382" s="158"/>
      <c r="AE382" s="158"/>
      <c r="AF382" s="158"/>
      <c r="AG382" s="158"/>
      <c r="AH382" s="158"/>
      <c r="AI382" s="158"/>
      <c r="AJ382" s="158"/>
      <c r="AK382" s="158"/>
      <c r="AL382" s="158"/>
      <c r="AM382" s="158"/>
      <c r="AN382" s="158"/>
      <c r="AO382" s="158"/>
      <c r="AP382" s="158"/>
      <c r="AQ382" s="158"/>
      <c r="AR382" s="158"/>
      <c r="AS382" s="158"/>
      <c r="AT382" s="158"/>
      <c r="AU382" s="158"/>
      <c r="AV382" s="158"/>
      <c r="AW382" s="158"/>
      <c r="AX382" s="158"/>
      <c r="AY382" s="158"/>
      <c r="AZ382" s="158"/>
      <c r="BA382" s="158"/>
      <c r="BB382" s="158"/>
      <c r="BC382" s="158"/>
      <c r="BD382" s="158"/>
      <c r="BE382" s="158"/>
      <c r="BF382" s="158"/>
      <c r="BG382" s="158"/>
      <c r="BH382" s="158"/>
      <c r="BI382" s="158"/>
      <c r="BJ382" s="158"/>
      <c r="BK382" s="158"/>
      <c r="BL382" s="158"/>
      <c r="BM382" s="158"/>
      <c r="BN382" s="158"/>
      <c r="BO382" s="158"/>
      <c r="BP382" s="158"/>
      <c r="BQ382" s="158"/>
      <c r="BR382" s="158"/>
      <c r="BS382" s="158"/>
      <c r="BT382" s="158"/>
      <c r="BU382" s="158"/>
      <c r="BV382" s="158"/>
      <c r="BW382" s="158"/>
      <c r="BX382" s="158"/>
      <c r="BY382" s="158"/>
      <c r="BZ382" s="158"/>
      <c r="CA382" s="158"/>
      <c r="CB382" s="158"/>
      <c r="CC382" s="158"/>
      <c r="CD382" s="158"/>
      <c r="CE382" s="158"/>
      <c r="CF382" s="158"/>
      <c r="CG382" s="158"/>
      <c r="CH382" s="158"/>
      <c r="CI382" s="158"/>
      <c r="CJ382" s="158"/>
      <c r="CK382" s="158"/>
      <c r="CL382" s="158"/>
      <c r="CM382" s="158"/>
      <c r="CN382" s="158"/>
      <c r="CO382" s="158"/>
      <c r="CP382" s="158"/>
      <c r="CQ382" s="158"/>
      <c r="CR382" s="158"/>
      <c r="CS382" s="158"/>
      <c r="CT382" s="158"/>
      <c r="CU382" s="158"/>
      <c r="CV382" s="158"/>
      <c r="CW382" s="158"/>
      <c r="CX382" s="158"/>
      <c r="CY382" s="158"/>
      <c r="CZ382" s="158"/>
      <c r="DA382" s="158"/>
      <c r="DB382" s="158"/>
      <c r="DC382" s="158"/>
      <c r="DD382" s="158"/>
      <c r="DE382" s="158"/>
      <c r="DF382" s="158"/>
      <c r="DG382" s="158"/>
      <c r="DH382" s="158"/>
      <c r="DI382" s="158"/>
      <c r="DJ382" s="158"/>
      <c r="DK382" s="158"/>
      <c r="DL382" s="158"/>
      <c r="DM382" s="158"/>
      <c r="DN382" s="158"/>
      <c r="DO382" s="158"/>
      <c r="DP382" s="158"/>
    </row>
    <row r="383" spans="1:120" x14ac:dyDescent="0.2">
      <c r="A383" s="158"/>
      <c r="B383" s="158"/>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c r="AA383" s="158"/>
      <c r="AB383" s="158"/>
      <c r="AC383" s="158"/>
      <c r="AD383" s="158"/>
      <c r="AE383" s="158"/>
      <c r="AF383" s="158"/>
      <c r="AG383" s="158"/>
      <c r="AH383" s="158"/>
      <c r="AI383" s="158"/>
      <c r="AJ383" s="158"/>
      <c r="AK383" s="158"/>
      <c r="AL383" s="158"/>
      <c r="AM383" s="158"/>
      <c r="AN383" s="158"/>
      <c r="AO383" s="158"/>
      <c r="AP383" s="158"/>
      <c r="AQ383" s="158"/>
      <c r="AR383" s="158"/>
      <c r="AS383" s="158"/>
      <c r="AT383" s="158"/>
      <c r="AU383" s="158"/>
      <c r="AV383" s="158"/>
      <c r="AW383" s="158"/>
      <c r="AX383" s="158"/>
      <c r="AY383" s="158"/>
      <c r="AZ383" s="158"/>
      <c r="BA383" s="158"/>
      <c r="BB383" s="158"/>
      <c r="BC383" s="158"/>
      <c r="BD383" s="158"/>
      <c r="BE383" s="158"/>
      <c r="BF383" s="158"/>
      <c r="BG383" s="158"/>
      <c r="BH383" s="158"/>
      <c r="BI383" s="158"/>
      <c r="BJ383" s="158"/>
      <c r="BK383" s="158"/>
      <c r="BL383" s="158"/>
      <c r="BM383" s="158"/>
      <c r="BN383" s="158"/>
      <c r="BO383" s="158"/>
      <c r="BP383" s="158"/>
      <c r="BQ383" s="158"/>
      <c r="BR383" s="158"/>
      <c r="BS383" s="158"/>
      <c r="BT383" s="158"/>
      <c r="BU383" s="158"/>
      <c r="BV383" s="158"/>
      <c r="BW383" s="158"/>
      <c r="BX383" s="158"/>
      <c r="BY383" s="158"/>
      <c r="BZ383" s="158"/>
      <c r="CA383" s="158"/>
      <c r="CB383" s="158"/>
      <c r="CC383" s="158"/>
      <c r="CD383" s="158"/>
      <c r="CE383" s="158"/>
      <c r="CF383" s="158"/>
      <c r="CG383" s="158"/>
      <c r="CH383" s="158"/>
      <c r="CI383" s="158"/>
      <c r="CJ383" s="158"/>
      <c r="CK383" s="158"/>
      <c r="CL383" s="158"/>
      <c r="CM383" s="158"/>
      <c r="CN383" s="158"/>
      <c r="CO383" s="158"/>
      <c r="CP383" s="158"/>
      <c r="CQ383" s="158"/>
      <c r="CR383" s="158"/>
      <c r="CS383" s="158"/>
      <c r="CT383" s="158"/>
      <c r="CU383" s="158"/>
      <c r="CV383" s="158"/>
      <c r="CW383" s="158"/>
      <c r="CX383" s="158"/>
      <c r="CY383" s="158"/>
      <c r="CZ383" s="158"/>
      <c r="DA383" s="158"/>
      <c r="DB383" s="158"/>
      <c r="DC383" s="158"/>
      <c r="DD383" s="158"/>
      <c r="DE383" s="158"/>
      <c r="DF383" s="158"/>
      <c r="DG383" s="158"/>
      <c r="DH383" s="158"/>
      <c r="DI383" s="158"/>
      <c r="DJ383" s="158"/>
      <c r="DK383" s="158"/>
      <c r="DL383" s="158"/>
      <c r="DM383" s="158"/>
      <c r="DN383" s="158"/>
      <c r="DO383" s="158"/>
      <c r="DP383" s="158"/>
    </row>
    <row r="384" spans="1:120" x14ac:dyDescent="0.2">
      <c r="A384" s="158"/>
      <c r="B384" s="158"/>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c r="AA384" s="158"/>
      <c r="AB384" s="158"/>
      <c r="AC384" s="158"/>
      <c r="AD384" s="158"/>
      <c r="AE384" s="158"/>
      <c r="AF384" s="158"/>
      <c r="AG384" s="158"/>
      <c r="AH384" s="158"/>
      <c r="AI384" s="158"/>
      <c r="AJ384" s="158"/>
      <c r="AK384" s="158"/>
      <c r="AL384" s="158"/>
      <c r="AM384" s="158"/>
      <c r="AN384" s="158"/>
      <c r="AO384" s="158"/>
      <c r="AP384" s="158"/>
      <c r="AQ384" s="158"/>
      <c r="AR384" s="158"/>
      <c r="AS384" s="158"/>
      <c r="AT384" s="158"/>
      <c r="AU384" s="158"/>
      <c r="AV384" s="158"/>
      <c r="AW384" s="158"/>
      <c r="AX384" s="158"/>
      <c r="AY384" s="158"/>
      <c r="AZ384" s="158"/>
      <c r="BA384" s="158"/>
      <c r="BB384" s="158"/>
      <c r="BC384" s="158"/>
      <c r="BD384" s="158"/>
      <c r="BE384" s="158"/>
      <c r="BF384" s="158"/>
      <c r="BG384" s="158"/>
      <c r="BH384" s="158"/>
      <c r="BI384" s="158"/>
      <c r="BJ384" s="158"/>
      <c r="BK384" s="158"/>
      <c r="BL384" s="158"/>
      <c r="BM384" s="158"/>
      <c r="BN384" s="158"/>
      <c r="BO384" s="158"/>
      <c r="BP384" s="158"/>
      <c r="BQ384" s="158"/>
      <c r="BR384" s="158"/>
      <c r="BS384" s="158"/>
      <c r="BT384" s="158"/>
      <c r="BU384" s="158"/>
      <c r="BV384" s="158"/>
      <c r="BW384" s="158"/>
      <c r="BX384" s="158"/>
      <c r="BY384" s="158"/>
      <c r="BZ384" s="158"/>
      <c r="CA384" s="158"/>
      <c r="CB384" s="158"/>
      <c r="CC384" s="158"/>
      <c r="CD384" s="158"/>
      <c r="CE384" s="158"/>
      <c r="CF384" s="158"/>
      <c r="CG384" s="158"/>
      <c r="CH384" s="158"/>
      <c r="CI384" s="158"/>
      <c r="CJ384" s="158"/>
      <c r="CK384" s="158"/>
      <c r="CL384" s="158"/>
      <c r="CM384" s="158"/>
      <c r="CN384" s="158"/>
      <c r="CO384" s="158"/>
      <c r="CP384" s="158"/>
      <c r="CQ384" s="158"/>
      <c r="CR384" s="158"/>
      <c r="CS384" s="158"/>
      <c r="CT384" s="158"/>
      <c r="CU384" s="158"/>
      <c r="CV384" s="158"/>
      <c r="CW384" s="158"/>
      <c r="CX384" s="158"/>
      <c r="CY384" s="158"/>
      <c r="CZ384" s="158"/>
      <c r="DA384" s="158"/>
      <c r="DB384" s="158"/>
      <c r="DC384" s="158"/>
      <c r="DD384" s="158"/>
      <c r="DE384" s="158"/>
      <c r="DF384" s="158"/>
      <c r="DG384" s="158"/>
      <c r="DH384" s="158"/>
      <c r="DI384" s="158"/>
      <c r="DJ384" s="158"/>
      <c r="DK384" s="158"/>
      <c r="DL384" s="158"/>
      <c r="DM384" s="158"/>
      <c r="DN384" s="158"/>
      <c r="DO384" s="158"/>
      <c r="DP384" s="158"/>
    </row>
    <row r="385" spans="1:120" x14ac:dyDescent="0.2">
      <c r="A385" s="158"/>
      <c r="B385" s="158"/>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c r="AA385" s="158"/>
      <c r="AB385" s="158"/>
      <c r="AC385" s="158"/>
      <c r="AD385" s="158"/>
      <c r="AE385" s="158"/>
      <c r="AF385" s="158"/>
      <c r="AG385" s="158"/>
      <c r="AH385" s="158"/>
      <c r="AI385" s="158"/>
      <c r="AJ385" s="158"/>
      <c r="AK385" s="158"/>
      <c r="AL385" s="158"/>
      <c r="AM385" s="158"/>
      <c r="AN385" s="158"/>
      <c r="AO385" s="158"/>
      <c r="AP385" s="158"/>
      <c r="AQ385" s="158"/>
      <c r="AR385" s="158"/>
      <c r="AS385" s="158"/>
      <c r="AT385" s="158"/>
      <c r="AU385" s="158"/>
      <c r="AV385" s="158"/>
      <c r="AW385" s="158"/>
      <c r="AX385" s="158"/>
      <c r="AY385" s="158"/>
      <c r="AZ385" s="158"/>
      <c r="BA385" s="158"/>
      <c r="BB385" s="158"/>
      <c r="BC385" s="158"/>
      <c r="BD385" s="158"/>
      <c r="BE385" s="158"/>
      <c r="BF385" s="158"/>
      <c r="BG385" s="158"/>
      <c r="BH385" s="158"/>
      <c r="BI385" s="158"/>
      <c r="BJ385" s="158"/>
      <c r="BK385" s="158"/>
      <c r="BL385" s="158"/>
      <c r="BM385" s="158"/>
      <c r="BN385" s="158"/>
      <c r="BO385" s="158"/>
      <c r="BP385" s="158"/>
      <c r="BQ385" s="158"/>
      <c r="BR385" s="158"/>
      <c r="BS385" s="158"/>
      <c r="BT385" s="158"/>
      <c r="BU385" s="158"/>
      <c r="BV385" s="158"/>
      <c r="BW385" s="158"/>
      <c r="BX385" s="158"/>
      <c r="BY385" s="158"/>
      <c r="BZ385" s="158"/>
      <c r="CA385" s="158"/>
      <c r="CB385" s="158"/>
      <c r="CC385" s="158"/>
      <c r="CD385" s="158"/>
      <c r="CE385" s="158"/>
      <c r="CF385" s="158"/>
      <c r="CG385" s="158"/>
      <c r="CH385" s="158"/>
      <c r="CI385" s="158"/>
      <c r="CJ385" s="158"/>
      <c r="CK385" s="158"/>
      <c r="CL385" s="158"/>
      <c r="CM385" s="158"/>
      <c r="CN385" s="158"/>
      <c r="CO385" s="158"/>
      <c r="CP385" s="158"/>
      <c r="CQ385" s="158"/>
      <c r="CR385" s="158"/>
      <c r="CS385" s="158"/>
      <c r="CT385" s="158"/>
      <c r="CU385" s="158"/>
      <c r="CV385" s="158"/>
      <c r="CW385" s="158"/>
      <c r="CX385" s="158"/>
      <c r="CY385" s="158"/>
      <c r="CZ385" s="158"/>
      <c r="DA385" s="158"/>
      <c r="DB385" s="158"/>
      <c r="DC385" s="158"/>
      <c r="DD385" s="158"/>
      <c r="DE385" s="158"/>
      <c r="DF385" s="158"/>
      <c r="DG385" s="158"/>
      <c r="DH385" s="158"/>
      <c r="DI385" s="158"/>
      <c r="DJ385" s="158"/>
      <c r="DK385" s="158"/>
      <c r="DL385" s="158"/>
      <c r="DM385" s="158"/>
      <c r="DN385" s="158"/>
      <c r="DO385" s="158"/>
      <c r="DP385" s="158"/>
    </row>
    <row r="386" spans="1:120" x14ac:dyDescent="0.2">
      <c r="A386" s="158"/>
      <c r="B386" s="158"/>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158"/>
      <c r="AK386" s="158"/>
      <c r="AL386" s="158"/>
      <c r="AM386" s="158"/>
      <c r="AN386" s="158"/>
      <c r="AO386" s="158"/>
      <c r="AP386" s="158"/>
      <c r="AQ386" s="158"/>
      <c r="AR386" s="158"/>
      <c r="AS386" s="158"/>
      <c r="AT386" s="158"/>
      <c r="AU386" s="158"/>
      <c r="AV386" s="158"/>
      <c r="AW386" s="158"/>
      <c r="AX386" s="158"/>
      <c r="AY386" s="158"/>
      <c r="AZ386" s="158"/>
      <c r="BA386" s="158"/>
      <c r="BB386" s="158"/>
      <c r="BC386" s="158"/>
      <c r="BD386" s="158"/>
      <c r="BE386" s="158"/>
      <c r="BF386" s="158"/>
      <c r="BG386" s="158"/>
      <c r="BH386" s="158"/>
      <c r="BI386" s="158"/>
      <c r="BJ386" s="158"/>
      <c r="BK386" s="158"/>
      <c r="BL386" s="158"/>
      <c r="BM386" s="158"/>
      <c r="BN386" s="158"/>
      <c r="BO386" s="158"/>
      <c r="BP386" s="158"/>
      <c r="BQ386" s="158"/>
      <c r="BR386" s="158"/>
      <c r="BS386" s="158"/>
      <c r="BT386" s="158"/>
      <c r="BU386" s="158"/>
      <c r="BV386" s="158"/>
      <c r="BW386" s="158"/>
      <c r="BX386" s="158"/>
      <c r="BY386" s="158"/>
      <c r="BZ386" s="158"/>
      <c r="CA386" s="158"/>
      <c r="CB386" s="158"/>
      <c r="CC386" s="158"/>
      <c r="CD386" s="158"/>
      <c r="CE386" s="158"/>
      <c r="CF386" s="158"/>
      <c r="CG386" s="158"/>
      <c r="CH386" s="158"/>
      <c r="CI386" s="158"/>
      <c r="CJ386" s="158"/>
      <c r="CK386" s="158"/>
      <c r="CL386" s="158"/>
      <c r="CM386" s="158"/>
      <c r="CN386" s="158"/>
      <c r="CO386" s="158"/>
      <c r="CP386" s="158"/>
      <c r="CQ386" s="158"/>
      <c r="CR386" s="158"/>
      <c r="CS386" s="158"/>
      <c r="CT386" s="158"/>
      <c r="CU386" s="158"/>
      <c r="CV386" s="158"/>
      <c r="CW386" s="158"/>
      <c r="CX386" s="158"/>
      <c r="CY386" s="158"/>
      <c r="CZ386" s="158"/>
      <c r="DA386" s="158"/>
      <c r="DB386" s="158"/>
      <c r="DC386" s="158"/>
      <c r="DD386" s="158"/>
      <c r="DE386" s="158"/>
      <c r="DF386" s="158"/>
      <c r="DG386" s="158"/>
      <c r="DH386" s="158"/>
      <c r="DI386" s="158"/>
      <c r="DJ386" s="158"/>
      <c r="DK386" s="158"/>
      <c r="DL386" s="158"/>
      <c r="DM386" s="158"/>
      <c r="DN386" s="158"/>
      <c r="DO386" s="158"/>
      <c r="DP386" s="158"/>
    </row>
    <row r="387" spans="1:120" x14ac:dyDescent="0.2">
      <c r="A387" s="158"/>
      <c r="B387" s="158"/>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c r="AA387" s="158"/>
      <c r="AB387" s="158"/>
      <c r="AC387" s="158"/>
      <c r="AD387" s="158"/>
      <c r="AE387" s="158"/>
      <c r="AF387" s="158"/>
      <c r="AG387" s="158"/>
      <c r="AH387" s="158"/>
      <c r="AI387" s="158"/>
      <c r="AJ387" s="158"/>
      <c r="AK387" s="158"/>
      <c r="AL387" s="158"/>
      <c r="AM387" s="158"/>
      <c r="AN387" s="158"/>
      <c r="AO387" s="158"/>
      <c r="AP387" s="158"/>
      <c r="AQ387" s="158"/>
      <c r="AR387" s="158"/>
      <c r="AS387" s="158"/>
      <c r="AT387" s="158"/>
      <c r="AU387" s="158"/>
      <c r="AV387" s="158"/>
      <c r="AW387" s="158"/>
      <c r="AX387" s="158"/>
      <c r="AY387" s="158"/>
      <c r="AZ387" s="158"/>
      <c r="BA387" s="158"/>
      <c r="BB387" s="158"/>
      <c r="BC387" s="158"/>
      <c r="BD387" s="158"/>
      <c r="BE387" s="158"/>
      <c r="BF387" s="158"/>
      <c r="BG387" s="158"/>
      <c r="BH387" s="158"/>
      <c r="BI387" s="158"/>
      <c r="BJ387" s="158"/>
      <c r="BK387" s="158"/>
      <c r="BL387" s="158"/>
      <c r="BM387" s="158"/>
      <c r="BN387" s="158"/>
      <c r="BO387" s="158"/>
      <c r="BP387" s="158"/>
      <c r="BQ387" s="158"/>
      <c r="BR387" s="158"/>
      <c r="BS387" s="158"/>
      <c r="BT387" s="158"/>
      <c r="BU387" s="158"/>
      <c r="BV387" s="158"/>
      <c r="BW387" s="158"/>
      <c r="BX387" s="158"/>
      <c r="BY387" s="158"/>
      <c r="BZ387" s="158"/>
      <c r="CA387" s="158"/>
      <c r="CB387" s="158"/>
      <c r="CC387" s="158"/>
      <c r="CD387" s="158"/>
      <c r="CE387" s="158"/>
      <c r="CF387" s="158"/>
      <c r="CG387" s="158"/>
      <c r="CH387" s="158"/>
      <c r="CI387" s="158"/>
      <c r="CJ387" s="158"/>
      <c r="CK387" s="158"/>
      <c r="CL387" s="158"/>
      <c r="CM387" s="158"/>
      <c r="CN387" s="158"/>
      <c r="CO387" s="158"/>
      <c r="CP387" s="158"/>
      <c r="CQ387" s="158"/>
      <c r="CR387" s="158"/>
      <c r="CS387" s="158"/>
      <c r="CT387" s="158"/>
      <c r="CU387" s="158"/>
      <c r="CV387" s="158"/>
      <c r="CW387" s="158"/>
      <c r="CX387" s="158"/>
      <c r="CY387" s="158"/>
      <c r="CZ387" s="158"/>
      <c r="DA387" s="158"/>
      <c r="DB387" s="158"/>
      <c r="DC387" s="158"/>
      <c r="DD387" s="158"/>
      <c r="DE387" s="158"/>
      <c r="DF387" s="158"/>
      <c r="DG387" s="158"/>
      <c r="DH387" s="158"/>
      <c r="DI387" s="158"/>
      <c r="DJ387" s="158"/>
      <c r="DK387" s="158"/>
      <c r="DL387" s="158"/>
      <c r="DM387" s="158"/>
      <c r="DN387" s="158"/>
      <c r="DO387" s="158"/>
      <c r="DP387" s="158"/>
    </row>
    <row r="388" spans="1:120" x14ac:dyDescent="0.2">
      <c r="A388" s="158"/>
      <c r="B388" s="158"/>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c r="AA388" s="158"/>
      <c r="AB388" s="158"/>
      <c r="AC388" s="158"/>
      <c r="AD388" s="158"/>
      <c r="AE388" s="158"/>
      <c r="AF388" s="158"/>
      <c r="AG388" s="158"/>
      <c r="AH388" s="158"/>
      <c r="AI388" s="158"/>
      <c r="AJ388" s="158"/>
      <c r="AK388" s="158"/>
      <c r="AL388" s="158"/>
      <c r="AM388" s="158"/>
      <c r="AN388" s="158"/>
      <c r="AO388" s="158"/>
      <c r="AP388" s="158"/>
      <c r="AQ388" s="158"/>
      <c r="AR388" s="158"/>
      <c r="AS388" s="158"/>
      <c r="AT388" s="158"/>
      <c r="AU388" s="158"/>
      <c r="AV388" s="158"/>
      <c r="AW388" s="158"/>
      <c r="AX388" s="158"/>
      <c r="AY388" s="158"/>
      <c r="AZ388" s="158"/>
      <c r="BA388" s="158"/>
      <c r="BB388" s="158"/>
      <c r="BC388" s="158"/>
      <c r="BD388" s="158"/>
      <c r="BE388" s="158"/>
      <c r="BF388" s="158"/>
      <c r="BG388" s="158"/>
      <c r="BH388" s="158"/>
      <c r="BI388" s="158"/>
      <c r="BJ388" s="158"/>
      <c r="BK388" s="158"/>
      <c r="BL388" s="158"/>
      <c r="BM388" s="158"/>
      <c r="BN388" s="158"/>
      <c r="BO388" s="158"/>
      <c r="BP388" s="158"/>
      <c r="BQ388" s="158"/>
      <c r="BR388" s="158"/>
      <c r="BS388" s="158"/>
      <c r="BT388" s="158"/>
      <c r="BU388" s="158"/>
      <c r="BV388" s="158"/>
      <c r="BW388" s="158"/>
      <c r="BX388" s="158"/>
      <c r="BY388" s="158"/>
      <c r="BZ388" s="158"/>
      <c r="CA388" s="158"/>
      <c r="CB388" s="158"/>
      <c r="CC388" s="158"/>
      <c r="CD388" s="158"/>
      <c r="CE388" s="158"/>
      <c r="CF388" s="158"/>
      <c r="CG388" s="158"/>
      <c r="CH388" s="158"/>
      <c r="CI388" s="158"/>
      <c r="CJ388" s="158"/>
      <c r="CK388" s="158"/>
      <c r="CL388" s="158"/>
      <c r="CM388" s="158"/>
      <c r="CN388" s="158"/>
      <c r="CO388" s="158"/>
      <c r="CP388" s="158"/>
      <c r="CQ388" s="158"/>
      <c r="CR388" s="158"/>
      <c r="CS388" s="158"/>
      <c r="CT388" s="158"/>
      <c r="CU388" s="158"/>
      <c r="CV388" s="158"/>
      <c r="CW388" s="158"/>
      <c r="CX388" s="158"/>
      <c r="CY388" s="158"/>
      <c r="CZ388" s="158"/>
      <c r="DA388" s="158"/>
      <c r="DB388" s="158"/>
      <c r="DC388" s="158"/>
      <c r="DD388" s="158"/>
      <c r="DE388" s="158"/>
      <c r="DF388" s="158"/>
      <c r="DG388" s="158"/>
      <c r="DH388" s="158"/>
      <c r="DI388" s="158"/>
      <c r="DJ388" s="158"/>
      <c r="DK388" s="158"/>
      <c r="DL388" s="158"/>
      <c r="DM388" s="158"/>
      <c r="DN388" s="158"/>
      <c r="DO388" s="158"/>
      <c r="DP388" s="158"/>
    </row>
    <row r="389" spans="1:120" x14ac:dyDescent="0.2">
      <c r="A389" s="158"/>
      <c r="B389" s="158"/>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c r="AA389" s="158"/>
      <c r="AB389" s="158"/>
      <c r="AC389" s="158"/>
      <c r="AD389" s="158"/>
      <c r="AE389" s="158"/>
      <c r="AF389" s="158"/>
      <c r="AG389" s="158"/>
      <c r="AH389" s="158"/>
      <c r="AI389" s="158"/>
      <c r="AJ389" s="158"/>
      <c r="AK389" s="158"/>
      <c r="AL389" s="158"/>
      <c r="AM389" s="158"/>
      <c r="AN389" s="158"/>
      <c r="AO389" s="158"/>
      <c r="AP389" s="158"/>
      <c r="AQ389" s="158"/>
      <c r="AR389" s="158"/>
      <c r="AS389" s="158"/>
      <c r="AT389" s="158"/>
      <c r="AU389" s="158"/>
      <c r="AV389" s="158"/>
      <c r="AW389" s="158"/>
      <c r="AX389" s="158"/>
      <c r="AY389" s="158"/>
      <c r="AZ389" s="158"/>
      <c r="BA389" s="158"/>
      <c r="BB389" s="158"/>
      <c r="BC389" s="158"/>
      <c r="BD389" s="158"/>
      <c r="BE389" s="158"/>
      <c r="BF389" s="158"/>
      <c r="BG389" s="158"/>
      <c r="BH389" s="158"/>
      <c r="BI389" s="158"/>
      <c r="BJ389" s="158"/>
      <c r="BK389" s="158"/>
      <c r="BL389" s="158"/>
      <c r="BM389" s="158"/>
      <c r="BN389" s="158"/>
      <c r="BO389" s="158"/>
      <c r="BP389" s="158"/>
      <c r="BQ389" s="158"/>
      <c r="BR389" s="158"/>
      <c r="BS389" s="158"/>
      <c r="BT389" s="158"/>
      <c r="BU389" s="158"/>
      <c r="BV389" s="158"/>
      <c r="BW389" s="158"/>
      <c r="BX389" s="158"/>
      <c r="BY389" s="158"/>
      <c r="BZ389" s="158"/>
      <c r="CA389" s="158"/>
      <c r="CB389" s="158"/>
      <c r="CC389" s="158"/>
      <c r="CD389" s="158"/>
      <c r="CE389" s="158"/>
      <c r="CF389" s="158"/>
      <c r="CG389" s="158"/>
      <c r="CH389" s="158"/>
      <c r="CI389" s="158"/>
      <c r="CJ389" s="158"/>
      <c r="CK389" s="158"/>
      <c r="CL389" s="158"/>
      <c r="CM389" s="158"/>
      <c r="CN389" s="158"/>
      <c r="CO389" s="158"/>
      <c r="CP389" s="158"/>
      <c r="CQ389" s="158"/>
      <c r="CR389" s="158"/>
      <c r="CS389" s="158"/>
      <c r="CT389" s="158"/>
      <c r="CU389" s="158"/>
      <c r="CV389" s="158"/>
      <c r="CW389" s="158"/>
      <c r="CX389" s="158"/>
      <c r="CY389" s="158"/>
      <c r="CZ389" s="158"/>
      <c r="DA389" s="158"/>
      <c r="DB389" s="158"/>
      <c r="DC389" s="158"/>
      <c r="DD389" s="158"/>
      <c r="DE389" s="158"/>
      <c r="DF389" s="158"/>
      <c r="DG389" s="158"/>
      <c r="DH389" s="158"/>
      <c r="DI389" s="158"/>
      <c r="DJ389" s="158"/>
      <c r="DK389" s="158"/>
      <c r="DL389" s="158"/>
      <c r="DM389" s="158"/>
      <c r="DN389" s="158"/>
      <c r="DO389" s="158"/>
      <c r="DP389" s="158"/>
    </row>
    <row r="390" spans="1:120" x14ac:dyDescent="0.2">
      <c r="A390" s="158"/>
      <c r="B390" s="158"/>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c r="AA390" s="158"/>
      <c r="AB390" s="158"/>
      <c r="AC390" s="158"/>
      <c r="AD390" s="158"/>
      <c r="AE390" s="158"/>
      <c r="AF390" s="158"/>
      <c r="AG390" s="158"/>
      <c r="AH390" s="158"/>
      <c r="AI390" s="158"/>
      <c r="AJ390" s="158"/>
      <c r="AK390" s="158"/>
      <c r="AL390" s="158"/>
      <c r="AM390" s="158"/>
      <c r="AN390" s="158"/>
      <c r="AO390" s="158"/>
      <c r="AP390" s="158"/>
      <c r="AQ390" s="158"/>
      <c r="AR390" s="158"/>
      <c r="AS390" s="158"/>
      <c r="AT390" s="158"/>
      <c r="AU390" s="158"/>
      <c r="AV390" s="158"/>
      <c r="AW390" s="158"/>
      <c r="AX390" s="158"/>
      <c r="AY390" s="158"/>
      <c r="AZ390" s="158"/>
      <c r="BA390" s="158"/>
      <c r="BB390" s="158"/>
      <c r="BC390" s="158"/>
      <c r="BD390" s="158"/>
      <c r="BE390" s="158"/>
      <c r="BF390" s="158"/>
      <c r="BG390" s="158"/>
      <c r="BH390" s="158"/>
      <c r="BI390" s="158"/>
      <c r="BJ390" s="158"/>
      <c r="BK390" s="158"/>
      <c r="BL390" s="158"/>
      <c r="BM390" s="158"/>
      <c r="BN390" s="158"/>
      <c r="BO390" s="158"/>
      <c r="BP390" s="158"/>
      <c r="BQ390" s="158"/>
      <c r="BR390" s="158"/>
      <c r="BS390" s="158"/>
      <c r="BT390" s="158"/>
      <c r="BU390" s="158"/>
      <c r="BV390" s="158"/>
      <c r="BW390" s="158"/>
      <c r="BX390" s="158"/>
      <c r="BY390" s="158"/>
      <c r="BZ390" s="158"/>
      <c r="CA390" s="158"/>
      <c r="CB390" s="158"/>
      <c r="CC390" s="158"/>
      <c r="CD390" s="158"/>
      <c r="CE390" s="158"/>
      <c r="CF390" s="158"/>
      <c r="CG390" s="158"/>
      <c r="CH390" s="158"/>
      <c r="CI390" s="158"/>
      <c r="CJ390" s="158"/>
      <c r="CK390" s="158"/>
      <c r="CL390" s="158"/>
      <c r="CM390" s="158"/>
      <c r="CN390" s="158"/>
      <c r="CO390" s="158"/>
      <c r="CP390" s="158"/>
      <c r="CQ390" s="158"/>
      <c r="CR390" s="158"/>
      <c r="CS390" s="158"/>
      <c r="CT390" s="158"/>
      <c r="CU390" s="158"/>
      <c r="CV390" s="158"/>
      <c r="CW390" s="158"/>
      <c r="CX390" s="158"/>
      <c r="CY390" s="158"/>
      <c r="CZ390" s="158"/>
      <c r="DA390" s="158"/>
      <c r="DB390" s="158"/>
      <c r="DC390" s="158"/>
      <c r="DD390" s="158"/>
      <c r="DE390" s="158"/>
      <c r="DF390" s="158"/>
      <c r="DG390" s="158"/>
      <c r="DH390" s="158"/>
      <c r="DI390" s="158"/>
      <c r="DJ390" s="158"/>
      <c r="DK390" s="158"/>
      <c r="DL390" s="158"/>
      <c r="DM390" s="158"/>
      <c r="DN390" s="158"/>
      <c r="DO390" s="158"/>
      <c r="DP390" s="158"/>
    </row>
    <row r="391" spans="1:120" x14ac:dyDescent="0.2">
      <c r="A391" s="158"/>
      <c r="B391" s="158"/>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c r="AA391" s="158"/>
      <c r="AB391" s="158"/>
      <c r="AC391" s="158"/>
      <c r="AD391" s="158"/>
      <c r="AE391" s="158"/>
      <c r="AF391" s="158"/>
      <c r="AG391" s="158"/>
      <c r="AH391" s="158"/>
      <c r="AI391" s="158"/>
      <c r="AJ391" s="158"/>
      <c r="AK391" s="158"/>
      <c r="AL391" s="158"/>
      <c r="AM391" s="158"/>
      <c r="AN391" s="158"/>
      <c r="AO391" s="158"/>
      <c r="AP391" s="158"/>
      <c r="AQ391" s="158"/>
      <c r="AR391" s="158"/>
      <c r="AS391" s="158"/>
      <c r="AT391" s="158"/>
      <c r="AU391" s="158"/>
      <c r="AV391" s="158"/>
      <c r="AW391" s="158"/>
      <c r="AX391" s="158"/>
      <c r="AY391" s="158"/>
      <c r="AZ391" s="158"/>
      <c r="BA391" s="158"/>
      <c r="BB391" s="158"/>
      <c r="BC391" s="158"/>
      <c r="BD391" s="158"/>
      <c r="BE391" s="158"/>
      <c r="BF391" s="158"/>
      <c r="BG391" s="158"/>
      <c r="BH391" s="158"/>
      <c r="BI391" s="158"/>
      <c r="BJ391" s="158"/>
      <c r="BK391" s="158"/>
      <c r="BL391" s="158"/>
      <c r="BM391" s="158"/>
      <c r="BN391" s="158"/>
      <c r="BO391" s="158"/>
      <c r="BP391" s="158"/>
      <c r="BQ391" s="158"/>
      <c r="BR391" s="158"/>
      <c r="BS391" s="158"/>
      <c r="BT391" s="158"/>
      <c r="BU391" s="158"/>
      <c r="BV391" s="158"/>
      <c r="BW391" s="158"/>
      <c r="BX391" s="158"/>
      <c r="BY391" s="158"/>
      <c r="BZ391" s="158"/>
      <c r="CA391" s="158"/>
      <c r="CB391" s="158"/>
      <c r="CC391" s="158"/>
      <c r="CD391" s="158"/>
      <c r="CE391" s="158"/>
      <c r="CF391" s="158"/>
      <c r="CG391" s="158"/>
      <c r="CH391" s="158"/>
      <c r="CI391" s="158"/>
      <c r="CJ391" s="158"/>
      <c r="CK391" s="158"/>
      <c r="CL391" s="158"/>
      <c r="CM391" s="158"/>
      <c r="CN391" s="158"/>
      <c r="CO391" s="158"/>
      <c r="CP391" s="158"/>
      <c r="CQ391" s="158"/>
      <c r="CR391" s="158"/>
      <c r="CS391" s="158"/>
      <c r="CT391" s="158"/>
      <c r="CU391" s="158"/>
      <c r="CV391" s="158"/>
      <c r="CW391" s="158"/>
      <c r="CX391" s="158"/>
      <c r="CY391" s="158"/>
      <c r="CZ391" s="158"/>
      <c r="DA391" s="158"/>
      <c r="DB391" s="158"/>
      <c r="DC391" s="158"/>
      <c r="DD391" s="158"/>
      <c r="DE391" s="158"/>
      <c r="DF391" s="158"/>
      <c r="DG391" s="158"/>
      <c r="DH391" s="158"/>
      <c r="DI391" s="158"/>
      <c r="DJ391" s="158"/>
      <c r="DK391" s="158"/>
      <c r="DL391" s="158"/>
      <c r="DM391" s="158"/>
      <c r="DN391" s="158"/>
      <c r="DO391" s="158"/>
      <c r="DP391" s="158"/>
    </row>
    <row r="392" spans="1:120" x14ac:dyDescent="0.2">
      <c r="A392" s="158"/>
      <c r="B392" s="158"/>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c r="AA392" s="158"/>
      <c r="AB392" s="158"/>
      <c r="AC392" s="158"/>
      <c r="AD392" s="158"/>
      <c r="AE392" s="158"/>
      <c r="AF392" s="158"/>
      <c r="AG392" s="158"/>
      <c r="AH392" s="158"/>
      <c r="AI392" s="158"/>
      <c r="AJ392" s="158"/>
      <c r="AK392" s="158"/>
      <c r="AL392" s="158"/>
      <c r="AM392" s="158"/>
      <c r="AN392" s="158"/>
      <c r="AO392" s="158"/>
      <c r="AP392" s="158"/>
      <c r="AQ392" s="158"/>
      <c r="AR392" s="158"/>
      <c r="AS392" s="158"/>
      <c r="AT392" s="158"/>
      <c r="AU392" s="158"/>
      <c r="AV392" s="158"/>
      <c r="AW392" s="158"/>
      <c r="AX392" s="158"/>
      <c r="AY392" s="158"/>
      <c r="AZ392" s="158"/>
      <c r="BA392" s="158"/>
      <c r="BB392" s="158"/>
      <c r="BC392" s="158"/>
      <c r="BD392" s="158"/>
      <c r="BE392" s="158"/>
      <c r="BF392" s="158"/>
      <c r="BG392" s="158"/>
      <c r="BH392" s="158"/>
      <c r="BI392" s="158"/>
      <c r="BJ392" s="158"/>
      <c r="BK392" s="158"/>
      <c r="BL392" s="158"/>
      <c r="BM392" s="158"/>
      <c r="BN392" s="158"/>
      <c r="BO392" s="158"/>
      <c r="BP392" s="158"/>
      <c r="BQ392" s="158"/>
      <c r="BR392" s="158"/>
      <c r="BS392" s="158"/>
      <c r="BT392" s="158"/>
      <c r="BU392" s="158"/>
      <c r="BV392" s="158"/>
      <c r="BW392" s="158"/>
      <c r="BX392" s="158"/>
      <c r="BY392" s="158"/>
      <c r="BZ392" s="158"/>
      <c r="CA392" s="158"/>
      <c r="CB392" s="158"/>
      <c r="CC392" s="158"/>
      <c r="CD392" s="158"/>
      <c r="CE392" s="158"/>
      <c r="CF392" s="158"/>
      <c r="CG392" s="158"/>
      <c r="CH392" s="158"/>
      <c r="CI392" s="158"/>
      <c r="CJ392" s="158"/>
      <c r="CK392" s="158"/>
      <c r="CL392" s="158"/>
      <c r="CM392" s="158"/>
      <c r="CN392" s="158"/>
      <c r="CO392" s="158"/>
      <c r="CP392" s="158"/>
      <c r="CQ392" s="158"/>
      <c r="CR392" s="158"/>
      <c r="CS392" s="158"/>
      <c r="CT392" s="158"/>
      <c r="CU392" s="158"/>
      <c r="CV392" s="158"/>
      <c r="CW392" s="158"/>
      <c r="CX392" s="158"/>
      <c r="CY392" s="158"/>
      <c r="CZ392" s="158"/>
      <c r="DA392" s="158"/>
      <c r="DB392" s="158"/>
      <c r="DC392" s="158"/>
      <c r="DD392" s="158"/>
      <c r="DE392" s="158"/>
      <c r="DF392" s="158"/>
      <c r="DG392" s="158"/>
      <c r="DH392" s="158"/>
      <c r="DI392" s="158"/>
      <c r="DJ392" s="158"/>
      <c r="DK392" s="158"/>
      <c r="DL392" s="158"/>
      <c r="DM392" s="158"/>
      <c r="DN392" s="158"/>
      <c r="DO392" s="158"/>
      <c r="DP392" s="158"/>
    </row>
    <row r="393" spans="1:120" x14ac:dyDescent="0.2">
      <c r="A393" s="158"/>
      <c r="B393" s="158"/>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c r="AA393" s="158"/>
      <c r="AB393" s="158"/>
      <c r="AC393" s="158"/>
      <c r="AD393" s="158"/>
      <c r="AE393" s="158"/>
      <c r="AF393" s="158"/>
      <c r="AG393" s="158"/>
      <c r="AH393" s="158"/>
      <c r="AI393" s="158"/>
      <c r="AJ393" s="158"/>
      <c r="AK393" s="158"/>
      <c r="AL393" s="158"/>
      <c r="AM393" s="158"/>
      <c r="AN393" s="158"/>
      <c r="AO393" s="158"/>
      <c r="AP393" s="158"/>
      <c r="AQ393" s="158"/>
      <c r="AR393" s="158"/>
      <c r="AS393" s="158"/>
      <c r="AT393" s="158"/>
      <c r="AU393" s="158"/>
      <c r="AV393" s="158"/>
      <c r="AW393" s="158"/>
      <c r="AX393" s="158"/>
      <c r="AY393" s="158"/>
      <c r="AZ393" s="158"/>
      <c r="BA393" s="158"/>
      <c r="BB393" s="158"/>
      <c r="BC393" s="158"/>
      <c r="BD393" s="158"/>
      <c r="BE393" s="158"/>
      <c r="BF393" s="158"/>
      <c r="BG393" s="158"/>
      <c r="BH393" s="158"/>
      <c r="BI393" s="158"/>
      <c r="BJ393" s="158"/>
      <c r="BK393" s="158"/>
      <c r="BL393" s="158"/>
      <c r="BM393" s="158"/>
      <c r="BN393" s="158"/>
      <c r="BO393" s="158"/>
      <c r="BP393" s="158"/>
      <c r="BQ393" s="158"/>
      <c r="BR393" s="158"/>
      <c r="BS393" s="158"/>
      <c r="BT393" s="158"/>
      <c r="BU393" s="158"/>
      <c r="BV393" s="158"/>
      <c r="BW393" s="158"/>
      <c r="BX393" s="158"/>
      <c r="BY393" s="158"/>
      <c r="BZ393" s="158"/>
      <c r="CA393" s="158"/>
      <c r="CB393" s="158"/>
      <c r="CC393" s="158"/>
      <c r="CD393" s="158"/>
      <c r="CE393" s="158"/>
      <c r="CF393" s="158"/>
      <c r="CG393" s="158"/>
      <c r="CH393" s="158"/>
      <c r="CI393" s="158"/>
      <c r="CJ393" s="158"/>
      <c r="CK393" s="158"/>
      <c r="CL393" s="158"/>
      <c r="CM393" s="158"/>
      <c r="CN393" s="158"/>
      <c r="CO393" s="158"/>
      <c r="CP393" s="158"/>
      <c r="CQ393" s="158"/>
      <c r="CR393" s="158"/>
      <c r="CS393" s="158"/>
      <c r="CT393" s="158"/>
      <c r="CU393" s="158"/>
      <c r="CV393" s="158"/>
      <c r="CW393" s="158"/>
      <c r="CX393" s="158"/>
      <c r="CY393" s="158"/>
      <c r="CZ393" s="158"/>
      <c r="DA393" s="158"/>
      <c r="DB393" s="158"/>
      <c r="DC393" s="158"/>
      <c r="DD393" s="158"/>
      <c r="DE393" s="158"/>
      <c r="DF393" s="158"/>
      <c r="DG393" s="158"/>
      <c r="DH393" s="158"/>
      <c r="DI393" s="158"/>
      <c r="DJ393" s="158"/>
      <c r="DK393" s="158"/>
      <c r="DL393" s="158"/>
      <c r="DM393" s="158"/>
      <c r="DN393" s="158"/>
      <c r="DO393" s="158"/>
      <c r="DP393" s="158"/>
    </row>
    <row r="394" spans="1:120" x14ac:dyDescent="0.2">
      <c r="A394" s="158"/>
      <c r="B394" s="158"/>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c r="AA394" s="158"/>
      <c r="AB394" s="158"/>
      <c r="AC394" s="158"/>
      <c r="AD394" s="158"/>
      <c r="AE394" s="158"/>
      <c r="AF394" s="158"/>
      <c r="AG394" s="158"/>
      <c r="AH394" s="158"/>
      <c r="AI394" s="158"/>
      <c r="AJ394" s="158"/>
      <c r="AK394" s="158"/>
      <c r="AL394" s="158"/>
      <c r="AM394" s="158"/>
      <c r="AN394" s="158"/>
      <c r="AO394" s="158"/>
      <c r="AP394" s="158"/>
      <c r="AQ394" s="158"/>
      <c r="AR394" s="158"/>
      <c r="AS394" s="158"/>
      <c r="AT394" s="158"/>
      <c r="AU394" s="158"/>
      <c r="AV394" s="158"/>
      <c r="AW394" s="158"/>
      <c r="AX394" s="158"/>
      <c r="AY394" s="158"/>
      <c r="AZ394" s="158"/>
      <c r="BA394" s="158"/>
      <c r="BB394" s="158"/>
      <c r="BC394" s="158"/>
      <c r="BD394" s="158"/>
      <c r="BE394" s="158"/>
      <c r="BF394" s="158"/>
      <c r="BG394" s="158"/>
      <c r="BH394" s="158"/>
      <c r="BI394" s="158"/>
      <c r="BJ394" s="158"/>
      <c r="BK394" s="158"/>
      <c r="BL394" s="158"/>
      <c r="BM394" s="158"/>
      <c r="BN394" s="158"/>
      <c r="BO394" s="158"/>
      <c r="BP394" s="158"/>
      <c r="BQ394" s="158"/>
      <c r="BR394" s="158"/>
      <c r="BS394" s="158"/>
      <c r="BT394" s="158"/>
      <c r="BU394" s="158"/>
      <c r="BV394" s="158"/>
      <c r="BW394" s="158"/>
      <c r="BX394" s="158"/>
      <c r="BY394" s="158"/>
      <c r="BZ394" s="158"/>
      <c r="CA394" s="158"/>
      <c r="CB394" s="158"/>
      <c r="CC394" s="158"/>
      <c r="CD394" s="158"/>
      <c r="CE394" s="158"/>
      <c r="CF394" s="158"/>
      <c r="CG394" s="158"/>
      <c r="CH394" s="158"/>
      <c r="CI394" s="158"/>
      <c r="CJ394" s="158"/>
      <c r="CK394" s="158"/>
      <c r="CL394" s="158"/>
      <c r="CM394" s="158"/>
      <c r="CN394" s="158"/>
      <c r="CO394" s="158"/>
      <c r="CP394" s="158"/>
      <c r="CQ394" s="158"/>
      <c r="CR394" s="158"/>
      <c r="CS394" s="158"/>
      <c r="CT394" s="158"/>
      <c r="CU394" s="158"/>
      <c r="CV394" s="158"/>
      <c r="CW394" s="158"/>
      <c r="CX394" s="158"/>
      <c r="CY394" s="158"/>
      <c r="CZ394" s="158"/>
      <c r="DA394" s="158"/>
      <c r="DB394" s="158"/>
      <c r="DC394" s="158"/>
      <c r="DD394" s="158"/>
      <c r="DE394" s="158"/>
      <c r="DF394" s="158"/>
      <c r="DG394" s="158"/>
      <c r="DH394" s="158"/>
      <c r="DI394" s="158"/>
      <c r="DJ394" s="158"/>
      <c r="DK394" s="158"/>
      <c r="DL394" s="158"/>
      <c r="DM394" s="158"/>
      <c r="DN394" s="158"/>
      <c r="DO394" s="158"/>
      <c r="DP394" s="158"/>
    </row>
    <row r="395" spans="1:120" x14ac:dyDescent="0.2">
      <c r="A395" s="158"/>
      <c r="B395" s="158"/>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c r="AA395" s="158"/>
      <c r="AB395" s="158"/>
      <c r="AC395" s="158"/>
      <c r="AD395" s="158"/>
      <c r="AE395" s="158"/>
      <c r="AF395" s="158"/>
      <c r="AG395" s="158"/>
      <c r="AH395" s="158"/>
      <c r="AI395" s="158"/>
      <c r="AJ395" s="158"/>
      <c r="AK395" s="158"/>
      <c r="AL395" s="158"/>
      <c r="AM395" s="158"/>
      <c r="AN395" s="158"/>
      <c r="AO395" s="158"/>
      <c r="AP395" s="158"/>
      <c r="AQ395" s="158"/>
      <c r="AR395" s="158"/>
      <c r="AS395" s="158"/>
      <c r="AT395" s="158"/>
      <c r="AU395" s="158"/>
      <c r="AV395" s="158"/>
      <c r="AW395" s="158"/>
      <c r="AX395" s="158"/>
      <c r="AY395" s="158"/>
      <c r="AZ395" s="158"/>
      <c r="BA395" s="158"/>
      <c r="BB395" s="158"/>
      <c r="BC395" s="158"/>
      <c r="BD395" s="158"/>
      <c r="BE395" s="158"/>
      <c r="BF395" s="158"/>
      <c r="BG395" s="158"/>
      <c r="BH395" s="158"/>
      <c r="BI395" s="158"/>
      <c r="BJ395" s="158"/>
      <c r="BK395" s="158"/>
      <c r="BL395" s="158"/>
      <c r="BM395" s="158"/>
      <c r="BN395" s="158"/>
      <c r="BO395" s="158"/>
      <c r="BP395" s="158"/>
      <c r="BQ395" s="158"/>
      <c r="BR395" s="158"/>
      <c r="BS395" s="158"/>
      <c r="BT395" s="158"/>
      <c r="BU395" s="158"/>
      <c r="BV395" s="158"/>
      <c r="BW395" s="158"/>
      <c r="BX395" s="158"/>
      <c r="BY395" s="158"/>
      <c r="BZ395" s="158"/>
      <c r="CA395" s="158"/>
      <c r="CB395" s="158"/>
      <c r="CC395" s="158"/>
      <c r="CD395" s="158"/>
      <c r="CE395" s="158"/>
      <c r="CF395" s="158"/>
      <c r="CG395" s="158"/>
      <c r="CH395" s="158"/>
      <c r="CI395" s="158"/>
      <c r="CJ395" s="158"/>
      <c r="CK395" s="158"/>
      <c r="CL395" s="158"/>
      <c r="CM395" s="158"/>
      <c r="CN395" s="158"/>
      <c r="CO395" s="158"/>
      <c r="CP395" s="158"/>
      <c r="CQ395" s="158"/>
      <c r="CR395" s="158"/>
      <c r="CS395" s="158"/>
      <c r="CT395" s="158"/>
      <c r="CU395" s="158"/>
      <c r="CV395" s="158"/>
      <c r="CW395" s="158"/>
      <c r="CX395" s="158"/>
      <c r="CY395" s="158"/>
      <c r="CZ395" s="158"/>
      <c r="DA395" s="158"/>
      <c r="DB395" s="158"/>
      <c r="DC395" s="158"/>
      <c r="DD395" s="158"/>
      <c r="DE395" s="158"/>
      <c r="DF395" s="158"/>
      <c r="DG395" s="158"/>
      <c r="DH395" s="158"/>
      <c r="DI395" s="158"/>
      <c r="DJ395" s="158"/>
      <c r="DK395" s="158"/>
      <c r="DL395" s="158"/>
      <c r="DM395" s="158"/>
      <c r="DN395" s="158"/>
      <c r="DO395" s="158"/>
      <c r="DP395" s="158"/>
    </row>
    <row r="396" spans="1:120" x14ac:dyDescent="0.2">
      <c r="A396" s="158"/>
      <c r="B396" s="158"/>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c r="AA396" s="158"/>
      <c r="AB396" s="158"/>
      <c r="AC396" s="158"/>
      <c r="AD396" s="158"/>
      <c r="AE396" s="158"/>
      <c r="AF396" s="158"/>
      <c r="AG396" s="158"/>
      <c r="AH396" s="158"/>
      <c r="AI396" s="158"/>
      <c r="AJ396" s="158"/>
      <c r="AK396" s="158"/>
      <c r="AL396" s="158"/>
      <c r="AM396" s="158"/>
      <c r="AN396" s="158"/>
      <c r="AO396" s="158"/>
      <c r="AP396" s="158"/>
      <c r="AQ396" s="158"/>
      <c r="AR396" s="158"/>
      <c r="AS396" s="158"/>
      <c r="AT396" s="158"/>
      <c r="AU396" s="158"/>
      <c r="AV396" s="158"/>
      <c r="AW396" s="158"/>
      <c r="AX396" s="158"/>
      <c r="AY396" s="158"/>
      <c r="AZ396" s="158"/>
      <c r="BA396" s="158"/>
      <c r="BB396" s="158"/>
      <c r="BC396" s="158"/>
      <c r="BD396" s="158"/>
      <c r="BE396" s="158"/>
      <c r="BF396" s="158"/>
      <c r="BG396" s="158"/>
      <c r="BH396" s="158"/>
      <c r="BI396" s="158"/>
      <c r="BJ396" s="158"/>
      <c r="BK396" s="158"/>
      <c r="BL396" s="158"/>
      <c r="BM396" s="158"/>
      <c r="BN396" s="158"/>
      <c r="BO396" s="158"/>
      <c r="BP396" s="158"/>
      <c r="BQ396" s="158"/>
      <c r="BR396" s="158"/>
      <c r="BS396" s="158"/>
      <c r="BT396" s="158"/>
      <c r="BU396" s="158"/>
      <c r="BV396" s="158"/>
      <c r="BW396" s="158"/>
      <c r="BX396" s="158"/>
      <c r="BY396" s="158"/>
      <c r="BZ396" s="158"/>
      <c r="CA396" s="158"/>
      <c r="CB396" s="158"/>
      <c r="CC396" s="158"/>
      <c r="CD396" s="158"/>
      <c r="CE396" s="158"/>
      <c r="CF396" s="158"/>
      <c r="CG396" s="158"/>
      <c r="CH396" s="158"/>
      <c r="CI396" s="158"/>
      <c r="CJ396" s="158"/>
      <c r="CK396" s="158"/>
      <c r="CL396" s="158"/>
      <c r="CM396" s="158"/>
      <c r="CN396" s="158"/>
      <c r="CO396" s="158"/>
      <c r="CP396" s="158"/>
      <c r="CQ396" s="158"/>
      <c r="CR396" s="158"/>
      <c r="CS396" s="158"/>
      <c r="CT396" s="158"/>
      <c r="CU396" s="158"/>
      <c r="CV396" s="158"/>
      <c r="CW396" s="158"/>
      <c r="CX396" s="158"/>
      <c r="CY396" s="158"/>
      <c r="CZ396" s="158"/>
      <c r="DA396" s="158"/>
      <c r="DB396" s="158"/>
      <c r="DC396" s="158"/>
      <c r="DD396" s="158"/>
      <c r="DE396" s="158"/>
      <c r="DF396" s="158"/>
      <c r="DG396" s="158"/>
      <c r="DH396" s="158"/>
      <c r="DI396" s="158"/>
      <c r="DJ396" s="158"/>
      <c r="DK396" s="158"/>
      <c r="DL396" s="158"/>
      <c r="DM396" s="158"/>
      <c r="DN396" s="158"/>
      <c r="DO396" s="158"/>
      <c r="DP396" s="158"/>
    </row>
    <row r="397" spans="1:120" x14ac:dyDescent="0.2">
      <c r="A397" s="158"/>
      <c r="B397" s="158"/>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c r="AA397" s="158"/>
      <c r="AB397" s="158"/>
      <c r="AC397" s="158"/>
      <c r="AD397" s="158"/>
      <c r="AE397" s="158"/>
      <c r="AF397" s="158"/>
      <c r="AG397" s="158"/>
      <c r="AH397" s="158"/>
      <c r="AI397" s="158"/>
      <c r="AJ397" s="158"/>
      <c r="AK397" s="158"/>
      <c r="AL397" s="158"/>
      <c r="AM397" s="158"/>
      <c r="AN397" s="158"/>
      <c r="AO397" s="158"/>
      <c r="AP397" s="158"/>
      <c r="AQ397" s="158"/>
      <c r="AR397" s="158"/>
      <c r="AS397" s="158"/>
      <c r="AT397" s="158"/>
      <c r="AU397" s="158"/>
      <c r="AV397" s="158"/>
      <c r="AW397" s="158"/>
      <c r="AX397" s="158"/>
      <c r="AY397" s="158"/>
      <c r="AZ397" s="158"/>
      <c r="BA397" s="158"/>
      <c r="BB397" s="158"/>
      <c r="BC397" s="158"/>
      <c r="BD397" s="158"/>
      <c r="BE397" s="158"/>
      <c r="BF397" s="158"/>
      <c r="BG397" s="158"/>
      <c r="BH397" s="158"/>
      <c r="BI397" s="158"/>
      <c r="BJ397" s="158"/>
      <c r="BK397" s="158"/>
      <c r="BL397" s="158"/>
      <c r="BM397" s="158"/>
      <c r="BN397" s="158"/>
      <c r="BO397" s="158"/>
      <c r="BP397" s="158"/>
      <c r="BQ397" s="158"/>
      <c r="BR397" s="158"/>
      <c r="BS397" s="158"/>
      <c r="BT397" s="158"/>
      <c r="BU397" s="158"/>
      <c r="BV397" s="158"/>
      <c r="BW397" s="158"/>
      <c r="BX397" s="158"/>
      <c r="BY397" s="158"/>
      <c r="BZ397" s="158"/>
      <c r="CA397" s="158"/>
      <c r="CB397" s="158"/>
      <c r="CC397" s="158"/>
      <c r="CD397" s="158"/>
      <c r="CE397" s="158"/>
      <c r="CF397" s="158"/>
      <c r="CG397" s="158"/>
      <c r="CH397" s="158"/>
      <c r="CI397" s="158"/>
      <c r="CJ397" s="158"/>
      <c r="CK397" s="158"/>
      <c r="CL397" s="158"/>
      <c r="CM397" s="158"/>
      <c r="CN397" s="158"/>
      <c r="CO397" s="158"/>
      <c r="CP397" s="158"/>
      <c r="CQ397" s="158"/>
      <c r="CR397" s="158"/>
      <c r="CS397" s="158"/>
      <c r="CT397" s="158"/>
      <c r="CU397" s="158"/>
      <c r="CV397" s="158"/>
      <c r="CW397" s="158"/>
      <c r="CX397" s="158"/>
      <c r="CY397" s="158"/>
      <c r="CZ397" s="158"/>
      <c r="DA397" s="158"/>
      <c r="DB397" s="158"/>
      <c r="DC397" s="158"/>
      <c r="DD397" s="158"/>
      <c r="DE397" s="158"/>
      <c r="DF397" s="158"/>
      <c r="DG397" s="158"/>
      <c r="DH397" s="158"/>
      <c r="DI397" s="158"/>
      <c r="DJ397" s="158"/>
      <c r="DK397" s="158"/>
      <c r="DL397" s="158"/>
      <c r="DM397" s="158"/>
      <c r="DN397" s="158"/>
      <c r="DO397" s="158"/>
      <c r="DP397" s="158"/>
    </row>
    <row r="398" spans="1:120" x14ac:dyDescent="0.2">
      <c r="A398" s="158"/>
      <c r="B398" s="158"/>
      <c r="C398" s="158"/>
      <c r="D398" s="158"/>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c r="AA398" s="158"/>
      <c r="AB398" s="158"/>
      <c r="AC398" s="158"/>
      <c r="AD398" s="158"/>
      <c r="AE398" s="158"/>
      <c r="AF398" s="158"/>
      <c r="AG398" s="158"/>
      <c r="AH398" s="158"/>
      <c r="AI398" s="158"/>
      <c r="AJ398" s="158"/>
      <c r="AK398" s="158"/>
      <c r="AL398" s="158"/>
      <c r="AM398" s="158"/>
      <c r="AN398" s="158"/>
      <c r="AO398" s="158"/>
      <c r="AP398" s="158"/>
      <c r="AQ398" s="158"/>
      <c r="AR398" s="158"/>
      <c r="AS398" s="158"/>
      <c r="AT398" s="158"/>
      <c r="AU398" s="158"/>
      <c r="AV398" s="158"/>
      <c r="AW398" s="158"/>
      <c r="AX398" s="158"/>
      <c r="AY398" s="158"/>
      <c r="AZ398" s="158"/>
      <c r="BA398" s="158"/>
      <c r="BB398" s="158"/>
      <c r="BC398" s="158"/>
      <c r="BD398" s="158"/>
      <c r="BE398" s="158"/>
      <c r="BF398" s="158"/>
      <c r="BG398" s="158"/>
      <c r="BH398" s="158"/>
      <c r="BI398" s="158"/>
      <c r="BJ398" s="158"/>
      <c r="BK398" s="158"/>
      <c r="BL398" s="158"/>
      <c r="BM398" s="158"/>
      <c r="BN398" s="158"/>
      <c r="BO398" s="158"/>
      <c r="BP398" s="158"/>
      <c r="BQ398" s="158"/>
      <c r="BR398" s="158"/>
      <c r="BS398" s="158"/>
      <c r="BT398" s="158"/>
      <c r="BU398" s="158"/>
      <c r="BV398" s="158"/>
      <c r="BW398" s="158"/>
      <c r="BX398" s="158"/>
      <c r="BY398" s="158"/>
      <c r="BZ398" s="158"/>
      <c r="CA398" s="158"/>
      <c r="CB398" s="158"/>
      <c r="CC398" s="158"/>
      <c r="CD398" s="158"/>
      <c r="CE398" s="158"/>
      <c r="CF398" s="158"/>
      <c r="CG398" s="158"/>
      <c r="CH398" s="158"/>
      <c r="CI398" s="158"/>
      <c r="CJ398" s="158"/>
      <c r="CK398" s="158"/>
      <c r="CL398" s="158"/>
      <c r="CM398" s="158"/>
      <c r="CN398" s="158"/>
      <c r="CO398" s="158"/>
      <c r="CP398" s="158"/>
      <c r="CQ398" s="158"/>
      <c r="CR398" s="158"/>
      <c r="CS398" s="158"/>
      <c r="CT398" s="158"/>
      <c r="CU398" s="158"/>
      <c r="CV398" s="158"/>
      <c r="CW398" s="158"/>
      <c r="CX398" s="158"/>
      <c r="CY398" s="158"/>
      <c r="CZ398" s="158"/>
      <c r="DA398" s="158"/>
      <c r="DB398" s="158"/>
      <c r="DC398" s="158"/>
      <c r="DD398" s="158"/>
      <c r="DE398" s="158"/>
      <c r="DF398" s="158"/>
      <c r="DG398" s="158"/>
      <c r="DH398" s="158"/>
      <c r="DI398" s="158"/>
      <c r="DJ398" s="158"/>
      <c r="DK398" s="158"/>
      <c r="DL398" s="158"/>
      <c r="DM398" s="158"/>
      <c r="DN398" s="158"/>
      <c r="DO398" s="158"/>
      <c r="DP398" s="158"/>
    </row>
    <row r="399" spans="1:120" x14ac:dyDescent="0.2">
      <c r="A399" s="158"/>
      <c r="B399" s="158"/>
      <c r="C399" s="158"/>
      <c r="D399" s="158"/>
      <c r="E399" s="158"/>
      <c r="F399" s="158"/>
      <c r="G399" s="158"/>
      <c r="H399" s="158"/>
      <c r="I399" s="158"/>
      <c r="J399" s="158"/>
      <c r="K399" s="158"/>
      <c r="L399" s="158"/>
      <c r="M399" s="158"/>
      <c r="N399" s="158"/>
      <c r="O399" s="158"/>
      <c r="P399" s="158"/>
      <c r="Q399" s="158"/>
      <c r="R399" s="158"/>
      <c r="S399" s="158"/>
      <c r="T399" s="158"/>
      <c r="U399" s="158"/>
      <c r="V399" s="158"/>
      <c r="W399" s="158"/>
      <c r="X399" s="158"/>
      <c r="Y399" s="158"/>
      <c r="Z399" s="158"/>
      <c r="AA399" s="158"/>
      <c r="AB399" s="158"/>
      <c r="AC399" s="158"/>
      <c r="AD399" s="158"/>
      <c r="AE399" s="158"/>
      <c r="AF399" s="158"/>
      <c r="AG399" s="158"/>
      <c r="AH399" s="158"/>
      <c r="AI399" s="158"/>
      <c r="AJ399" s="158"/>
      <c r="AK399" s="158"/>
      <c r="AL399" s="158"/>
      <c r="AM399" s="158"/>
      <c r="AN399" s="158"/>
      <c r="AO399" s="158"/>
      <c r="AP399" s="158"/>
      <c r="AQ399" s="158"/>
      <c r="AR399" s="158"/>
      <c r="AS399" s="158"/>
      <c r="AT399" s="158"/>
      <c r="AU399" s="158"/>
      <c r="AV399" s="158"/>
      <c r="AW399" s="158"/>
      <c r="AX399" s="158"/>
      <c r="AY399" s="158"/>
      <c r="AZ399" s="158"/>
      <c r="BA399" s="158"/>
      <c r="BB399" s="158"/>
      <c r="BC399" s="158"/>
      <c r="BD399" s="158"/>
      <c r="BE399" s="158"/>
      <c r="BF399" s="158"/>
      <c r="BG399" s="158"/>
      <c r="BH399" s="158"/>
      <c r="BI399" s="158"/>
      <c r="BJ399" s="158"/>
      <c r="BK399" s="158"/>
      <c r="BL399" s="158"/>
      <c r="BM399" s="158"/>
      <c r="BN399" s="158"/>
      <c r="BO399" s="158"/>
      <c r="BP399" s="158"/>
      <c r="BQ399" s="158"/>
      <c r="BR399" s="158"/>
      <c r="BS399" s="158"/>
      <c r="BT399" s="158"/>
      <c r="BU399" s="158"/>
      <c r="BV399" s="158"/>
      <c r="BW399" s="158"/>
      <c r="BX399" s="158"/>
      <c r="BY399" s="158"/>
      <c r="BZ399" s="158"/>
      <c r="CA399" s="158"/>
      <c r="CB399" s="158"/>
      <c r="CC399" s="158"/>
      <c r="CD399" s="158"/>
      <c r="CE399" s="158"/>
      <c r="CF399" s="158"/>
      <c r="CG399" s="158"/>
      <c r="CH399" s="158"/>
      <c r="CI399" s="158"/>
      <c r="CJ399" s="158"/>
      <c r="CK399" s="158"/>
      <c r="CL399" s="158"/>
      <c r="CM399" s="158"/>
      <c r="CN399" s="158"/>
      <c r="CO399" s="158"/>
      <c r="CP399" s="158"/>
      <c r="CQ399" s="158"/>
      <c r="CR399" s="158"/>
      <c r="CS399" s="158"/>
      <c r="CT399" s="158"/>
      <c r="CU399" s="158"/>
      <c r="CV399" s="158"/>
      <c r="CW399" s="158"/>
      <c r="CX399" s="158"/>
      <c r="CY399" s="158"/>
      <c r="CZ399" s="158"/>
      <c r="DA399" s="158"/>
      <c r="DB399" s="158"/>
      <c r="DC399" s="158"/>
      <c r="DD399" s="158"/>
      <c r="DE399" s="158"/>
      <c r="DF399" s="158"/>
      <c r="DG399" s="158"/>
      <c r="DH399" s="158"/>
      <c r="DI399" s="158"/>
      <c r="DJ399" s="158"/>
      <c r="DK399" s="158"/>
      <c r="DL399" s="158"/>
      <c r="DM399" s="158"/>
      <c r="DN399" s="158"/>
      <c r="DO399" s="158"/>
      <c r="DP399" s="158"/>
    </row>
    <row r="400" spans="1:120" x14ac:dyDescent="0.2">
      <c r="A400" s="158"/>
      <c r="B400" s="158"/>
      <c r="C400" s="158"/>
      <c r="D400" s="158"/>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c r="AA400" s="158"/>
      <c r="AB400" s="158"/>
      <c r="AC400" s="158"/>
      <c r="AD400" s="158"/>
      <c r="AE400" s="158"/>
      <c r="AF400" s="158"/>
      <c r="AG400" s="158"/>
      <c r="AH400" s="158"/>
      <c r="AI400" s="158"/>
      <c r="AJ400" s="158"/>
      <c r="AK400" s="158"/>
      <c r="AL400" s="158"/>
      <c r="AM400" s="158"/>
      <c r="AN400" s="158"/>
      <c r="AO400" s="158"/>
      <c r="AP400" s="158"/>
      <c r="AQ400" s="158"/>
      <c r="AR400" s="158"/>
      <c r="AS400" s="158"/>
      <c r="AT400" s="158"/>
      <c r="AU400" s="158"/>
      <c r="AV400" s="158"/>
      <c r="AW400" s="158"/>
      <c r="AX400" s="158"/>
      <c r="AY400" s="158"/>
      <c r="AZ400" s="158"/>
      <c r="BA400" s="158"/>
      <c r="BB400" s="158"/>
      <c r="BC400" s="158"/>
      <c r="BD400" s="158"/>
      <c r="BE400" s="158"/>
      <c r="BF400" s="158"/>
      <c r="BG400" s="158"/>
      <c r="BH400" s="158"/>
      <c r="BI400" s="158"/>
      <c r="BJ400" s="158"/>
      <c r="BK400" s="158"/>
      <c r="BL400" s="158"/>
      <c r="BM400" s="158"/>
      <c r="BN400" s="158"/>
      <c r="BO400" s="158"/>
      <c r="BP400" s="158"/>
      <c r="BQ400" s="158"/>
      <c r="BR400" s="158"/>
      <c r="BS400" s="158"/>
      <c r="BT400" s="158"/>
      <c r="BU400" s="158"/>
      <c r="BV400" s="158"/>
      <c r="BW400" s="158"/>
      <c r="BX400" s="158"/>
      <c r="BY400" s="158"/>
      <c r="BZ400" s="158"/>
      <c r="CA400" s="158"/>
      <c r="CB400" s="158"/>
      <c r="CC400" s="158"/>
      <c r="CD400" s="158"/>
      <c r="CE400" s="158"/>
      <c r="CF400" s="158"/>
      <c r="CG400" s="158"/>
      <c r="CH400" s="158"/>
      <c r="CI400" s="158"/>
      <c r="CJ400" s="158"/>
      <c r="CK400" s="158"/>
      <c r="CL400" s="158"/>
      <c r="CM400" s="158"/>
      <c r="CN400" s="158"/>
      <c r="CO400" s="158"/>
      <c r="CP400" s="158"/>
      <c r="CQ400" s="158"/>
      <c r="CR400" s="158"/>
      <c r="CS400" s="158"/>
      <c r="CT400" s="158"/>
      <c r="CU400" s="158"/>
      <c r="CV400" s="158"/>
      <c r="CW400" s="158"/>
      <c r="CX400" s="158"/>
      <c r="CY400" s="158"/>
      <c r="CZ400" s="158"/>
      <c r="DA400" s="158"/>
      <c r="DB400" s="158"/>
      <c r="DC400" s="158"/>
      <c r="DD400" s="158"/>
      <c r="DE400" s="158"/>
      <c r="DF400" s="158"/>
      <c r="DG400" s="158"/>
      <c r="DH400" s="158"/>
      <c r="DI400" s="158"/>
      <c r="DJ400" s="158"/>
      <c r="DK400" s="158"/>
      <c r="DL400" s="158"/>
      <c r="DM400" s="158"/>
      <c r="DN400" s="158"/>
      <c r="DO400" s="158"/>
      <c r="DP400" s="158"/>
    </row>
    <row r="401" spans="1:120" x14ac:dyDescent="0.2">
      <c r="A401" s="158"/>
      <c r="B401" s="158"/>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c r="AA401" s="158"/>
      <c r="AB401" s="158"/>
      <c r="AC401" s="158"/>
      <c r="AD401" s="158"/>
      <c r="AE401" s="158"/>
      <c r="AF401" s="158"/>
      <c r="AG401" s="158"/>
      <c r="AH401" s="158"/>
      <c r="AI401" s="158"/>
      <c r="AJ401" s="158"/>
      <c r="AK401" s="158"/>
      <c r="AL401" s="158"/>
      <c r="AM401" s="158"/>
      <c r="AN401" s="158"/>
      <c r="AO401" s="158"/>
      <c r="AP401" s="158"/>
      <c r="AQ401" s="158"/>
      <c r="AR401" s="158"/>
      <c r="AS401" s="158"/>
      <c r="AT401" s="158"/>
      <c r="AU401" s="158"/>
      <c r="AV401" s="158"/>
      <c r="AW401" s="158"/>
      <c r="AX401" s="158"/>
      <c r="AY401" s="158"/>
      <c r="AZ401" s="158"/>
      <c r="BA401" s="158"/>
      <c r="BB401" s="158"/>
      <c r="BC401" s="158"/>
      <c r="BD401" s="158"/>
      <c r="BE401" s="158"/>
      <c r="BF401" s="158"/>
      <c r="BG401" s="158"/>
      <c r="BH401" s="158"/>
      <c r="BI401" s="158"/>
      <c r="BJ401" s="158"/>
      <c r="BK401" s="158"/>
      <c r="BL401" s="158"/>
      <c r="BM401" s="158"/>
      <c r="BN401" s="158"/>
      <c r="BO401" s="158"/>
      <c r="BP401" s="158"/>
      <c r="BQ401" s="158"/>
      <c r="BR401" s="158"/>
      <c r="BS401" s="158"/>
      <c r="BT401" s="158"/>
      <c r="BU401" s="158"/>
      <c r="BV401" s="158"/>
      <c r="BW401" s="158"/>
      <c r="BX401" s="158"/>
      <c r="BY401" s="158"/>
      <c r="BZ401" s="158"/>
      <c r="CA401" s="158"/>
      <c r="CB401" s="158"/>
      <c r="CC401" s="158"/>
      <c r="CD401" s="158"/>
      <c r="CE401" s="158"/>
      <c r="CF401" s="158"/>
      <c r="CG401" s="158"/>
      <c r="CH401" s="158"/>
      <c r="CI401" s="158"/>
      <c r="CJ401" s="158"/>
      <c r="CK401" s="158"/>
      <c r="CL401" s="158"/>
      <c r="CM401" s="158"/>
      <c r="CN401" s="158"/>
      <c r="CO401" s="158"/>
      <c r="CP401" s="158"/>
      <c r="CQ401" s="158"/>
      <c r="CR401" s="158"/>
      <c r="CS401" s="158"/>
      <c r="CT401" s="158"/>
      <c r="CU401" s="158"/>
      <c r="CV401" s="158"/>
      <c r="CW401" s="158"/>
      <c r="CX401" s="158"/>
      <c r="CY401" s="158"/>
      <c r="CZ401" s="158"/>
      <c r="DA401" s="158"/>
      <c r="DB401" s="158"/>
      <c r="DC401" s="158"/>
      <c r="DD401" s="158"/>
      <c r="DE401" s="158"/>
      <c r="DF401" s="158"/>
      <c r="DG401" s="158"/>
      <c r="DH401" s="158"/>
      <c r="DI401" s="158"/>
      <c r="DJ401" s="158"/>
      <c r="DK401" s="158"/>
      <c r="DL401" s="158"/>
      <c r="DM401" s="158"/>
      <c r="DN401" s="158"/>
      <c r="DO401" s="158"/>
      <c r="DP401" s="158"/>
    </row>
    <row r="402" spans="1:120" x14ac:dyDescent="0.2">
      <c r="A402" s="158"/>
      <c r="B402" s="158"/>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158"/>
      <c r="AL402" s="158"/>
      <c r="AM402" s="158"/>
      <c r="AN402" s="158"/>
      <c r="AO402" s="158"/>
      <c r="AP402" s="158"/>
      <c r="AQ402" s="158"/>
      <c r="AR402" s="158"/>
      <c r="AS402" s="158"/>
      <c r="AT402" s="158"/>
      <c r="AU402" s="158"/>
      <c r="AV402" s="158"/>
      <c r="AW402" s="158"/>
      <c r="AX402" s="158"/>
      <c r="AY402" s="158"/>
      <c r="AZ402" s="158"/>
      <c r="BA402" s="158"/>
      <c r="BB402" s="158"/>
      <c r="BC402" s="158"/>
      <c r="BD402" s="158"/>
      <c r="BE402" s="158"/>
      <c r="BF402" s="158"/>
      <c r="BG402" s="158"/>
      <c r="BH402" s="158"/>
      <c r="BI402" s="158"/>
      <c r="BJ402" s="158"/>
      <c r="BK402" s="158"/>
      <c r="BL402" s="158"/>
      <c r="BM402" s="158"/>
      <c r="BN402" s="158"/>
      <c r="BO402" s="158"/>
      <c r="BP402" s="158"/>
      <c r="BQ402" s="158"/>
      <c r="BR402" s="158"/>
      <c r="BS402" s="158"/>
      <c r="BT402" s="158"/>
      <c r="BU402" s="158"/>
      <c r="BV402" s="158"/>
      <c r="BW402" s="158"/>
      <c r="BX402" s="158"/>
      <c r="BY402" s="158"/>
      <c r="BZ402" s="158"/>
      <c r="CA402" s="158"/>
      <c r="CB402" s="158"/>
      <c r="CC402" s="158"/>
      <c r="CD402" s="158"/>
      <c r="CE402" s="158"/>
      <c r="CF402" s="158"/>
      <c r="CG402" s="158"/>
      <c r="CH402" s="158"/>
      <c r="CI402" s="158"/>
      <c r="CJ402" s="158"/>
      <c r="CK402" s="158"/>
      <c r="CL402" s="158"/>
      <c r="CM402" s="158"/>
      <c r="CN402" s="158"/>
      <c r="CO402" s="158"/>
      <c r="CP402" s="158"/>
      <c r="CQ402" s="158"/>
      <c r="CR402" s="158"/>
      <c r="CS402" s="158"/>
      <c r="CT402" s="158"/>
      <c r="CU402" s="158"/>
      <c r="CV402" s="158"/>
      <c r="CW402" s="158"/>
      <c r="CX402" s="158"/>
      <c r="CY402" s="158"/>
      <c r="CZ402" s="158"/>
      <c r="DA402" s="158"/>
      <c r="DB402" s="158"/>
      <c r="DC402" s="158"/>
      <c r="DD402" s="158"/>
      <c r="DE402" s="158"/>
      <c r="DF402" s="158"/>
      <c r="DG402" s="158"/>
      <c r="DH402" s="158"/>
      <c r="DI402" s="158"/>
      <c r="DJ402" s="158"/>
      <c r="DK402" s="158"/>
      <c r="DL402" s="158"/>
      <c r="DM402" s="158"/>
      <c r="DN402" s="158"/>
      <c r="DO402" s="158"/>
      <c r="DP402" s="158"/>
    </row>
    <row r="403" spans="1:120" x14ac:dyDescent="0.2">
      <c r="A403" s="158"/>
      <c r="B403" s="158"/>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8"/>
      <c r="AL403" s="158"/>
      <c r="AM403" s="158"/>
      <c r="AN403" s="158"/>
      <c r="AO403" s="158"/>
      <c r="AP403" s="158"/>
      <c r="AQ403" s="158"/>
      <c r="AR403" s="158"/>
      <c r="AS403" s="158"/>
      <c r="AT403" s="158"/>
      <c r="AU403" s="158"/>
      <c r="AV403" s="158"/>
      <c r="AW403" s="158"/>
      <c r="AX403" s="158"/>
      <c r="AY403" s="158"/>
      <c r="AZ403" s="158"/>
      <c r="BA403" s="158"/>
      <c r="BB403" s="158"/>
      <c r="BC403" s="158"/>
      <c r="BD403" s="158"/>
      <c r="BE403" s="158"/>
      <c r="BF403" s="158"/>
      <c r="BG403" s="158"/>
      <c r="BH403" s="158"/>
      <c r="BI403" s="158"/>
      <c r="BJ403" s="158"/>
      <c r="BK403" s="158"/>
      <c r="BL403" s="158"/>
      <c r="BM403" s="158"/>
      <c r="BN403" s="158"/>
      <c r="BO403" s="158"/>
      <c r="BP403" s="158"/>
      <c r="BQ403" s="158"/>
      <c r="BR403" s="158"/>
      <c r="BS403" s="158"/>
      <c r="BT403" s="158"/>
      <c r="BU403" s="158"/>
      <c r="BV403" s="158"/>
      <c r="BW403" s="158"/>
      <c r="BX403" s="158"/>
      <c r="BY403" s="158"/>
      <c r="BZ403" s="158"/>
      <c r="CA403" s="158"/>
      <c r="CB403" s="158"/>
      <c r="CC403" s="158"/>
      <c r="CD403" s="158"/>
      <c r="CE403" s="158"/>
      <c r="CF403" s="158"/>
      <c r="CG403" s="158"/>
      <c r="CH403" s="158"/>
      <c r="CI403" s="158"/>
      <c r="CJ403" s="158"/>
      <c r="CK403" s="158"/>
      <c r="CL403" s="158"/>
      <c r="CM403" s="158"/>
      <c r="CN403" s="158"/>
      <c r="CO403" s="158"/>
      <c r="CP403" s="158"/>
      <c r="CQ403" s="158"/>
      <c r="CR403" s="158"/>
      <c r="CS403" s="158"/>
      <c r="CT403" s="158"/>
      <c r="CU403" s="158"/>
      <c r="CV403" s="158"/>
      <c r="CW403" s="158"/>
      <c r="CX403" s="158"/>
      <c r="CY403" s="158"/>
      <c r="CZ403" s="158"/>
      <c r="DA403" s="158"/>
      <c r="DB403" s="158"/>
      <c r="DC403" s="158"/>
      <c r="DD403" s="158"/>
      <c r="DE403" s="158"/>
      <c r="DF403" s="158"/>
      <c r="DG403" s="158"/>
      <c r="DH403" s="158"/>
      <c r="DI403" s="158"/>
      <c r="DJ403" s="158"/>
      <c r="DK403" s="158"/>
      <c r="DL403" s="158"/>
      <c r="DM403" s="158"/>
      <c r="DN403" s="158"/>
      <c r="DO403" s="158"/>
      <c r="DP403" s="158"/>
    </row>
    <row r="404" spans="1:120" x14ac:dyDescent="0.2">
      <c r="A404" s="158"/>
      <c r="B404" s="158"/>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8"/>
      <c r="AL404" s="158"/>
      <c r="AM404" s="158"/>
      <c r="AN404" s="158"/>
      <c r="AO404" s="158"/>
      <c r="AP404" s="158"/>
      <c r="AQ404" s="158"/>
      <c r="AR404" s="158"/>
      <c r="AS404" s="158"/>
      <c r="AT404" s="158"/>
      <c r="AU404" s="158"/>
      <c r="AV404" s="158"/>
      <c r="AW404" s="158"/>
      <c r="AX404" s="158"/>
      <c r="AY404" s="158"/>
      <c r="AZ404" s="158"/>
      <c r="BA404" s="158"/>
      <c r="BB404" s="158"/>
      <c r="BC404" s="158"/>
      <c r="BD404" s="158"/>
      <c r="BE404" s="158"/>
      <c r="BF404" s="158"/>
      <c r="BG404" s="158"/>
      <c r="BH404" s="158"/>
      <c r="BI404" s="158"/>
      <c r="BJ404" s="158"/>
      <c r="BK404" s="158"/>
      <c r="BL404" s="158"/>
      <c r="BM404" s="158"/>
      <c r="BN404" s="158"/>
      <c r="BO404" s="158"/>
      <c r="BP404" s="158"/>
      <c r="BQ404" s="158"/>
      <c r="BR404" s="158"/>
      <c r="BS404" s="158"/>
      <c r="BT404" s="158"/>
      <c r="BU404" s="158"/>
      <c r="BV404" s="158"/>
      <c r="BW404" s="158"/>
      <c r="BX404" s="158"/>
      <c r="BY404" s="158"/>
      <c r="BZ404" s="158"/>
      <c r="CA404" s="158"/>
      <c r="CB404" s="158"/>
      <c r="CC404" s="158"/>
      <c r="CD404" s="158"/>
      <c r="CE404" s="158"/>
      <c r="CF404" s="158"/>
      <c r="CG404" s="158"/>
      <c r="CH404" s="158"/>
      <c r="CI404" s="158"/>
      <c r="CJ404" s="158"/>
      <c r="CK404" s="158"/>
      <c r="CL404" s="158"/>
      <c r="CM404" s="158"/>
      <c r="CN404" s="158"/>
      <c r="CO404" s="158"/>
      <c r="CP404" s="158"/>
      <c r="CQ404" s="158"/>
      <c r="CR404" s="158"/>
      <c r="CS404" s="158"/>
      <c r="CT404" s="158"/>
      <c r="CU404" s="158"/>
      <c r="CV404" s="158"/>
      <c r="CW404" s="158"/>
      <c r="CX404" s="158"/>
      <c r="CY404" s="158"/>
      <c r="CZ404" s="158"/>
      <c r="DA404" s="158"/>
      <c r="DB404" s="158"/>
      <c r="DC404" s="158"/>
      <c r="DD404" s="158"/>
      <c r="DE404" s="158"/>
      <c r="DF404" s="158"/>
      <c r="DG404" s="158"/>
      <c r="DH404" s="158"/>
      <c r="DI404" s="158"/>
      <c r="DJ404" s="158"/>
      <c r="DK404" s="158"/>
      <c r="DL404" s="158"/>
      <c r="DM404" s="158"/>
      <c r="DN404" s="158"/>
      <c r="DO404" s="158"/>
      <c r="DP404" s="158"/>
    </row>
    <row r="405" spans="1:120" x14ac:dyDescent="0.2">
      <c r="A405" s="158"/>
      <c r="B405" s="158"/>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8"/>
      <c r="AL405" s="158"/>
      <c r="AM405" s="158"/>
      <c r="AN405" s="158"/>
      <c r="AO405" s="158"/>
      <c r="AP405" s="158"/>
      <c r="AQ405" s="158"/>
      <c r="AR405" s="158"/>
      <c r="AS405" s="158"/>
      <c r="AT405" s="158"/>
      <c r="AU405" s="158"/>
      <c r="AV405" s="158"/>
      <c r="AW405" s="158"/>
      <c r="AX405" s="158"/>
      <c r="AY405" s="158"/>
      <c r="AZ405" s="158"/>
      <c r="BA405" s="158"/>
      <c r="BB405" s="158"/>
      <c r="BC405" s="158"/>
      <c r="BD405" s="158"/>
      <c r="BE405" s="158"/>
      <c r="BF405" s="158"/>
      <c r="BG405" s="158"/>
      <c r="BH405" s="158"/>
      <c r="BI405" s="158"/>
      <c r="BJ405" s="158"/>
      <c r="BK405" s="158"/>
      <c r="BL405" s="158"/>
      <c r="BM405" s="158"/>
      <c r="BN405" s="158"/>
      <c r="BO405" s="158"/>
      <c r="BP405" s="158"/>
      <c r="BQ405" s="158"/>
      <c r="BR405" s="158"/>
      <c r="BS405" s="158"/>
      <c r="BT405" s="158"/>
      <c r="BU405" s="158"/>
      <c r="BV405" s="158"/>
      <c r="BW405" s="158"/>
      <c r="BX405" s="158"/>
      <c r="BY405" s="158"/>
      <c r="BZ405" s="158"/>
      <c r="CA405" s="158"/>
      <c r="CB405" s="158"/>
      <c r="CC405" s="158"/>
      <c r="CD405" s="158"/>
      <c r="CE405" s="158"/>
      <c r="CF405" s="158"/>
      <c r="CG405" s="158"/>
      <c r="CH405" s="158"/>
      <c r="CI405" s="158"/>
      <c r="CJ405" s="158"/>
      <c r="CK405" s="158"/>
      <c r="CL405" s="158"/>
      <c r="CM405" s="158"/>
      <c r="CN405" s="158"/>
      <c r="CO405" s="158"/>
      <c r="CP405" s="158"/>
      <c r="CQ405" s="158"/>
      <c r="CR405" s="158"/>
      <c r="CS405" s="158"/>
      <c r="CT405" s="158"/>
      <c r="CU405" s="158"/>
      <c r="CV405" s="158"/>
      <c r="CW405" s="158"/>
      <c r="CX405" s="158"/>
      <c r="CY405" s="158"/>
      <c r="CZ405" s="158"/>
      <c r="DA405" s="158"/>
      <c r="DB405" s="158"/>
      <c r="DC405" s="158"/>
      <c r="DD405" s="158"/>
      <c r="DE405" s="158"/>
      <c r="DF405" s="158"/>
      <c r="DG405" s="158"/>
      <c r="DH405" s="158"/>
      <c r="DI405" s="158"/>
      <c r="DJ405" s="158"/>
      <c r="DK405" s="158"/>
      <c r="DL405" s="158"/>
      <c r="DM405" s="158"/>
      <c r="DN405" s="158"/>
      <c r="DO405" s="158"/>
      <c r="DP405" s="158"/>
    </row>
    <row r="406" spans="1:120" x14ac:dyDescent="0.2">
      <c r="A406" s="158"/>
      <c r="B406" s="158"/>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8"/>
      <c r="AL406" s="158"/>
      <c r="AM406" s="158"/>
      <c r="AN406" s="158"/>
      <c r="AO406" s="158"/>
      <c r="AP406" s="158"/>
      <c r="AQ406" s="158"/>
      <c r="AR406" s="158"/>
      <c r="AS406" s="158"/>
      <c r="AT406" s="158"/>
      <c r="AU406" s="158"/>
      <c r="AV406" s="158"/>
      <c r="AW406" s="158"/>
      <c r="AX406" s="158"/>
      <c r="AY406" s="158"/>
      <c r="AZ406" s="158"/>
      <c r="BA406" s="158"/>
      <c r="BB406" s="158"/>
      <c r="BC406" s="158"/>
      <c r="BD406" s="158"/>
      <c r="BE406" s="158"/>
      <c r="BF406" s="158"/>
      <c r="BG406" s="158"/>
      <c r="BH406" s="158"/>
      <c r="BI406" s="158"/>
      <c r="BJ406" s="158"/>
      <c r="BK406" s="158"/>
      <c r="BL406" s="158"/>
      <c r="BM406" s="158"/>
      <c r="BN406" s="158"/>
      <c r="BO406" s="158"/>
      <c r="BP406" s="158"/>
      <c r="BQ406" s="158"/>
      <c r="BR406" s="158"/>
      <c r="BS406" s="158"/>
      <c r="BT406" s="158"/>
      <c r="BU406" s="158"/>
      <c r="BV406" s="158"/>
      <c r="BW406" s="158"/>
      <c r="BX406" s="158"/>
      <c r="BY406" s="158"/>
      <c r="BZ406" s="158"/>
      <c r="CA406" s="158"/>
      <c r="CB406" s="158"/>
      <c r="CC406" s="158"/>
      <c r="CD406" s="158"/>
      <c r="CE406" s="158"/>
      <c r="CF406" s="158"/>
      <c r="CG406" s="158"/>
      <c r="CH406" s="158"/>
      <c r="CI406" s="158"/>
      <c r="CJ406" s="158"/>
      <c r="CK406" s="158"/>
      <c r="CL406" s="158"/>
      <c r="CM406" s="158"/>
      <c r="CN406" s="158"/>
      <c r="CO406" s="158"/>
      <c r="CP406" s="158"/>
      <c r="CQ406" s="158"/>
      <c r="CR406" s="158"/>
      <c r="CS406" s="158"/>
      <c r="CT406" s="158"/>
      <c r="CU406" s="158"/>
      <c r="CV406" s="158"/>
      <c r="CW406" s="158"/>
      <c r="CX406" s="158"/>
      <c r="CY406" s="158"/>
      <c r="CZ406" s="158"/>
      <c r="DA406" s="158"/>
      <c r="DB406" s="158"/>
      <c r="DC406" s="158"/>
      <c r="DD406" s="158"/>
      <c r="DE406" s="158"/>
      <c r="DF406" s="158"/>
      <c r="DG406" s="158"/>
      <c r="DH406" s="158"/>
      <c r="DI406" s="158"/>
      <c r="DJ406" s="158"/>
      <c r="DK406" s="158"/>
      <c r="DL406" s="158"/>
      <c r="DM406" s="158"/>
      <c r="DN406" s="158"/>
      <c r="DO406" s="158"/>
      <c r="DP406" s="158"/>
    </row>
    <row r="407" spans="1:120" x14ac:dyDescent="0.2">
      <c r="A407" s="158"/>
      <c r="B407" s="158"/>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8"/>
      <c r="AL407" s="158"/>
      <c r="AM407" s="158"/>
      <c r="AN407" s="158"/>
      <c r="AO407" s="158"/>
      <c r="AP407" s="158"/>
      <c r="AQ407" s="158"/>
      <c r="AR407" s="158"/>
      <c r="AS407" s="158"/>
      <c r="AT407" s="158"/>
      <c r="AU407" s="158"/>
      <c r="AV407" s="158"/>
      <c r="AW407" s="158"/>
      <c r="AX407" s="158"/>
      <c r="AY407" s="158"/>
      <c r="AZ407" s="158"/>
      <c r="BA407" s="158"/>
      <c r="BB407" s="158"/>
      <c r="BC407" s="158"/>
      <c r="BD407" s="158"/>
      <c r="BE407" s="158"/>
      <c r="BF407" s="158"/>
      <c r="BG407" s="158"/>
      <c r="BH407" s="158"/>
      <c r="BI407" s="158"/>
      <c r="BJ407" s="158"/>
      <c r="BK407" s="158"/>
      <c r="BL407" s="158"/>
      <c r="BM407" s="158"/>
      <c r="BN407" s="158"/>
      <c r="BO407" s="158"/>
      <c r="BP407" s="158"/>
      <c r="BQ407" s="158"/>
      <c r="BR407" s="158"/>
      <c r="BS407" s="158"/>
      <c r="BT407" s="158"/>
      <c r="BU407" s="158"/>
      <c r="BV407" s="158"/>
      <c r="BW407" s="158"/>
      <c r="BX407" s="158"/>
      <c r="BY407" s="158"/>
      <c r="BZ407" s="158"/>
      <c r="CA407" s="158"/>
      <c r="CB407" s="158"/>
      <c r="CC407" s="158"/>
      <c r="CD407" s="158"/>
      <c r="CE407" s="158"/>
      <c r="CF407" s="158"/>
      <c r="CG407" s="158"/>
      <c r="CH407" s="158"/>
      <c r="CI407" s="158"/>
      <c r="CJ407" s="158"/>
      <c r="CK407" s="158"/>
      <c r="CL407" s="158"/>
      <c r="CM407" s="158"/>
      <c r="CN407" s="158"/>
      <c r="CO407" s="158"/>
      <c r="CP407" s="158"/>
      <c r="CQ407" s="158"/>
      <c r="CR407" s="158"/>
      <c r="CS407" s="158"/>
      <c r="CT407" s="158"/>
      <c r="CU407" s="158"/>
      <c r="CV407" s="158"/>
      <c r="CW407" s="158"/>
      <c r="CX407" s="158"/>
      <c r="CY407" s="158"/>
      <c r="CZ407" s="158"/>
      <c r="DA407" s="158"/>
      <c r="DB407" s="158"/>
      <c r="DC407" s="158"/>
      <c r="DD407" s="158"/>
      <c r="DE407" s="158"/>
      <c r="DF407" s="158"/>
      <c r="DG407" s="158"/>
      <c r="DH407" s="158"/>
      <c r="DI407" s="158"/>
      <c r="DJ407" s="158"/>
      <c r="DK407" s="158"/>
      <c r="DL407" s="158"/>
      <c r="DM407" s="158"/>
      <c r="DN407" s="158"/>
      <c r="DO407" s="158"/>
      <c r="DP407" s="158"/>
    </row>
    <row r="408" spans="1:120" x14ac:dyDescent="0.2">
      <c r="A408" s="158"/>
      <c r="B408" s="158"/>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8"/>
      <c r="AY408" s="158"/>
      <c r="AZ408" s="158"/>
      <c r="BA408" s="158"/>
      <c r="BB408" s="158"/>
      <c r="BC408" s="158"/>
      <c r="BD408" s="158"/>
      <c r="BE408" s="158"/>
      <c r="BF408" s="158"/>
      <c r="BG408" s="158"/>
      <c r="BH408" s="158"/>
      <c r="BI408" s="158"/>
      <c r="BJ408" s="158"/>
      <c r="BK408" s="158"/>
      <c r="BL408" s="158"/>
      <c r="BM408" s="158"/>
      <c r="BN408" s="158"/>
      <c r="BO408" s="158"/>
      <c r="BP408" s="158"/>
      <c r="BQ408" s="158"/>
      <c r="BR408" s="158"/>
      <c r="BS408" s="158"/>
      <c r="BT408" s="158"/>
      <c r="BU408" s="158"/>
      <c r="BV408" s="158"/>
      <c r="BW408" s="158"/>
      <c r="BX408" s="158"/>
      <c r="BY408" s="158"/>
      <c r="BZ408" s="158"/>
      <c r="CA408" s="158"/>
      <c r="CB408" s="158"/>
      <c r="CC408" s="158"/>
      <c r="CD408" s="158"/>
      <c r="CE408" s="158"/>
      <c r="CF408" s="158"/>
      <c r="CG408" s="158"/>
      <c r="CH408" s="158"/>
      <c r="CI408" s="158"/>
      <c r="CJ408" s="158"/>
      <c r="CK408" s="158"/>
      <c r="CL408" s="158"/>
      <c r="CM408" s="158"/>
      <c r="CN408" s="158"/>
      <c r="CO408" s="158"/>
      <c r="CP408" s="158"/>
      <c r="CQ408" s="158"/>
      <c r="CR408" s="158"/>
      <c r="CS408" s="158"/>
      <c r="CT408" s="158"/>
      <c r="CU408" s="158"/>
      <c r="CV408" s="158"/>
      <c r="CW408" s="158"/>
      <c r="CX408" s="158"/>
      <c r="CY408" s="158"/>
      <c r="CZ408" s="158"/>
      <c r="DA408" s="158"/>
      <c r="DB408" s="158"/>
      <c r="DC408" s="158"/>
      <c r="DD408" s="158"/>
      <c r="DE408" s="158"/>
      <c r="DF408" s="158"/>
      <c r="DG408" s="158"/>
      <c r="DH408" s="158"/>
      <c r="DI408" s="158"/>
      <c r="DJ408" s="158"/>
      <c r="DK408" s="158"/>
      <c r="DL408" s="158"/>
      <c r="DM408" s="158"/>
      <c r="DN408" s="158"/>
      <c r="DO408" s="158"/>
      <c r="DP408" s="158"/>
    </row>
    <row r="409" spans="1:120" x14ac:dyDescent="0.2">
      <c r="A409" s="158"/>
      <c r="B409" s="158"/>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8"/>
      <c r="AL409" s="158"/>
      <c r="AM409" s="158"/>
      <c r="AN409" s="158"/>
      <c r="AO409" s="158"/>
      <c r="AP409" s="158"/>
      <c r="AQ409" s="158"/>
      <c r="AR409" s="158"/>
      <c r="AS409" s="158"/>
      <c r="AT409" s="158"/>
      <c r="AU409" s="158"/>
      <c r="AV409" s="158"/>
      <c r="AW409" s="158"/>
      <c r="AX409" s="158"/>
      <c r="AY409" s="158"/>
      <c r="AZ409" s="158"/>
      <c r="BA409" s="158"/>
      <c r="BB409" s="158"/>
      <c r="BC409" s="158"/>
      <c r="BD409" s="158"/>
      <c r="BE409" s="158"/>
      <c r="BF409" s="158"/>
      <c r="BG409" s="158"/>
      <c r="BH409" s="158"/>
      <c r="BI409" s="158"/>
      <c r="BJ409" s="158"/>
      <c r="BK409" s="158"/>
      <c r="BL409" s="158"/>
      <c r="BM409" s="158"/>
      <c r="BN409" s="158"/>
      <c r="BO409" s="158"/>
      <c r="BP409" s="158"/>
      <c r="BQ409" s="158"/>
      <c r="BR409" s="158"/>
      <c r="BS409" s="158"/>
      <c r="BT409" s="158"/>
      <c r="BU409" s="158"/>
      <c r="BV409" s="158"/>
      <c r="BW409" s="158"/>
      <c r="BX409" s="158"/>
      <c r="BY409" s="158"/>
      <c r="BZ409" s="158"/>
      <c r="CA409" s="158"/>
      <c r="CB409" s="158"/>
      <c r="CC409" s="158"/>
      <c r="CD409" s="158"/>
      <c r="CE409" s="158"/>
      <c r="CF409" s="158"/>
      <c r="CG409" s="158"/>
      <c r="CH409" s="158"/>
      <c r="CI409" s="158"/>
      <c r="CJ409" s="158"/>
      <c r="CK409" s="158"/>
      <c r="CL409" s="158"/>
      <c r="CM409" s="158"/>
      <c r="CN409" s="158"/>
      <c r="CO409" s="158"/>
      <c r="CP409" s="158"/>
      <c r="CQ409" s="158"/>
      <c r="CR409" s="158"/>
      <c r="CS409" s="158"/>
      <c r="CT409" s="158"/>
      <c r="CU409" s="158"/>
      <c r="CV409" s="158"/>
      <c r="CW409" s="158"/>
      <c r="CX409" s="158"/>
      <c r="CY409" s="158"/>
      <c r="CZ409" s="158"/>
      <c r="DA409" s="158"/>
      <c r="DB409" s="158"/>
      <c r="DC409" s="158"/>
      <c r="DD409" s="158"/>
      <c r="DE409" s="158"/>
      <c r="DF409" s="158"/>
      <c r="DG409" s="158"/>
      <c r="DH409" s="158"/>
      <c r="DI409" s="158"/>
      <c r="DJ409" s="158"/>
      <c r="DK409" s="158"/>
      <c r="DL409" s="158"/>
      <c r="DM409" s="158"/>
      <c r="DN409" s="158"/>
      <c r="DO409" s="158"/>
      <c r="DP409" s="158"/>
    </row>
    <row r="410" spans="1:120" x14ac:dyDescent="0.2">
      <c r="A410" s="158"/>
      <c r="B410" s="158"/>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8"/>
      <c r="AL410" s="158"/>
      <c r="AM410" s="158"/>
      <c r="AN410" s="158"/>
      <c r="AO410" s="158"/>
      <c r="AP410" s="158"/>
      <c r="AQ410" s="158"/>
      <c r="AR410" s="158"/>
      <c r="AS410" s="158"/>
      <c r="AT410" s="158"/>
      <c r="AU410" s="158"/>
      <c r="AV410" s="158"/>
      <c r="AW410" s="158"/>
      <c r="AX410" s="158"/>
      <c r="AY410" s="158"/>
      <c r="AZ410" s="158"/>
      <c r="BA410" s="158"/>
      <c r="BB410" s="158"/>
      <c r="BC410" s="158"/>
      <c r="BD410" s="158"/>
      <c r="BE410" s="158"/>
      <c r="BF410" s="158"/>
      <c r="BG410" s="158"/>
      <c r="BH410" s="158"/>
      <c r="BI410" s="158"/>
      <c r="BJ410" s="158"/>
      <c r="BK410" s="158"/>
      <c r="BL410" s="158"/>
      <c r="BM410" s="158"/>
      <c r="BN410" s="158"/>
      <c r="BO410" s="158"/>
      <c r="BP410" s="158"/>
      <c r="BQ410" s="158"/>
      <c r="BR410" s="158"/>
      <c r="BS410" s="158"/>
      <c r="BT410" s="158"/>
      <c r="BU410" s="158"/>
      <c r="BV410" s="158"/>
      <c r="BW410" s="158"/>
      <c r="BX410" s="158"/>
      <c r="BY410" s="158"/>
      <c r="BZ410" s="158"/>
      <c r="CA410" s="158"/>
      <c r="CB410" s="158"/>
      <c r="CC410" s="158"/>
      <c r="CD410" s="158"/>
      <c r="CE410" s="158"/>
      <c r="CF410" s="158"/>
      <c r="CG410" s="158"/>
      <c r="CH410" s="158"/>
      <c r="CI410" s="158"/>
      <c r="CJ410" s="158"/>
      <c r="CK410" s="158"/>
      <c r="CL410" s="158"/>
      <c r="CM410" s="158"/>
      <c r="CN410" s="158"/>
      <c r="CO410" s="158"/>
      <c r="CP410" s="158"/>
      <c r="CQ410" s="158"/>
      <c r="CR410" s="158"/>
      <c r="CS410" s="158"/>
      <c r="CT410" s="158"/>
      <c r="CU410" s="158"/>
      <c r="CV410" s="158"/>
      <c r="CW410" s="158"/>
      <c r="CX410" s="158"/>
      <c r="CY410" s="158"/>
      <c r="CZ410" s="158"/>
      <c r="DA410" s="158"/>
      <c r="DB410" s="158"/>
      <c r="DC410" s="158"/>
      <c r="DD410" s="158"/>
      <c r="DE410" s="158"/>
      <c r="DF410" s="158"/>
      <c r="DG410" s="158"/>
      <c r="DH410" s="158"/>
      <c r="DI410" s="158"/>
      <c r="DJ410" s="158"/>
      <c r="DK410" s="158"/>
      <c r="DL410" s="158"/>
      <c r="DM410" s="158"/>
      <c r="DN410" s="158"/>
      <c r="DO410" s="158"/>
      <c r="DP410" s="158"/>
    </row>
    <row r="411" spans="1:120" x14ac:dyDescent="0.2">
      <c r="A411" s="158"/>
      <c r="B411" s="158"/>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158"/>
      <c r="AK411" s="158"/>
      <c r="AL411" s="158"/>
      <c r="AM411" s="158"/>
      <c r="AN411" s="158"/>
      <c r="AO411" s="158"/>
      <c r="AP411" s="158"/>
      <c r="AQ411" s="158"/>
      <c r="AR411" s="158"/>
      <c r="AS411" s="158"/>
      <c r="AT411" s="158"/>
      <c r="AU411" s="158"/>
      <c r="AV411" s="158"/>
      <c r="AW411" s="158"/>
      <c r="AX411" s="158"/>
      <c r="AY411" s="158"/>
      <c r="AZ411" s="158"/>
      <c r="BA411" s="158"/>
      <c r="BB411" s="158"/>
      <c r="BC411" s="158"/>
      <c r="BD411" s="158"/>
      <c r="BE411" s="158"/>
      <c r="BF411" s="158"/>
      <c r="BG411" s="158"/>
      <c r="BH411" s="158"/>
      <c r="BI411" s="158"/>
      <c r="BJ411" s="158"/>
      <c r="BK411" s="158"/>
      <c r="BL411" s="158"/>
      <c r="BM411" s="158"/>
      <c r="BN411" s="158"/>
      <c r="BO411" s="158"/>
      <c r="BP411" s="158"/>
      <c r="BQ411" s="158"/>
      <c r="BR411" s="158"/>
      <c r="BS411" s="158"/>
      <c r="BT411" s="158"/>
      <c r="BU411" s="158"/>
      <c r="BV411" s="158"/>
      <c r="BW411" s="158"/>
      <c r="BX411" s="158"/>
      <c r="BY411" s="158"/>
      <c r="BZ411" s="158"/>
      <c r="CA411" s="158"/>
      <c r="CB411" s="158"/>
      <c r="CC411" s="158"/>
      <c r="CD411" s="158"/>
      <c r="CE411" s="158"/>
      <c r="CF411" s="158"/>
      <c r="CG411" s="158"/>
      <c r="CH411" s="158"/>
      <c r="CI411" s="158"/>
      <c r="CJ411" s="158"/>
      <c r="CK411" s="158"/>
      <c r="CL411" s="158"/>
      <c r="CM411" s="158"/>
      <c r="CN411" s="158"/>
      <c r="CO411" s="158"/>
      <c r="CP411" s="158"/>
      <c r="CQ411" s="158"/>
      <c r="CR411" s="158"/>
      <c r="CS411" s="158"/>
      <c r="CT411" s="158"/>
      <c r="CU411" s="158"/>
      <c r="CV411" s="158"/>
      <c r="CW411" s="158"/>
      <c r="CX411" s="158"/>
      <c r="CY411" s="158"/>
      <c r="CZ411" s="158"/>
      <c r="DA411" s="158"/>
      <c r="DB411" s="158"/>
      <c r="DC411" s="158"/>
      <c r="DD411" s="158"/>
      <c r="DE411" s="158"/>
      <c r="DF411" s="158"/>
      <c r="DG411" s="158"/>
      <c r="DH411" s="158"/>
      <c r="DI411" s="158"/>
      <c r="DJ411" s="158"/>
      <c r="DK411" s="158"/>
      <c r="DL411" s="158"/>
      <c r="DM411" s="158"/>
      <c r="DN411" s="158"/>
      <c r="DO411" s="158"/>
      <c r="DP411" s="158"/>
    </row>
    <row r="412" spans="1:120" x14ac:dyDescent="0.2">
      <c r="A412" s="158"/>
      <c r="B412" s="158"/>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8"/>
      <c r="AK412" s="158"/>
      <c r="AL412" s="158"/>
      <c r="AM412" s="158"/>
      <c r="AN412" s="158"/>
      <c r="AO412" s="158"/>
      <c r="AP412" s="158"/>
      <c r="AQ412" s="158"/>
      <c r="AR412" s="158"/>
      <c r="AS412" s="158"/>
      <c r="AT412" s="158"/>
      <c r="AU412" s="158"/>
      <c r="AV412" s="158"/>
      <c r="AW412" s="158"/>
      <c r="AX412" s="158"/>
      <c r="AY412" s="158"/>
      <c r="AZ412" s="158"/>
      <c r="BA412" s="158"/>
      <c r="BB412" s="158"/>
      <c r="BC412" s="158"/>
      <c r="BD412" s="158"/>
      <c r="BE412" s="158"/>
      <c r="BF412" s="158"/>
      <c r="BG412" s="158"/>
      <c r="BH412" s="158"/>
      <c r="BI412" s="158"/>
      <c r="BJ412" s="158"/>
      <c r="BK412" s="158"/>
      <c r="BL412" s="158"/>
      <c r="BM412" s="158"/>
      <c r="BN412" s="158"/>
      <c r="BO412" s="158"/>
      <c r="BP412" s="158"/>
      <c r="BQ412" s="158"/>
      <c r="BR412" s="158"/>
      <c r="BS412" s="158"/>
      <c r="BT412" s="158"/>
      <c r="BU412" s="158"/>
      <c r="BV412" s="158"/>
      <c r="BW412" s="158"/>
      <c r="BX412" s="158"/>
      <c r="BY412" s="158"/>
      <c r="BZ412" s="158"/>
      <c r="CA412" s="158"/>
      <c r="CB412" s="158"/>
      <c r="CC412" s="158"/>
      <c r="CD412" s="158"/>
      <c r="CE412" s="158"/>
      <c r="CF412" s="158"/>
      <c r="CG412" s="158"/>
      <c r="CH412" s="158"/>
      <c r="CI412" s="158"/>
      <c r="CJ412" s="158"/>
      <c r="CK412" s="158"/>
      <c r="CL412" s="158"/>
      <c r="CM412" s="158"/>
      <c r="CN412" s="158"/>
      <c r="CO412" s="158"/>
      <c r="CP412" s="158"/>
      <c r="CQ412" s="158"/>
      <c r="CR412" s="158"/>
      <c r="CS412" s="158"/>
      <c r="CT412" s="158"/>
      <c r="CU412" s="158"/>
      <c r="CV412" s="158"/>
      <c r="CW412" s="158"/>
      <c r="CX412" s="158"/>
      <c r="CY412" s="158"/>
      <c r="CZ412" s="158"/>
      <c r="DA412" s="158"/>
      <c r="DB412" s="158"/>
      <c r="DC412" s="158"/>
      <c r="DD412" s="158"/>
      <c r="DE412" s="158"/>
      <c r="DF412" s="158"/>
      <c r="DG412" s="158"/>
      <c r="DH412" s="158"/>
      <c r="DI412" s="158"/>
      <c r="DJ412" s="158"/>
      <c r="DK412" s="158"/>
      <c r="DL412" s="158"/>
      <c r="DM412" s="158"/>
      <c r="DN412" s="158"/>
      <c r="DO412" s="158"/>
      <c r="DP412" s="158"/>
    </row>
    <row r="413" spans="1:120" x14ac:dyDescent="0.2">
      <c r="A413" s="158"/>
      <c r="B413" s="158"/>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c r="AA413" s="158"/>
      <c r="AB413" s="158"/>
      <c r="AC413" s="158"/>
      <c r="AD413" s="158"/>
      <c r="AE413" s="158"/>
      <c r="AF413" s="158"/>
      <c r="AG413" s="158"/>
      <c r="AH413" s="158"/>
      <c r="AI413" s="158"/>
      <c r="AJ413" s="158"/>
      <c r="AK413" s="158"/>
      <c r="AL413" s="158"/>
      <c r="AM413" s="158"/>
      <c r="AN413" s="158"/>
      <c r="AO413" s="158"/>
      <c r="AP413" s="158"/>
      <c r="AQ413" s="158"/>
      <c r="AR413" s="158"/>
      <c r="AS413" s="158"/>
      <c r="AT413" s="158"/>
      <c r="AU413" s="158"/>
      <c r="AV413" s="158"/>
      <c r="AW413" s="158"/>
      <c r="AX413" s="158"/>
      <c r="AY413" s="158"/>
      <c r="AZ413" s="158"/>
      <c r="BA413" s="158"/>
      <c r="BB413" s="158"/>
      <c r="BC413" s="158"/>
      <c r="BD413" s="158"/>
      <c r="BE413" s="158"/>
      <c r="BF413" s="158"/>
      <c r="BG413" s="158"/>
      <c r="BH413" s="158"/>
      <c r="BI413" s="158"/>
      <c r="BJ413" s="158"/>
      <c r="BK413" s="158"/>
      <c r="BL413" s="158"/>
      <c r="BM413" s="158"/>
      <c r="BN413" s="158"/>
      <c r="BO413" s="158"/>
      <c r="BP413" s="158"/>
      <c r="BQ413" s="158"/>
      <c r="BR413" s="158"/>
      <c r="BS413" s="158"/>
      <c r="BT413" s="158"/>
      <c r="BU413" s="158"/>
      <c r="BV413" s="158"/>
      <c r="BW413" s="158"/>
      <c r="BX413" s="158"/>
      <c r="BY413" s="158"/>
      <c r="BZ413" s="158"/>
      <c r="CA413" s="158"/>
      <c r="CB413" s="158"/>
      <c r="CC413" s="158"/>
      <c r="CD413" s="158"/>
      <c r="CE413" s="158"/>
      <c r="CF413" s="158"/>
      <c r="CG413" s="158"/>
      <c r="CH413" s="158"/>
      <c r="CI413" s="158"/>
      <c r="CJ413" s="158"/>
      <c r="CK413" s="158"/>
      <c r="CL413" s="158"/>
      <c r="CM413" s="158"/>
      <c r="CN413" s="158"/>
      <c r="CO413" s="158"/>
      <c r="CP413" s="158"/>
      <c r="CQ413" s="158"/>
      <c r="CR413" s="158"/>
      <c r="CS413" s="158"/>
      <c r="CT413" s="158"/>
      <c r="CU413" s="158"/>
      <c r="CV413" s="158"/>
      <c r="CW413" s="158"/>
      <c r="CX413" s="158"/>
      <c r="CY413" s="158"/>
      <c r="CZ413" s="158"/>
      <c r="DA413" s="158"/>
      <c r="DB413" s="158"/>
      <c r="DC413" s="158"/>
      <c r="DD413" s="158"/>
      <c r="DE413" s="158"/>
      <c r="DF413" s="158"/>
      <c r="DG413" s="158"/>
      <c r="DH413" s="158"/>
      <c r="DI413" s="158"/>
      <c r="DJ413" s="158"/>
      <c r="DK413" s="158"/>
      <c r="DL413" s="158"/>
      <c r="DM413" s="158"/>
      <c r="DN413" s="158"/>
      <c r="DO413" s="158"/>
      <c r="DP413" s="158"/>
    </row>
    <row r="414" spans="1:120" x14ac:dyDescent="0.2">
      <c r="A414" s="158"/>
      <c r="B414" s="158"/>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c r="AA414" s="158"/>
      <c r="AB414" s="158"/>
      <c r="AC414" s="158"/>
      <c r="AD414" s="158"/>
      <c r="AE414" s="158"/>
      <c r="AF414" s="158"/>
      <c r="AG414" s="158"/>
      <c r="AH414" s="158"/>
      <c r="AI414" s="158"/>
      <c r="AJ414" s="158"/>
      <c r="AK414" s="158"/>
      <c r="AL414" s="158"/>
      <c r="AM414" s="158"/>
      <c r="AN414" s="158"/>
      <c r="AO414" s="158"/>
      <c r="AP414" s="158"/>
      <c r="AQ414" s="158"/>
      <c r="AR414" s="158"/>
      <c r="AS414" s="158"/>
      <c r="AT414" s="158"/>
      <c r="AU414" s="158"/>
      <c r="AV414" s="158"/>
      <c r="AW414" s="158"/>
      <c r="AX414" s="158"/>
      <c r="AY414" s="158"/>
      <c r="AZ414" s="158"/>
      <c r="BA414" s="158"/>
      <c r="BB414" s="158"/>
      <c r="BC414" s="158"/>
      <c r="BD414" s="158"/>
      <c r="BE414" s="158"/>
      <c r="BF414" s="158"/>
      <c r="BG414" s="158"/>
      <c r="BH414" s="158"/>
      <c r="BI414" s="158"/>
      <c r="BJ414" s="158"/>
      <c r="BK414" s="158"/>
      <c r="BL414" s="158"/>
      <c r="BM414" s="158"/>
      <c r="BN414" s="158"/>
      <c r="BO414" s="158"/>
      <c r="BP414" s="158"/>
      <c r="BQ414" s="158"/>
      <c r="BR414" s="158"/>
      <c r="BS414" s="158"/>
      <c r="BT414" s="158"/>
      <c r="BU414" s="158"/>
      <c r="BV414" s="158"/>
      <c r="BW414" s="158"/>
      <c r="BX414" s="158"/>
      <c r="BY414" s="158"/>
      <c r="BZ414" s="158"/>
      <c r="CA414" s="158"/>
      <c r="CB414" s="158"/>
      <c r="CC414" s="158"/>
      <c r="CD414" s="158"/>
      <c r="CE414" s="158"/>
      <c r="CF414" s="158"/>
      <c r="CG414" s="158"/>
      <c r="CH414" s="158"/>
      <c r="CI414" s="158"/>
      <c r="CJ414" s="158"/>
      <c r="CK414" s="158"/>
      <c r="CL414" s="158"/>
      <c r="CM414" s="158"/>
      <c r="CN414" s="158"/>
      <c r="CO414" s="158"/>
      <c r="CP414" s="158"/>
      <c r="CQ414" s="158"/>
      <c r="CR414" s="158"/>
      <c r="CS414" s="158"/>
      <c r="CT414" s="158"/>
      <c r="CU414" s="158"/>
      <c r="CV414" s="158"/>
      <c r="CW414" s="158"/>
      <c r="CX414" s="158"/>
      <c r="CY414" s="158"/>
      <c r="CZ414" s="158"/>
      <c r="DA414" s="158"/>
      <c r="DB414" s="158"/>
      <c r="DC414" s="158"/>
      <c r="DD414" s="158"/>
      <c r="DE414" s="158"/>
      <c r="DF414" s="158"/>
      <c r="DG414" s="158"/>
      <c r="DH414" s="158"/>
      <c r="DI414" s="158"/>
      <c r="DJ414" s="158"/>
      <c r="DK414" s="158"/>
      <c r="DL414" s="158"/>
      <c r="DM414" s="158"/>
      <c r="DN414" s="158"/>
      <c r="DO414" s="158"/>
      <c r="DP414" s="158"/>
    </row>
    <row r="415" spans="1:120" x14ac:dyDescent="0.2">
      <c r="A415" s="158"/>
      <c r="B415" s="158"/>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c r="AA415" s="158"/>
      <c r="AB415" s="158"/>
      <c r="AC415" s="158"/>
      <c r="AD415" s="158"/>
      <c r="AE415" s="158"/>
      <c r="AF415" s="158"/>
      <c r="AG415" s="158"/>
      <c r="AH415" s="158"/>
      <c r="AI415" s="158"/>
      <c r="AJ415" s="158"/>
      <c r="AK415" s="158"/>
      <c r="AL415" s="158"/>
      <c r="AM415" s="158"/>
      <c r="AN415" s="158"/>
      <c r="AO415" s="158"/>
      <c r="AP415" s="158"/>
      <c r="AQ415" s="158"/>
      <c r="AR415" s="158"/>
      <c r="AS415" s="158"/>
      <c r="AT415" s="158"/>
      <c r="AU415" s="158"/>
      <c r="AV415" s="158"/>
      <c r="AW415" s="158"/>
      <c r="AX415" s="158"/>
      <c r="AY415" s="158"/>
      <c r="AZ415" s="158"/>
      <c r="BA415" s="158"/>
      <c r="BB415" s="158"/>
      <c r="BC415" s="158"/>
      <c r="BD415" s="158"/>
      <c r="BE415" s="158"/>
      <c r="BF415" s="158"/>
      <c r="BG415" s="158"/>
      <c r="BH415" s="158"/>
      <c r="BI415" s="158"/>
      <c r="BJ415" s="158"/>
      <c r="BK415" s="158"/>
      <c r="BL415" s="158"/>
      <c r="BM415" s="158"/>
      <c r="BN415" s="158"/>
      <c r="BO415" s="158"/>
      <c r="BP415" s="158"/>
      <c r="BQ415" s="158"/>
      <c r="BR415" s="158"/>
      <c r="BS415" s="158"/>
      <c r="BT415" s="158"/>
      <c r="BU415" s="158"/>
      <c r="BV415" s="158"/>
      <c r="BW415" s="158"/>
      <c r="BX415" s="158"/>
      <c r="BY415" s="158"/>
      <c r="BZ415" s="158"/>
      <c r="CA415" s="158"/>
      <c r="CB415" s="158"/>
      <c r="CC415" s="158"/>
      <c r="CD415" s="158"/>
      <c r="CE415" s="158"/>
      <c r="CF415" s="158"/>
      <c r="CG415" s="158"/>
      <c r="CH415" s="158"/>
      <c r="CI415" s="158"/>
      <c r="CJ415" s="158"/>
      <c r="CK415" s="158"/>
      <c r="CL415" s="158"/>
      <c r="CM415" s="158"/>
      <c r="CN415" s="158"/>
      <c r="CO415" s="158"/>
      <c r="CP415" s="158"/>
      <c r="CQ415" s="158"/>
      <c r="CR415" s="158"/>
      <c r="CS415" s="158"/>
      <c r="CT415" s="158"/>
      <c r="CU415" s="158"/>
      <c r="CV415" s="158"/>
      <c r="CW415" s="158"/>
      <c r="CX415" s="158"/>
      <c r="CY415" s="158"/>
      <c r="CZ415" s="158"/>
      <c r="DA415" s="158"/>
      <c r="DB415" s="158"/>
      <c r="DC415" s="158"/>
      <c r="DD415" s="158"/>
      <c r="DE415" s="158"/>
      <c r="DF415" s="158"/>
      <c r="DG415" s="158"/>
      <c r="DH415" s="158"/>
      <c r="DI415" s="158"/>
      <c r="DJ415" s="158"/>
      <c r="DK415" s="158"/>
      <c r="DL415" s="158"/>
      <c r="DM415" s="158"/>
      <c r="DN415" s="158"/>
      <c r="DO415" s="158"/>
      <c r="DP415" s="158"/>
    </row>
    <row r="416" spans="1:120" x14ac:dyDescent="0.2">
      <c r="A416" s="158"/>
      <c r="B416" s="158"/>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c r="AA416" s="158"/>
      <c r="AB416" s="158"/>
      <c r="AC416" s="158"/>
      <c r="AD416" s="158"/>
      <c r="AE416" s="158"/>
      <c r="AF416" s="158"/>
      <c r="AG416" s="158"/>
      <c r="AH416" s="158"/>
      <c r="AI416" s="158"/>
      <c r="AJ416" s="158"/>
      <c r="AK416" s="158"/>
      <c r="AL416" s="158"/>
      <c r="AM416" s="158"/>
      <c r="AN416" s="158"/>
      <c r="AO416" s="158"/>
      <c r="AP416" s="158"/>
      <c r="AQ416" s="158"/>
      <c r="AR416" s="158"/>
      <c r="AS416" s="158"/>
      <c r="AT416" s="158"/>
      <c r="AU416" s="158"/>
      <c r="AV416" s="158"/>
      <c r="AW416" s="158"/>
      <c r="AX416" s="158"/>
      <c r="AY416" s="158"/>
      <c r="AZ416" s="158"/>
      <c r="BA416" s="158"/>
      <c r="BB416" s="158"/>
      <c r="BC416" s="158"/>
      <c r="BD416" s="158"/>
      <c r="BE416" s="158"/>
      <c r="BF416" s="158"/>
      <c r="BG416" s="158"/>
      <c r="BH416" s="158"/>
      <c r="BI416" s="158"/>
      <c r="BJ416" s="158"/>
      <c r="BK416" s="158"/>
      <c r="BL416" s="158"/>
      <c r="BM416" s="158"/>
      <c r="BN416" s="158"/>
      <c r="BO416" s="158"/>
      <c r="BP416" s="158"/>
      <c r="BQ416" s="158"/>
      <c r="BR416" s="158"/>
      <c r="BS416" s="158"/>
      <c r="BT416" s="158"/>
      <c r="BU416" s="158"/>
      <c r="BV416" s="158"/>
      <c r="BW416" s="158"/>
      <c r="BX416" s="158"/>
      <c r="BY416" s="158"/>
      <c r="BZ416" s="158"/>
      <c r="CA416" s="158"/>
      <c r="CB416" s="158"/>
      <c r="CC416" s="158"/>
      <c r="CD416" s="158"/>
      <c r="CE416" s="158"/>
      <c r="CF416" s="158"/>
      <c r="CG416" s="158"/>
      <c r="CH416" s="158"/>
      <c r="CI416" s="158"/>
      <c r="CJ416" s="158"/>
      <c r="CK416" s="158"/>
      <c r="CL416" s="158"/>
      <c r="CM416" s="158"/>
      <c r="CN416" s="158"/>
      <c r="CO416" s="158"/>
      <c r="CP416" s="158"/>
      <c r="CQ416" s="158"/>
      <c r="CR416" s="158"/>
      <c r="CS416" s="158"/>
      <c r="CT416" s="158"/>
      <c r="CU416" s="158"/>
      <c r="CV416" s="158"/>
      <c r="CW416" s="158"/>
      <c r="CX416" s="158"/>
      <c r="CY416" s="158"/>
      <c r="CZ416" s="158"/>
      <c r="DA416" s="158"/>
      <c r="DB416" s="158"/>
      <c r="DC416" s="158"/>
      <c r="DD416" s="158"/>
      <c r="DE416" s="158"/>
      <c r="DF416" s="158"/>
      <c r="DG416" s="158"/>
      <c r="DH416" s="158"/>
      <c r="DI416" s="158"/>
      <c r="DJ416" s="158"/>
      <c r="DK416" s="158"/>
      <c r="DL416" s="158"/>
      <c r="DM416" s="158"/>
      <c r="DN416" s="158"/>
      <c r="DO416" s="158"/>
      <c r="DP416" s="158"/>
    </row>
    <row r="417" spans="1:120" x14ac:dyDescent="0.2">
      <c r="A417" s="158"/>
      <c r="B417" s="158"/>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c r="AH417" s="158"/>
      <c r="AI417" s="158"/>
      <c r="AJ417" s="158"/>
      <c r="AK417" s="158"/>
      <c r="AL417" s="158"/>
      <c r="AM417" s="158"/>
      <c r="AN417" s="158"/>
      <c r="AO417" s="158"/>
      <c r="AP417" s="158"/>
      <c r="AQ417" s="158"/>
      <c r="AR417" s="158"/>
      <c r="AS417" s="158"/>
      <c r="AT417" s="158"/>
      <c r="AU417" s="158"/>
      <c r="AV417" s="158"/>
      <c r="AW417" s="158"/>
      <c r="AX417" s="158"/>
      <c r="AY417" s="158"/>
      <c r="AZ417" s="158"/>
      <c r="BA417" s="158"/>
      <c r="BB417" s="158"/>
      <c r="BC417" s="158"/>
      <c r="BD417" s="158"/>
      <c r="BE417" s="158"/>
      <c r="BF417" s="158"/>
      <c r="BG417" s="158"/>
      <c r="BH417" s="158"/>
      <c r="BI417" s="158"/>
      <c r="BJ417" s="158"/>
      <c r="BK417" s="158"/>
      <c r="BL417" s="158"/>
      <c r="BM417" s="158"/>
      <c r="BN417" s="158"/>
      <c r="BO417" s="158"/>
      <c r="BP417" s="158"/>
      <c r="BQ417" s="158"/>
      <c r="BR417" s="158"/>
      <c r="BS417" s="158"/>
      <c r="BT417" s="158"/>
      <c r="BU417" s="158"/>
      <c r="BV417" s="158"/>
      <c r="BW417" s="158"/>
      <c r="BX417" s="158"/>
      <c r="BY417" s="158"/>
      <c r="BZ417" s="158"/>
      <c r="CA417" s="158"/>
      <c r="CB417" s="158"/>
      <c r="CC417" s="158"/>
      <c r="CD417" s="158"/>
      <c r="CE417" s="158"/>
      <c r="CF417" s="158"/>
      <c r="CG417" s="158"/>
      <c r="CH417" s="158"/>
      <c r="CI417" s="158"/>
      <c r="CJ417" s="158"/>
      <c r="CK417" s="158"/>
      <c r="CL417" s="158"/>
      <c r="CM417" s="158"/>
      <c r="CN417" s="158"/>
      <c r="CO417" s="158"/>
      <c r="CP417" s="158"/>
      <c r="CQ417" s="158"/>
      <c r="CR417" s="158"/>
      <c r="CS417" s="158"/>
      <c r="CT417" s="158"/>
      <c r="CU417" s="158"/>
      <c r="CV417" s="158"/>
      <c r="CW417" s="158"/>
      <c r="CX417" s="158"/>
      <c r="CY417" s="158"/>
      <c r="CZ417" s="158"/>
      <c r="DA417" s="158"/>
      <c r="DB417" s="158"/>
      <c r="DC417" s="158"/>
      <c r="DD417" s="158"/>
      <c r="DE417" s="158"/>
      <c r="DF417" s="158"/>
      <c r="DG417" s="158"/>
      <c r="DH417" s="158"/>
      <c r="DI417" s="158"/>
      <c r="DJ417" s="158"/>
      <c r="DK417" s="158"/>
      <c r="DL417" s="158"/>
      <c r="DM417" s="158"/>
      <c r="DN417" s="158"/>
      <c r="DO417" s="158"/>
      <c r="DP417" s="158"/>
    </row>
    <row r="418" spans="1:120" x14ac:dyDescent="0.2">
      <c r="A418" s="158"/>
      <c r="B418" s="158"/>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158"/>
      <c r="AK418" s="158"/>
      <c r="AL418" s="158"/>
      <c r="AM418" s="158"/>
      <c r="AN418" s="158"/>
      <c r="AO418" s="158"/>
      <c r="AP418" s="158"/>
      <c r="AQ418" s="158"/>
      <c r="AR418" s="158"/>
      <c r="AS418" s="158"/>
      <c r="AT418" s="158"/>
      <c r="AU418" s="158"/>
      <c r="AV418" s="158"/>
      <c r="AW418" s="158"/>
      <c r="AX418" s="158"/>
      <c r="AY418" s="158"/>
      <c r="AZ418" s="158"/>
      <c r="BA418" s="158"/>
      <c r="BB418" s="158"/>
      <c r="BC418" s="158"/>
      <c r="BD418" s="158"/>
      <c r="BE418" s="158"/>
      <c r="BF418" s="158"/>
      <c r="BG418" s="158"/>
      <c r="BH418" s="158"/>
      <c r="BI418" s="158"/>
      <c r="BJ418" s="158"/>
      <c r="BK418" s="158"/>
      <c r="BL418" s="158"/>
      <c r="BM418" s="158"/>
      <c r="BN418" s="158"/>
      <c r="BO418" s="158"/>
      <c r="BP418" s="158"/>
      <c r="BQ418" s="158"/>
      <c r="BR418" s="158"/>
      <c r="BS418" s="158"/>
      <c r="BT418" s="158"/>
      <c r="BU418" s="158"/>
      <c r="BV418" s="158"/>
      <c r="BW418" s="158"/>
      <c r="BX418" s="158"/>
      <c r="BY418" s="158"/>
      <c r="BZ418" s="158"/>
      <c r="CA418" s="158"/>
      <c r="CB418" s="158"/>
      <c r="CC418" s="158"/>
      <c r="CD418" s="158"/>
      <c r="CE418" s="158"/>
      <c r="CF418" s="158"/>
      <c r="CG418" s="158"/>
      <c r="CH418" s="158"/>
      <c r="CI418" s="158"/>
      <c r="CJ418" s="158"/>
      <c r="CK418" s="158"/>
      <c r="CL418" s="158"/>
      <c r="CM418" s="158"/>
      <c r="CN418" s="158"/>
      <c r="CO418" s="158"/>
      <c r="CP418" s="158"/>
      <c r="CQ418" s="158"/>
      <c r="CR418" s="158"/>
      <c r="CS418" s="158"/>
      <c r="CT418" s="158"/>
      <c r="CU418" s="158"/>
      <c r="CV418" s="158"/>
      <c r="CW418" s="158"/>
      <c r="CX418" s="158"/>
      <c r="CY418" s="158"/>
      <c r="CZ418" s="158"/>
      <c r="DA418" s="158"/>
      <c r="DB418" s="158"/>
      <c r="DC418" s="158"/>
      <c r="DD418" s="158"/>
      <c r="DE418" s="158"/>
      <c r="DF418" s="158"/>
      <c r="DG418" s="158"/>
      <c r="DH418" s="158"/>
      <c r="DI418" s="158"/>
      <c r="DJ418" s="158"/>
      <c r="DK418" s="158"/>
      <c r="DL418" s="158"/>
      <c r="DM418" s="158"/>
      <c r="DN418" s="158"/>
      <c r="DO418" s="158"/>
      <c r="DP418" s="158"/>
    </row>
    <row r="419" spans="1:120" x14ac:dyDescent="0.2">
      <c r="A419" s="158"/>
      <c r="B419" s="158"/>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c r="AH419" s="158"/>
      <c r="AI419" s="158"/>
      <c r="AJ419" s="158"/>
      <c r="AK419" s="158"/>
      <c r="AL419" s="158"/>
      <c r="AM419" s="158"/>
      <c r="AN419" s="158"/>
      <c r="AO419" s="158"/>
      <c r="AP419" s="158"/>
      <c r="AQ419" s="158"/>
      <c r="AR419" s="158"/>
      <c r="AS419" s="158"/>
      <c r="AT419" s="158"/>
      <c r="AU419" s="158"/>
      <c r="AV419" s="158"/>
      <c r="AW419" s="158"/>
      <c r="AX419" s="158"/>
      <c r="AY419" s="158"/>
      <c r="AZ419" s="158"/>
      <c r="BA419" s="158"/>
      <c r="BB419" s="158"/>
      <c r="BC419" s="158"/>
      <c r="BD419" s="158"/>
      <c r="BE419" s="158"/>
      <c r="BF419" s="158"/>
      <c r="BG419" s="158"/>
      <c r="BH419" s="158"/>
      <c r="BI419" s="158"/>
      <c r="BJ419" s="158"/>
      <c r="BK419" s="158"/>
      <c r="BL419" s="158"/>
      <c r="BM419" s="158"/>
      <c r="BN419" s="158"/>
      <c r="BO419" s="158"/>
      <c r="BP419" s="158"/>
      <c r="BQ419" s="158"/>
      <c r="BR419" s="158"/>
      <c r="BS419" s="158"/>
      <c r="BT419" s="158"/>
      <c r="BU419" s="158"/>
      <c r="BV419" s="158"/>
      <c r="BW419" s="158"/>
      <c r="BX419" s="158"/>
      <c r="BY419" s="158"/>
      <c r="BZ419" s="158"/>
      <c r="CA419" s="158"/>
      <c r="CB419" s="158"/>
      <c r="CC419" s="158"/>
      <c r="CD419" s="158"/>
      <c r="CE419" s="158"/>
      <c r="CF419" s="158"/>
      <c r="CG419" s="158"/>
      <c r="CH419" s="158"/>
      <c r="CI419" s="158"/>
      <c r="CJ419" s="158"/>
      <c r="CK419" s="158"/>
      <c r="CL419" s="158"/>
      <c r="CM419" s="158"/>
      <c r="CN419" s="158"/>
      <c r="CO419" s="158"/>
      <c r="CP419" s="158"/>
      <c r="CQ419" s="158"/>
      <c r="CR419" s="158"/>
      <c r="CS419" s="158"/>
      <c r="CT419" s="158"/>
      <c r="CU419" s="158"/>
      <c r="CV419" s="158"/>
      <c r="CW419" s="158"/>
      <c r="CX419" s="158"/>
      <c r="CY419" s="158"/>
      <c r="CZ419" s="158"/>
      <c r="DA419" s="158"/>
      <c r="DB419" s="158"/>
      <c r="DC419" s="158"/>
      <c r="DD419" s="158"/>
      <c r="DE419" s="158"/>
      <c r="DF419" s="158"/>
      <c r="DG419" s="158"/>
      <c r="DH419" s="158"/>
      <c r="DI419" s="158"/>
      <c r="DJ419" s="158"/>
      <c r="DK419" s="158"/>
      <c r="DL419" s="158"/>
      <c r="DM419" s="158"/>
      <c r="DN419" s="158"/>
      <c r="DO419" s="158"/>
      <c r="DP419" s="158"/>
    </row>
    <row r="420" spans="1:120" x14ac:dyDescent="0.2">
      <c r="A420" s="158"/>
      <c r="B420" s="158"/>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158"/>
      <c r="AK420" s="158"/>
      <c r="AL420" s="158"/>
      <c r="AM420" s="158"/>
      <c r="AN420" s="158"/>
      <c r="AO420" s="158"/>
      <c r="AP420" s="158"/>
      <c r="AQ420" s="158"/>
      <c r="AR420" s="158"/>
      <c r="AS420" s="158"/>
      <c r="AT420" s="158"/>
      <c r="AU420" s="158"/>
      <c r="AV420" s="158"/>
      <c r="AW420" s="158"/>
      <c r="AX420" s="158"/>
      <c r="AY420" s="158"/>
      <c r="AZ420" s="158"/>
      <c r="BA420" s="158"/>
      <c r="BB420" s="158"/>
      <c r="BC420" s="158"/>
      <c r="BD420" s="158"/>
      <c r="BE420" s="158"/>
      <c r="BF420" s="158"/>
      <c r="BG420" s="158"/>
      <c r="BH420" s="158"/>
      <c r="BI420" s="158"/>
      <c r="BJ420" s="158"/>
      <c r="BK420" s="158"/>
      <c r="BL420" s="158"/>
      <c r="BM420" s="158"/>
      <c r="BN420" s="158"/>
      <c r="BO420" s="158"/>
      <c r="BP420" s="158"/>
      <c r="BQ420" s="158"/>
      <c r="BR420" s="158"/>
      <c r="BS420" s="158"/>
      <c r="BT420" s="158"/>
      <c r="BU420" s="158"/>
      <c r="BV420" s="158"/>
      <c r="BW420" s="158"/>
      <c r="BX420" s="158"/>
      <c r="BY420" s="158"/>
      <c r="BZ420" s="158"/>
      <c r="CA420" s="158"/>
      <c r="CB420" s="158"/>
      <c r="CC420" s="158"/>
      <c r="CD420" s="158"/>
      <c r="CE420" s="158"/>
      <c r="CF420" s="158"/>
      <c r="CG420" s="158"/>
      <c r="CH420" s="158"/>
      <c r="CI420" s="158"/>
      <c r="CJ420" s="158"/>
      <c r="CK420" s="158"/>
      <c r="CL420" s="158"/>
      <c r="CM420" s="158"/>
      <c r="CN420" s="158"/>
      <c r="CO420" s="158"/>
      <c r="CP420" s="158"/>
      <c r="CQ420" s="158"/>
      <c r="CR420" s="158"/>
      <c r="CS420" s="158"/>
      <c r="CT420" s="158"/>
      <c r="CU420" s="158"/>
      <c r="CV420" s="158"/>
      <c r="CW420" s="158"/>
      <c r="CX420" s="158"/>
      <c r="CY420" s="158"/>
      <c r="CZ420" s="158"/>
      <c r="DA420" s="158"/>
      <c r="DB420" s="158"/>
      <c r="DC420" s="158"/>
      <c r="DD420" s="158"/>
      <c r="DE420" s="158"/>
      <c r="DF420" s="158"/>
      <c r="DG420" s="158"/>
      <c r="DH420" s="158"/>
      <c r="DI420" s="158"/>
      <c r="DJ420" s="158"/>
      <c r="DK420" s="158"/>
      <c r="DL420" s="158"/>
      <c r="DM420" s="158"/>
      <c r="DN420" s="158"/>
      <c r="DO420" s="158"/>
      <c r="DP420" s="158"/>
    </row>
    <row r="421" spans="1:120" x14ac:dyDescent="0.2">
      <c r="A421" s="158"/>
      <c r="B421" s="158"/>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c r="AH421" s="158"/>
      <c r="AI421" s="158"/>
      <c r="AJ421" s="158"/>
      <c r="AK421" s="158"/>
      <c r="AL421" s="158"/>
      <c r="AM421" s="158"/>
      <c r="AN421" s="158"/>
      <c r="AO421" s="158"/>
      <c r="AP421" s="158"/>
      <c r="AQ421" s="158"/>
      <c r="AR421" s="158"/>
      <c r="AS421" s="158"/>
      <c r="AT421" s="158"/>
      <c r="AU421" s="158"/>
      <c r="AV421" s="158"/>
      <c r="AW421" s="158"/>
      <c r="AX421" s="158"/>
      <c r="AY421" s="158"/>
      <c r="AZ421" s="158"/>
      <c r="BA421" s="158"/>
      <c r="BB421" s="158"/>
      <c r="BC421" s="158"/>
      <c r="BD421" s="158"/>
      <c r="BE421" s="158"/>
      <c r="BF421" s="158"/>
      <c r="BG421" s="158"/>
      <c r="BH421" s="158"/>
      <c r="BI421" s="158"/>
      <c r="BJ421" s="158"/>
      <c r="BK421" s="158"/>
      <c r="BL421" s="158"/>
      <c r="BM421" s="158"/>
      <c r="BN421" s="158"/>
      <c r="BO421" s="158"/>
      <c r="BP421" s="158"/>
      <c r="BQ421" s="158"/>
      <c r="BR421" s="158"/>
      <c r="BS421" s="158"/>
      <c r="BT421" s="158"/>
      <c r="BU421" s="158"/>
      <c r="BV421" s="158"/>
      <c r="BW421" s="158"/>
      <c r="BX421" s="158"/>
      <c r="BY421" s="158"/>
      <c r="BZ421" s="158"/>
      <c r="CA421" s="158"/>
      <c r="CB421" s="158"/>
      <c r="CC421" s="158"/>
      <c r="CD421" s="158"/>
      <c r="CE421" s="158"/>
      <c r="CF421" s="158"/>
      <c r="CG421" s="158"/>
      <c r="CH421" s="158"/>
      <c r="CI421" s="158"/>
      <c r="CJ421" s="158"/>
      <c r="CK421" s="158"/>
      <c r="CL421" s="158"/>
      <c r="CM421" s="158"/>
      <c r="CN421" s="158"/>
      <c r="CO421" s="158"/>
      <c r="CP421" s="158"/>
      <c r="CQ421" s="158"/>
      <c r="CR421" s="158"/>
      <c r="CS421" s="158"/>
      <c r="CT421" s="158"/>
      <c r="CU421" s="158"/>
      <c r="CV421" s="158"/>
      <c r="CW421" s="158"/>
      <c r="CX421" s="158"/>
      <c r="CY421" s="158"/>
      <c r="CZ421" s="158"/>
      <c r="DA421" s="158"/>
      <c r="DB421" s="158"/>
      <c r="DC421" s="158"/>
      <c r="DD421" s="158"/>
      <c r="DE421" s="158"/>
      <c r="DF421" s="158"/>
      <c r="DG421" s="158"/>
      <c r="DH421" s="158"/>
      <c r="DI421" s="158"/>
      <c r="DJ421" s="158"/>
      <c r="DK421" s="158"/>
      <c r="DL421" s="158"/>
      <c r="DM421" s="158"/>
      <c r="DN421" s="158"/>
      <c r="DO421" s="158"/>
      <c r="DP421" s="158"/>
    </row>
    <row r="422" spans="1:120" x14ac:dyDescent="0.2">
      <c r="A422" s="158"/>
      <c r="B422" s="158"/>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c r="AH422" s="158"/>
      <c r="AI422" s="158"/>
      <c r="AJ422" s="158"/>
      <c r="AK422" s="158"/>
      <c r="AL422" s="158"/>
      <c r="AM422" s="158"/>
      <c r="AN422" s="158"/>
      <c r="AO422" s="158"/>
      <c r="AP422" s="158"/>
      <c r="AQ422" s="158"/>
      <c r="AR422" s="158"/>
      <c r="AS422" s="158"/>
      <c r="AT422" s="158"/>
      <c r="AU422" s="158"/>
      <c r="AV422" s="158"/>
      <c r="AW422" s="158"/>
      <c r="AX422" s="158"/>
      <c r="AY422" s="158"/>
      <c r="AZ422" s="158"/>
      <c r="BA422" s="158"/>
      <c r="BB422" s="158"/>
      <c r="BC422" s="158"/>
      <c r="BD422" s="158"/>
      <c r="BE422" s="158"/>
      <c r="BF422" s="158"/>
      <c r="BG422" s="158"/>
      <c r="BH422" s="158"/>
      <c r="BI422" s="158"/>
      <c r="BJ422" s="158"/>
      <c r="BK422" s="158"/>
      <c r="BL422" s="158"/>
      <c r="BM422" s="158"/>
      <c r="BN422" s="158"/>
      <c r="BO422" s="158"/>
      <c r="BP422" s="158"/>
      <c r="BQ422" s="158"/>
      <c r="BR422" s="158"/>
      <c r="BS422" s="158"/>
      <c r="BT422" s="158"/>
      <c r="BU422" s="158"/>
      <c r="BV422" s="158"/>
      <c r="BW422" s="158"/>
      <c r="BX422" s="158"/>
      <c r="BY422" s="158"/>
      <c r="BZ422" s="158"/>
      <c r="CA422" s="158"/>
      <c r="CB422" s="158"/>
      <c r="CC422" s="158"/>
      <c r="CD422" s="158"/>
      <c r="CE422" s="158"/>
      <c r="CF422" s="158"/>
      <c r="CG422" s="158"/>
      <c r="CH422" s="158"/>
      <c r="CI422" s="158"/>
      <c r="CJ422" s="158"/>
      <c r="CK422" s="158"/>
      <c r="CL422" s="158"/>
      <c r="CM422" s="158"/>
      <c r="CN422" s="158"/>
      <c r="CO422" s="158"/>
      <c r="CP422" s="158"/>
      <c r="CQ422" s="158"/>
      <c r="CR422" s="158"/>
      <c r="CS422" s="158"/>
      <c r="CT422" s="158"/>
      <c r="CU422" s="158"/>
      <c r="CV422" s="158"/>
      <c r="CW422" s="158"/>
      <c r="CX422" s="158"/>
      <c r="CY422" s="158"/>
      <c r="CZ422" s="158"/>
      <c r="DA422" s="158"/>
      <c r="DB422" s="158"/>
      <c r="DC422" s="158"/>
      <c r="DD422" s="158"/>
      <c r="DE422" s="158"/>
      <c r="DF422" s="158"/>
      <c r="DG422" s="158"/>
      <c r="DH422" s="158"/>
      <c r="DI422" s="158"/>
      <c r="DJ422" s="158"/>
      <c r="DK422" s="158"/>
      <c r="DL422" s="158"/>
      <c r="DM422" s="158"/>
      <c r="DN422" s="158"/>
      <c r="DO422" s="158"/>
      <c r="DP422" s="158"/>
    </row>
    <row r="423" spans="1:120" x14ac:dyDescent="0.2">
      <c r="A423" s="158"/>
      <c r="B423" s="158"/>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c r="AH423" s="158"/>
      <c r="AI423" s="158"/>
      <c r="AJ423" s="158"/>
      <c r="AK423" s="158"/>
      <c r="AL423" s="158"/>
      <c r="AM423" s="158"/>
      <c r="AN423" s="158"/>
      <c r="AO423" s="158"/>
      <c r="AP423" s="158"/>
      <c r="AQ423" s="158"/>
      <c r="AR423" s="158"/>
      <c r="AS423" s="158"/>
      <c r="AT423" s="158"/>
      <c r="AU423" s="158"/>
      <c r="AV423" s="158"/>
      <c r="AW423" s="158"/>
      <c r="AX423" s="158"/>
      <c r="AY423" s="158"/>
      <c r="AZ423" s="158"/>
      <c r="BA423" s="158"/>
      <c r="BB423" s="158"/>
      <c r="BC423" s="158"/>
      <c r="BD423" s="158"/>
      <c r="BE423" s="158"/>
      <c r="BF423" s="158"/>
      <c r="BG423" s="158"/>
      <c r="BH423" s="158"/>
      <c r="BI423" s="158"/>
      <c r="BJ423" s="158"/>
      <c r="BK423" s="158"/>
      <c r="BL423" s="158"/>
      <c r="BM423" s="158"/>
      <c r="BN423" s="158"/>
      <c r="BO423" s="158"/>
      <c r="BP423" s="158"/>
      <c r="BQ423" s="158"/>
      <c r="BR423" s="158"/>
      <c r="BS423" s="158"/>
      <c r="BT423" s="158"/>
      <c r="BU423" s="158"/>
      <c r="BV423" s="158"/>
      <c r="BW423" s="158"/>
      <c r="BX423" s="158"/>
      <c r="BY423" s="158"/>
      <c r="BZ423" s="158"/>
      <c r="CA423" s="158"/>
      <c r="CB423" s="158"/>
      <c r="CC423" s="158"/>
      <c r="CD423" s="158"/>
      <c r="CE423" s="158"/>
      <c r="CF423" s="158"/>
      <c r="CG423" s="158"/>
      <c r="CH423" s="158"/>
      <c r="CI423" s="158"/>
      <c r="CJ423" s="158"/>
      <c r="CK423" s="158"/>
      <c r="CL423" s="158"/>
      <c r="CM423" s="158"/>
      <c r="CN423" s="158"/>
      <c r="CO423" s="158"/>
      <c r="CP423" s="158"/>
      <c r="CQ423" s="158"/>
      <c r="CR423" s="158"/>
      <c r="CS423" s="158"/>
      <c r="CT423" s="158"/>
      <c r="CU423" s="158"/>
      <c r="CV423" s="158"/>
      <c r="CW423" s="158"/>
      <c r="CX423" s="158"/>
      <c r="CY423" s="158"/>
      <c r="CZ423" s="158"/>
      <c r="DA423" s="158"/>
      <c r="DB423" s="158"/>
      <c r="DC423" s="158"/>
      <c r="DD423" s="158"/>
      <c r="DE423" s="158"/>
      <c r="DF423" s="158"/>
      <c r="DG423" s="158"/>
      <c r="DH423" s="158"/>
      <c r="DI423" s="158"/>
      <c r="DJ423" s="158"/>
      <c r="DK423" s="158"/>
      <c r="DL423" s="158"/>
      <c r="DM423" s="158"/>
      <c r="DN423" s="158"/>
      <c r="DO423" s="158"/>
      <c r="DP423" s="158"/>
    </row>
    <row r="424" spans="1:120" x14ac:dyDescent="0.2">
      <c r="A424" s="158"/>
      <c r="B424" s="158"/>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c r="AH424" s="158"/>
      <c r="AI424" s="158"/>
      <c r="AJ424" s="158"/>
      <c r="AK424" s="158"/>
      <c r="AL424" s="158"/>
      <c r="AM424" s="158"/>
      <c r="AN424" s="158"/>
      <c r="AO424" s="158"/>
      <c r="AP424" s="158"/>
      <c r="AQ424" s="158"/>
      <c r="AR424" s="158"/>
      <c r="AS424" s="158"/>
      <c r="AT424" s="158"/>
      <c r="AU424" s="158"/>
      <c r="AV424" s="158"/>
      <c r="AW424" s="158"/>
      <c r="AX424" s="158"/>
      <c r="AY424" s="158"/>
      <c r="AZ424" s="158"/>
      <c r="BA424" s="158"/>
      <c r="BB424" s="158"/>
      <c r="BC424" s="158"/>
      <c r="BD424" s="158"/>
      <c r="BE424" s="158"/>
      <c r="BF424" s="158"/>
      <c r="BG424" s="158"/>
      <c r="BH424" s="158"/>
      <c r="BI424" s="158"/>
      <c r="BJ424" s="158"/>
      <c r="BK424" s="158"/>
      <c r="BL424" s="158"/>
      <c r="BM424" s="158"/>
      <c r="BN424" s="158"/>
      <c r="BO424" s="158"/>
      <c r="BP424" s="158"/>
      <c r="BQ424" s="158"/>
      <c r="BR424" s="158"/>
      <c r="BS424" s="158"/>
      <c r="BT424" s="158"/>
      <c r="BU424" s="158"/>
      <c r="BV424" s="158"/>
      <c r="BW424" s="158"/>
      <c r="BX424" s="158"/>
      <c r="BY424" s="158"/>
      <c r="BZ424" s="158"/>
      <c r="CA424" s="158"/>
      <c r="CB424" s="158"/>
      <c r="CC424" s="158"/>
      <c r="CD424" s="158"/>
      <c r="CE424" s="158"/>
      <c r="CF424" s="158"/>
      <c r="CG424" s="158"/>
      <c r="CH424" s="158"/>
      <c r="CI424" s="158"/>
      <c r="CJ424" s="158"/>
      <c r="CK424" s="158"/>
      <c r="CL424" s="158"/>
      <c r="CM424" s="158"/>
      <c r="CN424" s="158"/>
      <c r="CO424" s="158"/>
      <c r="CP424" s="158"/>
      <c r="CQ424" s="158"/>
      <c r="CR424" s="158"/>
      <c r="CS424" s="158"/>
      <c r="CT424" s="158"/>
      <c r="CU424" s="158"/>
      <c r="CV424" s="158"/>
      <c r="CW424" s="158"/>
      <c r="CX424" s="158"/>
      <c r="CY424" s="158"/>
      <c r="CZ424" s="158"/>
      <c r="DA424" s="158"/>
      <c r="DB424" s="158"/>
      <c r="DC424" s="158"/>
      <c r="DD424" s="158"/>
      <c r="DE424" s="158"/>
      <c r="DF424" s="158"/>
      <c r="DG424" s="158"/>
      <c r="DH424" s="158"/>
      <c r="DI424" s="158"/>
      <c r="DJ424" s="158"/>
      <c r="DK424" s="158"/>
      <c r="DL424" s="158"/>
      <c r="DM424" s="158"/>
      <c r="DN424" s="158"/>
      <c r="DO424" s="158"/>
      <c r="DP424" s="158"/>
    </row>
    <row r="425" spans="1:120" x14ac:dyDescent="0.2">
      <c r="A425" s="158"/>
      <c r="B425" s="158"/>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c r="AH425" s="158"/>
      <c r="AI425" s="158"/>
      <c r="AJ425" s="158"/>
      <c r="AK425" s="158"/>
      <c r="AL425" s="158"/>
      <c r="AM425" s="158"/>
      <c r="AN425" s="158"/>
      <c r="AO425" s="158"/>
      <c r="AP425" s="158"/>
      <c r="AQ425" s="158"/>
      <c r="AR425" s="158"/>
      <c r="AS425" s="158"/>
      <c r="AT425" s="158"/>
      <c r="AU425" s="158"/>
      <c r="AV425" s="158"/>
      <c r="AW425" s="158"/>
      <c r="AX425" s="158"/>
      <c r="AY425" s="158"/>
      <c r="AZ425" s="158"/>
      <c r="BA425" s="158"/>
      <c r="BB425" s="158"/>
      <c r="BC425" s="158"/>
      <c r="BD425" s="158"/>
      <c r="BE425" s="158"/>
      <c r="BF425" s="158"/>
      <c r="BG425" s="158"/>
      <c r="BH425" s="158"/>
      <c r="BI425" s="158"/>
      <c r="BJ425" s="158"/>
      <c r="BK425" s="158"/>
      <c r="BL425" s="158"/>
      <c r="BM425" s="158"/>
      <c r="BN425" s="158"/>
      <c r="BO425" s="158"/>
      <c r="BP425" s="158"/>
      <c r="BQ425" s="158"/>
      <c r="BR425" s="158"/>
      <c r="BS425" s="158"/>
      <c r="BT425" s="158"/>
      <c r="BU425" s="158"/>
      <c r="BV425" s="158"/>
      <c r="BW425" s="158"/>
      <c r="BX425" s="158"/>
      <c r="BY425" s="158"/>
      <c r="BZ425" s="158"/>
      <c r="CA425" s="158"/>
      <c r="CB425" s="158"/>
      <c r="CC425" s="158"/>
      <c r="CD425" s="158"/>
      <c r="CE425" s="158"/>
      <c r="CF425" s="158"/>
      <c r="CG425" s="158"/>
      <c r="CH425" s="158"/>
      <c r="CI425" s="158"/>
      <c r="CJ425" s="158"/>
      <c r="CK425" s="158"/>
      <c r="CL425" s="158"/>
      <c r="CM425" s="158"/>
      <c r="CN425" s="158"/>
      <c r="CO425" s="158"/>
      <c r="CP425" s="158"/>
      <c r="CQ425" s="158"/>
      <c r="CR425" s="158"/>
      <c r="CS425" s="158"/>
      <c r="CT425" s="158"/>
      <c r="CU425" s="158"/>
      <c r="CV425" s="158"/>
      <c r="CW425" s="158"/>
      <c r="CX425" s="158"/>
      <c r="CY425" s="158"/>
      <c r="CZ425" s="158"/>
      <c r="DA425" s="158"/>
      <c r="DB425" s="158"/>
      <c r="DC425" s="158"/>
      <c r="DD425" s="158"/>
      <c r="DE425" s="158"/>
      <c r="DF425" s="158"/>
      <c r="DG425" s="158"/>
      <c r="DH425" s="158"/>
      <c r="DI425" s="158"/>
      <c r="DJ425" s="158"/>
      <c r="DK425" s="158"/>
      <c r="DL425" s="158"/>
      <c r="DM425" s="158"/>
      <c r="DN425" s="158"/>
      <c r="DO425" s="158"/>
      <c r="DP425" s="158"/>
    </row>
    <row r="426" spans="1:120" x14ac:dyDescent="0.2">
      <c r="A426" s="158"/>
      <c r="B426" s="158"/>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c r="AH426" s="158"/>
      <c r="AI426" s="158"/>
      <c r="AJ426" s="158"/>
      <c r="AK426" s="158"/>
      <c r="AL426" s="158"/>
      <c r="AM426" s="158"/>
      <c r="AN426" s="158"/>
      <c r="AO426" s="158"/>
      <c r="AP426" s="158"/>
      <c r="AQ426" s="158"/>
      <c r="AR426" s="158"/>
      <c r="AS426" s="158"/>
      <c r="AT426" s="158"/>
      <c r="AU426" s="158"/>
      <c r="AV426" s="158"/>
      <c r="AW426" s="158"/>
      <c r="AX426" s="158"/>
      <c r="AY426" s="158"/>
      <c r="AZ426" s="158"/>
      <c r="BA426" s="158"/>
      <c r="BB426" s="158"/>
      <c r="BC426" s="158"/>
      <c r="BD426" s="158"/>
      <c r="BE426" s="158"/>
      <c r="BF426" s="158"/>
      <c r="BG426" s="158"/>
      <c r="BH426" s="158"/>
      <c r="BI426" s="158"/>
      <c r="BJ426" s="158"/>
      <c r="BK426" s="158"/>
      <c r="BL426" s="158"/>
      <c r="BM426" s="158"/>
      <c r="BN426" s="158"/>
      <c r="BO426" s="158"/>
      <c r="BP426" s="158"/>
      <c r="BQ426" s="158"/>
      <c r="BR426" s="158"/>
      <c r="BS426" s="158"/>
      <c r="BT426" s="158"/>
      <c r="BU426" s="158"/>
      <c r="BV426" s="158"/>
      <c r="BW426" s="158"/>
      <c r="BX426" s="158"/>
      <c r="BY426" s="158"/>
      <c r="BZ426" s="158"/>
      <c r="CA426" s="158"/>
      <c r="CB426" s="158"/>
      <c r="CC426" s="158"/>
      <c r="CD426" s="158"/>
      <c r="CE426" s="158"/>
      <c r="CF426" s="158"/>
      <c r="CG426" s="158"/>
      <c r="CH426" s="158"/>
      <c r="CI426" s="158"/>
      <c r="CJ426" s="158"/>
      <c r="CK426" s="158"/>
      <c r="CL426" s="158"/>
      <c r="CM426" s="158"/>
      <c r="CN426" s="158"/>
      <c r="CO426" s="158"/>
      <c r="CP426" s="158"/>
      <c r="CQ426" s="158"/>
      <c r="CR426" s="158"/>
      <c r="CS426" s="158"/>
      <c r="CT426" s="158"/>
      <c r="CU426" s="158"/>
      <c r="CV426" s="158"/>
      <c r="CW426" s="158"/>
      <c r="CX426" s="158"/>
      <c r="CY426" s="158"/>
      <c r="CZ426" s="158"/>
      <c r="DA426" s="158"/>
      <c r="DB426" s="158"/>
      <c r="DC426" s="158"/>
      <c r="DD426" s="158"/>
      <c r="DE426" s="158"/>
      <c r="DF426" s="158"/>
      <c r="DG426" s="158"/>
      <c r="DH426" s="158"/>
      <c r="DI426" s="158"/>
      <c r="DJ426" s="158"/>
      <c r="DK426" s="158"/>
      <c r="DL426" s="158"/>
      <c r="DM426" s="158"/>
      <c r="DN426" s="158"/>
      <c r="DO426" s="158"/>
      <c r="DP426" s="158"/>
    </row>
    <row r="427" spans="1:120" x14ac:dyDescent="0.2">
      <c r="A427" s="158"/>
      <c r="B427" s="158"/>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8"/>
      <c r="AY427" s="158"/>
      <c r="AZ427" s="158"/>
      <c r="BA427" s="158"/>
      <c r="BB427" s="158"/>
      <c r="BC427" s="158"/>
      <c r="BD427" s="158"/>
      <c r="BE427" s="158"/>
      <c r="BF427" s="158"/>
      <c r="BG427" s="158"/>
      <c r="BH427" s="158"/>
      <c r="BI427" s="158"/>
      <c r="BJ427" s="158"/>
      <c r="BK427" s="158"/>
      <c r="BL427" s="158"/>
      <c r="BM427" s="158"/>
      <c r="BN427" s="158"/>
      <c r="BO427" s="158"/>
      <c r="BP427" s="158"/>
      <c r="BQ427" s="158"/>
      <c r="BR427" s="158"/>
      <c r="BS427" s="158"/>
      <c r="BT427" s="158"/>
      <c r="BU427" s="158"/>
      <c r="BV427" s="158"/>
      <c r="BW427" s="158"/>
      <c r="BX427" s="158"/>
      <c r="BY427" s="158"/>
      <c r="BZ427" s="158"/>
      <c r="CA427" s="158"/>
      <c r="CB427" s="158"/>
      <c r="CC427" s="158"/>
      <c r="CD427" s="158"/>
      <c r="CE427" s="158"/>
      <c r="CF427" s="158"/>
      <c r="CG427" s="158"/>
      <c r="CH427" s="158"/>
      <c r="CI427" s="158"/>
      <c r="CJ427" s="158"/>
      <c r="CK427" s="158"/>
      <c r="CL427" s="158"/>
      <c r="CM427" s="158"/>
      <c r="CN427" s="158"/>
      <c r="CO427" s="158"/>
      <c r="CP427" s="158"/>
      <c r="CQ427" s="158"/>
      <c r="CR427" s="158"/>
      <c r="CS427" s="158"/>
      <c r="CT427" s="158"/>
      <c r="CU427" s="158"/>
      <c r="CV427" s="158"/>
      <c r="CW427" s="158"/>
      <c r="CX427" s="158"/>
      <c r="CY427" s="158"/>
      <c r="CZ427" s="158"/>
      <c r="DA427" s="158"/>
      <c r="DB427" s="158"/>
      <c r="DC427" s="158"/>
      <c r="DD427" s="158"/>
      <c r="DE427" s="158"/>
      <c r="DF427" s="158"/>
      <c r="DG427" s="158"/>
      <c r="DH427" s="158"/>
      <c r="DI427" s="158"/>
      <c r="DJ427" s="158"/>
      <c r="DK427" s="158"/>
      <c r="DL427" s="158"/>
      <c r="DM427" s="158"/>
      <c r="DN427" s="158"/>
      <c r="DO427" s="158"/>
      <c r="DP427" s="158"/>
    </row>
    <row r="428" spans="1:120" x14ac:dyDescent="0.2">
      <c r="A428" s="158"/>
      <c r="B428" s="158"/>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8"/>
      <c r="AY428" s="158"/>
      <c r="AZ428" s="158"/>
      <c r="BA428" s="158"/>
      <c r="BB428" s="158"/>
      <c r="BC428" s="158"/>
      <c r="BD428" s="158"/>
      <c r="BE428" s="158"/>
      <c r="BF428" s="158"/>
      <c r="BG428" s="158"/>
      <c r="BH428" s="158"/>
      <c r="BI428" s="158"/>
      <c r="BJ428" s="158"/>
      <c r="BK428" s="158"/>
      <c r="BL428" s="158"/>
      <c r="BM428" s="158"/>
      <c r="BN428" s="158"/>
      <c r="BO428" s="158"/>
      <c r="BP428" s="158"/>
      <c r="BQ428" s="158"/>
      <c r="BR428" s="158"/>
      <c r="BS428" s="158"/>
      <c r="BT428" s="158"/>
      <c r="BU428" s="158"/>
      <c r="BV428" s="158"/>
      <c r="BW428" s="158"/>
      <c r="BX428" s="158"/>
      <c r="BY428" s="158"/>
      <c r="BZ428" s="158"/>
      <c r="CA428" s="158"/>
      <c r="CB428" s="158"/>
      <c r="CC428" s="158"/>
      <c r="CD428" s="158"/>
      <c r="CE428" s="158"/>
      <c r="CF428" s="158"/>
      <c r="CG428" s="158"/>
      <c r="CH428" s="158"/>
      <c r="CI428" s="158"/>
      <c r="CJ428" s="158"/>
      <c r="CK428" s="158"/>
      <c r="CL428" s="158"/>
      <c r="CM428" s="158"/>
      <c r="CN428" s="158"/>
      <c r="CO428" s="158"/>
      <c r="CP428" s="158"/>
      <c r="CQ428" s="158"/>
      <c r="CR428" s="158"/>
      <c r="CS428" s="158"/>
      <c r="CT428" s="158"/>
      <c r="CU428" s="158"/>
      <c r="CV428" s="158"/>
      <c r="CW428" s="158"/>
      <c r="CX428" s="158"/>
      <c r="CY428" s="158"/>
      <c r="CZ428" s="158"/>
      <c r="DA428" s="158"/>
      <c r="DB428" s="158"/>
      <c r="DC428" s="158"/>
      <c r="DD428" s="158"/>
      <c r="DE428" s="158"/>
      <c r="DF428" s="158"/>
      <c r="DG428" s="158"/>
      <c r="DH428" s="158"/>
      <c r="DI428" s="158"/>
      <c r="DJ428" s="158"/>
      <c r="DK428" s="158"/>
      <c r="DL428" s="158"/>
      <c r="DM428" s="158"/>
      <c r="DN428" s="158"/>
      <c r="DO428" s="158"/>
      <c r="DP428" s="158"/>
    </row>
    <row r="429" spans="1:120" x14ac:dyDescent="0.2">
      <c r="A429" s="158"/>
      <c r="B429" s="158"/>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8"/>
      <c r="AY429" s="158"/>
      <c r="AZ429" s="158"/>
      <c r="BA429" s="158"/>
      <c r="BB429" s="158"/>
      <c r="BC429" s="158"/>
      <c r="BD429" s="158"/>
      <c r="BE429" s="158"/>
      <c r="BF429" s="158"/>
      <c r="BG429" s="158"/>
      <c r="BH429" s="158"/>
      <c r="BI429" s="158"/>
      <c r="BJ429" s="158"/>
      <c r="BK429" s="158"/>
      <c r="BL429" s="158"/>
      <c r="BM429" s="158"/>
      <c r="BN429" s="158"/>
      <c r="BO429" s="158"/>
      <c r="BP429" s="158"/>
      <c r="BQ429" s="158"/>
      <c r="BR429" s="158"/>
      <c r="BS429" s="158"/>
      <c r="BT429" s="158"/>
      <c r="BU429" s="158"/>
      <c r="BV429" s="158"/>
      <c r="BW429" s="158"/>
      <c r="BX429" s="158"/>
      <c r="BY429" s="158"/>
      <c r="BZ429" s="158"/>
      <c r="CA429" s="158"/>
      <c r="CB429" s="158"/>
      <c r="CC429" s="158"/>
      <c r="CD429" s="158"/>
      <c r="CE429" s="158"/>
      <c r="CF429" s="158"/>
      <c r="CG429" s="158"/>
      <c r="CH429" s="158"/>
      <c r="CI429" s="158"/>
      <c r="CJ429" s="158"/>
      <c r="CK429" s="158"/>
      <c r="CL429" s="158"/>
      <c r="CM429" s="158"/>
      <c r="CN429" s="158"/>
      <c r="CO429" s="158"/>
      <c r="CP429" s="158"/>
      <c r="CQ429" s="158"/>
      <c r="CR429" s="158"/>
      <c r="CS429" s="158"/>
      <c r="CT429" s="158"/>
      <c r="CU429" s="158"/>
      <c r="CV429" s="158"/>
      <c r="CW429" s="158"/>
      <c r="CX429" s="158"/>
      <c r="CY429" s="158"/>
      <c r="CZ429" s="158"/>
      <c r="DA429" s="158"/>
      <c r="DB429" s="158"/>
      <c r="DC429" s="158"/>
      <c r="DD429" s="158"/>
      <c r="DE429" s="158"/>
      <c r="DF429" s="158"/>
      <c r="DG429" s="158"/>
      <c r="DH429" s="158"/>
      <c r="DI429" s="158"/>
      <c r="DJ429" s="158"/>
      <c r="DK429" s="158"/>
      <c r="DL429" s="158"/>
      <c r="DM429" s="158"/>
      <c r="DN429" s="158"/>
      <c r="DO429" s="158"/>
      <c r="DP429" s="158"/>
    </row>
    <row r="430" spans="1:120" x14ac:dyDescent="0.2">
      <c r="A430" s="158"/>
      <c r="B430" s="158"/>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c r="AA430" s="158"/>
      <c r="AB430" s="158"/>
      <c r="AC430" s="158"/>
      <c r="AD430" s="158"/>
      <c r="AE430" s="158"/>
      <c r="AF430" s="158"/>
      <c r="AG430" s="158"/>
      <c r="AH430" s="158"/>
      <c r="AI430" s="158"/>
      <c r="AJ430" s="158"/>
      <c r="AK430" s="158"/>
      <c r="AL430" s="158"/>
      <c r="AM430" s="158"/>
      <c r="AN430" s="158"/>
      <c r="AO430" s="158"/>
      <c r="AP430" s="158"/>
      <c r="AQ430" s="158"/>
      <c r="AR430" s="158"/>
      <c r="AS430" s="158"/>
      <c r="AT430" s="158"/>
      <c r="AU430" s="158"/>
      <c r="AV430" s="158"/>
      <c r="AW430" s="158"/>
      <c r="AX430" s="158"/>
      <c r="AY430" s="158"/>
      <c r="AZ430" s="158"/>
      <c r="BA430" s="158"/>
      <c r="BB430" s="158"/>
      <c r="BC430" s="158"/>
      <c r="BD430" s="158"/>
      <c r="BE430" s="158"/>
      <c r="BF430" s="158"/>
      <c r="BG430" s="158"/>
      <c r="BH430" s="158"/>
      <c r="BI430" s="158"/>
      <c r="BJ430" s="158"/>
      <c r="BK430" s="158"/>
      <c r="BL430" s="158"/>
      <c r="BM430" s="158"/>
      <c r="BN430" s="158"/>
      <c r="BO430" s="158"/>
      <c r="BP430" s="158"/>
      <c r="BQ430" s="158"/>
      <c r="BR430" s="158"/>
      <c r="BS430" s="158"/>
      <c r="BT430" s="158"/>
      <c r="BU430" s="158"/>
      <c r="BV430" s="158"/>
      <c r="BW430" s="158"/>
      <c r="BX430" s="158"/>
      <c r="BY430" s="158"/>
      <c r="BZ430" s="158"/>
      <c r="CA430" s="158"/>
      <c r="CB430" s="158"/>
      <c r="CC430" s="158"/>
      <c r="CD430" s="158"/>
      <c r="CE430" s="158"/>
      <c r="CF430" s="158"/>
      <c r="CG430" s="158"/>
      <c r="CH430" s="158"/>
      <c r="CI430" s="158"/>
      <c r="CJ430" s="158"/>
      <c r="CK430" s="158"/>
      <c r="CL430" s="158"/>
      <c r="CM430" s="158"/>
      <c r="CN430" s="158"/>
      <c r="CO430" s="158"/>
      <c r="CP430" s="158"/>
      <c r="CQ430" s="158"/>
      <c r="CR430" s="158"/>
      <c r="CS430" s="158"/>
      <c r="CT430" s="158"/>
      <c r="CU430" s="158"/>
      <c r="CV430" s="158"/>
      <c r="CW430" s="158"/>
      <c r="CX430" s="158"/>
      <c r="CY430" s="158"/>
      <c r="CZ430" s="158"/>
      <c r="DA430" s="158"/>
      <c r="DB430" s="158"/>
      <c r="DC430" s="158"/>
      <c r="DD430" s="158"/>
      <c r="DE430" s="158"/>
      <c r="DF430" s="158"/>
      <c r="DG430" s="158"/>
      <c r="DH430" s="158"/>
      <c r="DI430" s="158"/>
      <c r="DJ430" s="158"/>
      <c r="DK430" s="158"/>
      <c r="DL430" s="158"/>
      <c r="DM430" s="158"/>
      <c r="DN430" s="158"/>
      <c r="DO430" s="158"/>
      <c r="DP430" s="158"/>
    </row>
    <row r="431" spans="1:120" x14ac:dyDescent="0.2">
      <c r="A431" s="158"/>
      <c r="B431" s="158"/>
      <c r="C431" s="158"/>
      <c r="D431" s="158"/>
      <c r="E431" s="158"/>
      <c r="F431" s="158"/>
      <c r="G431" s="158"/>
      <c r="H431" s="158"/>
      <c r="I431" s="158"/>
      <c r="J431" s="158"/>
      <c r="K431" s="158"/>
      <c r="L431" s="158"/>
      <c r="M431" s="158"/>
      <c r="N431" s="158"/>
      <c r="O431" s="158"/>
      <c r="P431" s="158"/>
      <c r="Q431" s="158"/>
      <c r="R431" s="158"/>
      <c r="S431" s="158"/>
      <c r="T431" s="158"/>
      <c r="U431" s="158"/>
      <c r="V431" s="158"/>
      <c r="W431" s="158"/>
      <c r="X431" s="158"/>
      <c r="Y431" s="158"/>
      <c r="Z431" s="158"/>
      <c r="AA431" s="158"/>
      <c r="AB431" s="158"/>
      <c r="AC431" s="158"/>
      <c r="AD431" s="158"/>
      <c r="AE431" s="158"/>
      <c r="AF431" s="158"/>
      <c r="AG431" s="158"/>
      <c r="AH431" s="158"/>
      <c r="AI431" s="158"/>
      <c r="AJ431" s="158"/>
      <c r="AK431" s="158"/>
      <c r="AL431" s="158"/>
      <c r="AM431" s="158"/>
      <c r="AN431" s="158"/>
      <c r="AO431" s="158"/>
      <c r="AP431" s="158"/>
      <c r="AQ431" s="158"/>
      <c r="AR431" s="158"/>
      <c r="AS431" s="158"/>
      <c r="AT431" s="158"/>
      <c r="AU431" s="158"/>
      <c r="AV431" s="158"/>
      <c r="AW431" s="158"/>
      <c r="AX431" s="158"/>
      <c r="AY431" s="158"/>
      <c r="AZ431" s="158"/>
      <c r="BA431" s="158"/>
      <c r="BB431" s="158"/>
      <c r="BC431" s="158"/>
      <c r="BD431" s="158"/>
      <c r="BE431" s="158"/>
      <c r="BF431" s="158"/>
      <c r="BG431" s="158"/>
      <c r="BH431" s="158"/>
      <c r="BI431" s="158"/>
      <c r="BJ431" s="158"/>
      <c r="BK431" s="158"/>
      <c r="BL431" s="158"/>
      <c r="BM431" s="158"/>
      <c r="BN431" s="158"/>
      <c r="BO431" s="158"/>
      <c r="BP431" s="158"/>
      <c r="BQ431" s="158"/>
      <c r="BR431" s="158"/>
      <c r="BS431" s="158"/>
      <c r="BT431" s="158"/>
      <c r="BU431" s="158"/>
      <c r="BV431" s="158"/>
      <c r="BW431" s="158"/>
      <c r="BX431" s="158"/>
      <c r="BY431" s="158"/>
      <c r="BZ431" s="158"/>
      <c r="CA431" s="158"/>
      <c r="CB431" s="158"/>
      <c r="CC431" s="158"/>
      <c r="CD431" s="158"/>
      <c r="CE431" s="158"/>
      <c r="CF431" s="158"/>
      <c r="CG431" s="158"/>
      <c r="CH431" s="158"/>
      <c r="CI431" s="158"/>
      <c r="CJ431" s="158"/>
      <c r="CK431" s="158"/>
      <c r="CL431" s="158"/>
      <c r="CM431" s="158"/>
      <c r="CN431" s="158"/>
      <c r="CO431" s="158"/>
      <c r="CP431" s="158"/>
      <c r="CQ431" s="158"/>
      <c r="CR431" s="158"/>
      <c r="CS431" s="158"/>
      <c r="CT431" s="158"/>
      <c r="CU431" s="158"/>
      <c r="CV431" s="158"/>
      <c r="CW431" s="158"/>
      <c r="CX431" s="158"/>
      <c r="CY431" s="158"/>
      <c r="CZ431" s="158"/>
      <c r="DA431" s="158"/>
      <c r="DB431" s="158"/>
      <c r="DC431" s="158"/>
      <c r="DD431" s="158"/>
      <c r="DE431" s="158"/>
      <c r="DF431" s="158"/>
      <c r="DG431" s="158"/>
      <c r="DH431" s="158"/>
      <c r="DI431" s="158"/>
      <c r="DJ431" s="158"/>
      <c r="DK431" s="158"/>
      <c r="DL431" s="158"/>
      <c r="DM431" s="158"/>
      <c r="DN431" s="158"/>
      <c r="DO431" s="158"/>
      <c r="DP431" s="158"/>
    </row>
    <row r="432" spans="1:120" x14ac:dyDescent="0.2">
      <c r="A432" s="158"/>
      <c r="B432" s="158"/>
      <c r="C432" s="158"/>
      <c r="D432" s="158"/>
      <c r="E432" s="158"/>
      <c r="F432" s="158"/>
      <c r="G432" s="158"/>
      <c r="H432" s="158"/>
      <c r="I432" s="158"/>
      <c r="J432" s="158"/>
      <c r="K432" s="158"/>
      <c r="L432" s="158"/>
      <c r="M432" s="158"/>
      <c r="N432" s="158"/>
      <c r="O432" s="158"/>
      <c r="P432" s="158"/>
      <c r="Q432" s="158"/>
      <c r="R432" s="158"/>
      <c r="S432" s="158"/>
      <c r="T432" s="158"/>
      <c r="U432" s="158"/>
      <c r="V432" s="158"/>
      <c r="W432" s="158"/>
      <c r="X432" s="158"/>
      <c r="Y432" s="158"/>
      <c r="Z432" s="158"/>
      <c r="AA432" s="158"/>
      <c r="AB432" s="158"/>
      <c r="AC432" s="158"/>
      <c r="AD432" s="158"/>
      <c r="AE432" s="158"/>
      <c r="AF432" s="158"/>
      <c r="AG432" s="158"/>
      <c r="AH432" s="158"/>
      <c r="AI432" s="158"/>
      <c r="AJ432" s="158"/>
      <c r="AK432" s="158"/>
      <c r="AL432" s="158"/>
      <c r="AM432" s="158"/>
      <c r="AN432" s="158"/>
      <c r="AO432" s="158"/>
      <c r="AP432" s="158"/>
      <c r="AQ432" s="158"/>
      <c r="AR432" s="158"/>
      <c r="AS432" s="158"/>
      <c r="AT432" s="158"/>
      <c r="AU432" s="158"/>
      <c r="AV432" s="158"/>
      <c r="AW432" s="158"/>
      <c r="AX432" s="158"/>
      <c r="AY432" s="158"/>
      <c r="AZ432" s="158"/>
      <c r="BA432" s="158"/>
      <c r="BB432" s="158"/>
      <c r="BC432" s="158"/>
      <c r="BD432" s="158"/>
      <c r="BE432" s="158"/>
      <c r="BF432" s="158"/>
      <c r="BG432" s="158"/>
      <c r="BH432" s="158"/>
      <c r="BI432" s="158"/>
      <c r="BJ432" s="158"/>
      <c r="BK432" s="158"/>
      <c r="BL432" s="158"/>
      <c r="BM432" s="158"/>
      <c r="BN432" s="158"/>
      <c r="BO432" s="158"/>
      <c r="BP432" s="158"/>
      <c r="BQ432" s="158"/>
      <c r="BR432" s="158"/>
      <c r="BS432" s="158"/>
      <c r="BT432" s="158"/>
      <c r="BU432" s="158"/>
      <c r="BV432" s="158"/>
      <c r="BW432" s="158"/>
      <c r="BX432" s="158"/>
      <c r="BY432" s="158"/>
      <c r="BZ432" s="158"/>
      <c r="CA432" s="158"/>
      <c r="CB432" s="158"/>
      <c r="CC432" s="158"/>
      <c r="CD432" s="158"/>
      <c r="CE432" s="158"/>
      <c r="CF432" s="158"/>
      <c r="CG432" s="158"/>
      <c r="CH432" s="158"/>
      <c r="CI432" s="158"/>
      <c r="CJ432" s="158"/>
      <c r="CK432" s="158"/>
      <c r="CL432" s="158"/>
      <c r="CM432" s="158"/>
      <c r="CN432" s="158"/>
      <c r="CO432" s="158"/>
      <c r="CP432" s="158"/>
      <c r="CQ432" s="158"/>
      <c r="CR432" s="158"/>
      <c r="CS432" s="158"/>
      <c r="CT432" s="158"/>
      <c r="CU432" s="158"/>
      <c r="CV432" s="158"/>
      <c r="CW432" s="158"/>
      <c r="CX432" s="158"/>
      <c r="CY432" s="158"/>
      <c r="CZ432" s="158"/>
      <c r="DA432" s="158"/>
      <c r="DB432" s="158"/>
      <c r="DC432" s="158"/>
      <c r="DD432" s="158"/>
      <c r="DE432" s="158"/>
      <c r="DF432" s="158"/>
      <c r="DG432" s="158"/>
      <c r="DH432" s="158"/>
      <c r="DI432" s="158"/>
      <c r="DJ432" s="158"/>
      <c r="DK432" s="158"/>
      <c r="DL432" s="158"/>
      <c r="DM432" s="158"/>
      <c r="DN432" s="158"/>
      <c r="DO432" s="158"/>
      <c r="DP432" s="158"/>
    </row>
    <row r="433" spans="1:120" x14ac:dyDescent="0.2">
      <c r="A433" s="158"/>
      <c r="B433" s="158"/>
      <c r="C433" s="158"/>
      <c r="D433" s="158"/>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c r="AA433" s="158"/>
      <c r="AB433" s="158"/>
      <c r="AC433" s="158"/>
      <c r="AD433" s="158"/>
      <c r="AE433" s="158"/>
      <c r="AF433" s="158"/>
      <c r="AG433" s="158"/>
      <c r="AH433" s="158"/>
      <c r="AI433" s="158"/>
      <c r="AJ433" s="158"/>
      <c r="AK433" s="158"/>
      <c r="AL433" s="158"/>
      <c r="AM433" s="158"/>
      <c r="AN433" s="158"/>
      <c r="AO433" s="158"/>
      <c r="AP433" s="158"/>
      <c r="AQ433" s="158"/>
      <c r="AR433" s="158"/>
      <c r="AS433" s="158"/>
      <c r="AT433" s="158"/>
      <c r="AU433" s="158"/>
      <c r="AV433" s="158"/>
      <c r="AW433" s="158"/>
      <c r="AX433" s="158"/>
      <c r="AY433" s="158"/>
      <c r="AZ433" s="158"/>
      <c r="BA433" s="158"/>
      <c r="BB433" s="158"/>
      <c r="BC433" s="158"/>
      <c r="BD433" s="158"/>
      <c r="BE433" s="158"/>
      <c r="BF433" s="158"/>
      <c r="BG433" s="158"/>
      <c r="BH433" s="158"/>
      <c r="BI433" s="158"/>
      <c r="BJ433" s="158"/>
      <c r="BK433" s="158"/>
      <c r="BL433" s="158"/>
      <c r="BM433" s="158"/>
      <c r="BN433" s="158"/>
      <c r="BO433" s="158"/>
      <c r="BP433" s="158"/>
      <c r="BQ433" s="158"/>
      <c r="BR433" s="158"/>
      <c r="BS433" s="158"/>
      <c r="BT433" s="158"/>
      <c r="BU433" s="158"/>
      <c r="BV433" s="158"/>
      <c r="BW433" s="158"/>
      <c r="BX433" s="158"/>
      <c r="BY433" s="158"/>
      <c r="BZ433" s="158"/>
      <c r="CA433" s="158"/>
      <c r="CB433" s="158"/>
      <c r="CC433" s="158"/>
      <c r="CD433" s="158"/>
      <c r="CE433" s="158"/>
      <c r="CF433" s="158"/>
      <c r="CG433" s="158"/>
      <c r="CH433" s="158"/>
      <c r="CI433" s="158"/>
      <c r="CJ433" s="158"/>
      <c r="CK433" s="158"/>
      <c r="CL433" s="158"/>
      <c r="CM433" s="158"/>
      <c r="CN433" s="158"/>
      <c r="CO433" s="158"/>
      <c r="CP433" s="158"/>
      <c r="CQ433" s="158"/>
      <c r="CR433" s="158"/>
      <c r="CS433" s="158"/>
      <c r="CT433" s="158"/>
      <c r="CU433" s="158"/>
      <c r="CV433" s="158"/>
      <c r="CW433" s="158"/>
      <c r="CX433" s="158"/>
      <c r="CY433" s="158"/>
      <c r="CZ433" s="158"/>
      <c r="DA433" s="158"/>
      <c r="DB433" s="158"/>
      <c r="DC433" s="158"/>
      <c r="DD433" s="158"/>
      <c r="DE433" s="158"/>
      <c r="DF433" s="158"/>
      <c r="DG433" s="158"/>
      <c r="DH433" s="158"/>
      <c r="DI433" s="158"/>
      <c r="DJ433" s="158"/>
      <c r="DK433" s="158"/>
      <c r="DL433" s="158"/>
      <c r="DM433" s="158"/>
      <c r="DN433" s="158"/>
      <c r="DO433" s="158"/>
      <c r="DP433" s="158"/>
    </row>
    <row r="434" spans="1:120" x14ac:dyDescent="0.2">
      <c r="A434" s="158"/>
      <c r="B434" s="158"/>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c r="AA434" s="158"/>
      <c r="AB434" s="158"/>
      <c r="AC434" s="158"/>
      <c r="AD434" s="158"/>
      <c r="AE434" s="158"/>
      <c r="AF434" s="158"/>
      <c r="AG434" s="158"/>
      <c r="AH434" s="158"/>
      <c r="AI434" s="158"/>
      <c r="AJ434" s="158"/>
      <c r="AK434" s="158"/>
      <c r="AL434" s="158"/>
      <c r="AM434" s="158"/>
      <c r="AN434" s="158"/>
      <c r="AO434" s="158"/>
      <c r="AP434" s="158"/>
      <c r="AQ434" s="158"/>
      <c r="AR434" s="158"/>
      <c r="AS434" s="158"/>
      <c r="AT434" s="158"/>
      <c r="AU434" s="158"/>
      <c r="AV434" s="158"/>
      <c r="AW434" s="158"/>
      <c r="AX434" s="158"/>
      <c r="AY434" s="158"/>
      <c r="AZ434" s="158"/>
      <c r="BA434" s="158"/>
      <c r="BB434" s="158"/>
      <c r="BC434" s="158"/>
      <c r="BD434" s="158"/>
      <c r="BE434" s="158"/>
      <c r="BF434" s="158"/>
      <c r="BG434" s="158"/>
      <c r="BH434" s="158"/>
      <c r="BI434" s="158"/>
      <c r="BJ434" s="158"/>
      <c r="BK434" s="158"/>
      <c r="BL434" s="158"/>
      <c r="BM434" s="158"/>
      <c r="BN434" s="158"/>
      <c r="BO434" s="158"/>
      <c r="BP434" s="158"/>
      <c r="BQ434" s="158"/>
      <c r="BR434" s="158"/>
      <c r="BS434" s="158"/>
      <c r="BT434" s="158"/>
      <c r="BU434" s="158"/>
      <c r="BV434" s="158"/>
      <c r="BW434" s="158"/>
      <c r="BX434" s="158"/>
      <c r="BY434" s="158"/>
      <c r="BZ434" s="158"/>
      <c r="CA434" s="158"/>
      <c r="CB434" s="158"/>
      <c r="CC434" s="158"/>
      <c r="CD434" s="158"/>
      <c r="CE434" s="158"/>
      <c r="CF434" s="158"/>
      <c r="CG434" s="158"/>
      <c r="CH434" s="158"/>
      <c r="CI434" s="158"/>
      <c r="CJ434" s="158"/>
      <c r="CK434" s="158"/>
      <c r="CL434" s="158"/>
      <c r="CM434" s="158"/>
      <c r="CN434" s="158"/>
      <c r="CO434" s="158"/>
      <c r="CP434" s="158"/>
      <c r="CQ434" s="158"/>
      <c r="CR434" s="158"/>
      <c r="CS434" s="158"/>
      <c r="CT434" s="158"/>
      <c r="CU434" s="158"/>
      <c r="CV434" s="158"/>
      <c r="CW434" s="158"/>
      <c r="CX434" s="158"/>
      <c r="CY434" s="158"/>
      <c r="CZ434" s="158"/>
      <c r="DA434" s="158"/>
      <c r="DB434" s="158"/>
      <c r="DC434" s="158"/>
      <c r="DD434" s="158"/>
      <c r="DE434" s="158"/>
      <c r="DF434" s="158"/>
      <c r="DG434" s="158"/>
      <c r="DH434" s="158"/>
      <c r="DI434" s="158"/>
      <c r="DJ434" s="158"/>
      <c r="DK434" s="158"/>
      <c r="DL434" s="158"/>
      <c r="DM434" s="158"/>
      <c r="DN434" s="158"/>
      <c r="DO434" s="158"/>
      <c r="DP434" s="158"/>
    </row>
    <row r="435" spans="1:120" x14ac:dyDescent="0.2">
      <c r="A435" s="158"/>
      <c r="B435" s="158"/>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158"/>
      <c r="AK435" s="158"/>
      <c r="AL435" s="158"/>
      <c r="AM435" s="158"/>
      <c r="AN435" s="158"/>
      <c r="AO435" s="158"/>
      <c r="AP435" s="158"/>
      <c r="AQ435" s="158"/>
      <c r="AR435" s="158"/>
      <c r="AS435" s="158"/>
      <c r="AT435" s="158"/>
      <c r="AU435" s="158"/>
      <c r="AV435" s="158"/>
      <c r="AW435" s="158"/>
      <c r="AX435" s="158"/>
      <c r="AY435" s="158"/>
      <c r="AZ435" s="158"/>
      <c r="BA435" s="158"/>
      <c r="BB435" s="158"/>
      <c r="BC435" s="158"/>
      <c r="BD435" s="158"/>
      <c r="BE435" s="158"/>
      <c r="BF435" s="158"/>
      <c r="BG435" s="158"/>
      <c r="BH435" s="158"/>
      <c r="BI435" s="158"/>
      <c r="BJ435" s="158"/>
      <c r="BK435" s="158"/>
      <c r="BL435" s="158"/>
      <c r="BM435" s="158"/>
      <c r="BN435" s="158"/>
      <c r="BO435" s="158"/>
      <c r="BP435" s="158"/>
      <c r="BQ435" s="158"/>
      <c r="BR435" s="158"/>
      <c r="BS435" s="158"/>
      <c r="BT435" s="158"/>
      <c r="BU435" s="158"/>
      <c r="BV435" s="158"/>
      <c r="BW435" s="158"/>
      <c r="BX435" s="158"/>
      <c r="BY435" s="158"/>
      <c r="BZ435" s="158"/>
      <c r="CA435" s="158"/>
      <c r="CB435" s="158"/>
      <c r="CC435" s="158"/>
      <c r="CD435" s="158"/>
      <c r="CE435" s="158"/>
      <c r="CF435" s="158"/>
      <c r="CG435" s="158"/>
      <c r="CH435" s="158"/>
      <c r="CI435" s="158"/>
      <c r="CJ435" s="158"/>
      <c r="CK435" s="158"/>
      <c r="CL435" s="158"/>
      <c r="CM435" s="158"/>
      <c r="CN435" s="158"/>
      <c r="CO435" s="158"/>
      <c r="CP435" s="158"/>
      <c r="CQ435" s="158"/>
      <c r="CR435" s="158"/>
      <c r="CS435" s="158"/>
      <c r="CT435" s="158"/>
      <c r="CU435" s="158"/>
      <c r="CV435" s="158"/>
      <c r="CW435" s="158"/>
      <c r="CX435" s="158"/>
      <c r="CY435" s="158"/>
      <c r="CZ435" s="158"/>
      <c r="DA435" s="158"/>
      <c r="DB435" s="158"/>
      <c r="DC435" s="158"/>
      <c r="DD435" s="158"/>
      <c r="DE435" s="158"/>
      <c r="DF435" s="158"/>
      <c r="DG435" s="158"/>
      <c r="DH435" s="158"/>
      <c r="DI435" s="158"/>
      <c r="DJ435" s="158"/>
      <c r="DK435" s="158"/>
      <c r="DL435" s="158"/>
      <c r="DM435" s="158"/>
      <c r="DN435" s="158"/>
      <c r="DO435" s="158"/>
      <c r="DP435" s="158"/>
    </row>
    <row r="436" spans="1:120" x14ac:dyDescent="0.2">
      <c r="A436" s="158"/>
      <c r="B436" s="158"/>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c r="AA436" s="158"/>
      <c r="AB436" s="158"/>
      <c r="AC436" s="158"/>
      <c r="AD436" s="158"/>
      <c r="AE436" s="158"/>
      <c r="AF436" s="158"/>
      <c r="AG436" s="158"/>
      <c r="AH436" s="158"/>
      <c r="AI436" s="158"/>
      <c r="AJ436" s="158"/>
      <c r="AK436" s="158"/>
      <c r="AL436" s="158"/>
      <c r="AM436" s="158"/>
      <c r="AN436" s="158"/>
      <c r="AO436" s="158"/>
      <c r="AP436" s="158"/>
      <c r="AQ436" s="158"/>
      <c r="AR436" s="158"/>
      <c r="AS436" s="158"/>
      <c r="AT436" s="158"/>
      <c r="AU436" s="158"/>
      <c r="AV436" s="158"/>
      <c r="AW436" s="158"/>
      <c r="AX436" s="158"/>
      <c r="AY436" s="158"/>
      <c r="AZ436" s="158"/>
      <c r="BA436" s="158"/>
      <c r="BB436" s="158"/>
      <c r="BC436" s="158"/>
      <c r="BD436" s="158"/>
      <c r="BE436" s="158"/>
      <c r="BF436" s="158"/>
      <c r="BG436" s="158"/>
      <c r="BH436" s="158"/>
      <c r="BI436" s="158"/>
      <c r="BJ436" s="158"/>
      <c r="BK436" s="158"/>
      <c r="BL436" s="158"/>
      <c r="BM436" s="158"/>
      <c r="BN436" s="158"/>
      <c r="BO436" s="158"/>
      <c r="BP436" s="158"/>
      <c r="BQ436" s="158"/>
      <c r="BR436" s="158"/>
      <c r="BS436" s="158"/>
      <c r="BT436" s="158"/>
      <c r="BU436" s="158"/>
      <c r="BV436" s="158"/>
      <c r="BW436" s="158"/>
      <c r="BX436" s="158"/>
      <c r="BY436" s="158"/>
      <c r="BZ436" s="158"/>
      <c r="CA436" s="158"/>
      <c r="CB436" s="158"/>
      <c r="CC436" s="158"/>
      <c r="CD436" s="158"/>
      <c r="CE436" s="158"/>
      <c r="CF436" s="158"/>
      <c r="CG436" s="158"/>
      <c r="CH436" s="158"/>
      <c r="CI436" s="158"/>
      <c r="CJ436" s="158"/>
      <c r="CK436" s="158"/>
      <c r="CL436" s="158"/>
      <c r="CM436" s="158"/>
      <c r="CN436" s="158"/>
      <c r="CO436" s="158"/>
      <c r="CP436" s="158"/>
      <c r="CQ436" s="158"/>
      <c r="CR436" s="158"/>
      <c r="CS436" s="158"/>
      <c r="CT436" s="158"/>
      <c r="CU436" s="158"/>
      <c r="CV436" s="158"/>
      <c r="CW436" s="158"/>
      <c r="CX436" s="158"/>
      <c r="CY436" s="158"/>
      <c r="CZ436" s="158"/>
      <c r="DA436" s="158"/>
      <c r="DB436" s="158"/>
      <c r="DC436" s="158"/>
      <c r="DD436" s="158"/>
      <c r="DE436" s="158"/>
      <c r="DF436" s="158"/>
      <c r="DG436" s="158"/>
      <c r="DH436" s="158"/>
      <c r="DI436" s="158"/>
      <c r="DJ436" s="158"/>
      <c r="DK436" s="158"/>
      <c r="DL436" s="158"/>
      <c r="DM436" s="158"/>
      <c r="DN436" s="158"/>
      <c r="DO436" s="158"/>
      <c r="DP436" s="158"/>
    </row>
    <row r="437" spans="1:120" x14ac:dyDescent="0.2">
      <c r="A437" s="158"/>
      <c r="B437" s="158"/>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c r="AA437" s="158"/>
      <c r="AB437" s="158"/>
      <c r="AC437" s="158"/>
      <c r="AD437" s="158"/>
      <c r="AE437" s="158"/>
      <c r="AF437" s="158"/>
      <c r="AG437" s="158"/>
      <c r="AH437" s="158"/>
      <c r="AI437" s="158"/>
      <c r="AJ437" s="158"/>
      <c r="AK437" s="158"/>
      <c r="AL437" s="158"/>
      <c r="AM437" s="158"/>
      <c r="AN437" s="158"/>
      <c r="AO437" s="158"/>
      <c r="AP437" s="158"/>
      <c r="AQ437" s="158"/>
      <c r="AR437" s="158"/>
      <c r="AS437" s="158"/>
      <c r="AT437" s="158"/>
      <c r="AU437" s="158"/>
      <c r="AV437" s="158"/>
      <c r="AW437" s="158"/>
      <c r="AX437" s="158"/>
      <c r="AY437" s="158"/>
      <c r="AZ437" s="158"/>
      <c r="BA437" s="158"/>
      <c r="BB437" s="158"/>
      <c r="BC437" s="158"/>
      <c r="BD437" s="158"/>
      <c r="BE437" s="158"/>
      <c r="BF437" s="158"/>
      <c r="BG437" s="158"/>
      <c r="BH437" s="158"/>
      <c r="BI437" s="158"/>
      <c r="BJ437" s="158"/>
      <c r="BK437" s="158"/>
      <c r="BL437" s="158"/>
      <c r="BM437" s="158"/>
      <c r="BN437" s="158"/>
      <c r="BO437" s="158"/>
      <c r="BP437" s="158"/>
      <c r="BQ437" s="158"/>
      <c r="BR437" s="158"/>
      <c r="BS437" s="158"/>
      <c r="BT437" s="158"/>
      <c r="BU437" s="158"/>
      <c r="BV437" s="158"/>
      <c r="BW437" s="158"/>
      <c r="BX437" s="158"/>
      <c r="BY437" s="158"/>
      <c r="BZ437" s="158"/>
      <c r="CA437" s="158"/>
      <c r="CB437" s="158"/>
      <c r="CC437" s="158"/>
      <c r="CD437" s="158"/>
      <c r="CE437" s="158"/>
      <c r="CF437" s="158"/>
      <c r="CG437" s="158"/>
      <c r="CH437" s="158"/>
      <c r="CI437" s="158"/>
      <c r="CJ437" s="158"/>
      <c r="CK437" s="158"/>
      <c r="CL437" s="158"/>
      <c r="CM437" s="158"/>
      <c r="CN437" s="158"/>
      <c r="CO437" s="158"/>
      <c r="CP437" s="158"/>
      <c r="CQ437" s="158"/>
      <c r="CR437" s="158"/>
      <c r="CS437" s="158"/>
      <c r="CT437" s="158"/>
      <c r="CU437" s="158"/>
      <c r="CV437" s="158"/>
      <c r="CW437" s="158"/>
      <c r="CX437" s="158"/>
      <c r="CY437" s="158"/>
      <c r="CZ437" s="158"/>
      <c r="DA437" s="158"/>
      <c r="DB437" s="158"/>
      <c r="DC437" s="158"/>
      <c r="DD437" s="158"/>
      <c r="DE437" s="158"/>
      <c r="DF437" s="158"/>
      <c r="DG437" s="158"/>
      <c r="DH437" s="158"/>
      <c r="DI437" s="158"/>
      <c r="DJ437" s="158"/>
      <c r="DK437" s="158"/>
      <c r="DL437" s="158"/>
      <c r="DM437" s="158"/>
      <c r="DN437" s="158"/>
      <c r="DO437" s="158"/>
      <c r="DP437" s="158"/>
    </row>
    <row r="438" spans="1:120" x14ac:dyDescent="0.2">
      <c r="A438" s="158"/>
      <c r="B438" s="158"/>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c r="AA438" s="158"/>
      <c r="AB438" s="158"/>
      <c r="AC438" s="158"/>
      <c r="AD438" s="158"/>
      <c r="AE438" s="158"/>
      <c r="AF438" s="158"/>
      <c r="AG438" s="158"/>
      <c r="AH438" s="158"/>
      <c r="AI438" s="158"/>
      <c r="AJ438" s="158"/>
      <c r="AK438" s="158"/>
      <c r="AL438" s="158"/>
      <c r="AM438" s="158"/>
      <c r="AN438" s="158"/>
      <c r="AO438" s="158"/>
      <c r="AP438" s="158"/>
      <c r="AQ438" s="158"/>
      <c r="AR438" s="158"/>
      <c r="AS438" s="158"/>
      <c r="AT438" s="158"/>
      <c r="AU438" s="158"/>
      <c r="AV438" s="158"/>
      <c r="AW438" s="158"/>
      <c r="AX438" s="158"/>
      <c r="AY438" s="158"/>
      <c r="AZ438" s="158"/>
      <c r="BA438" s="158"/>
      <c r="BB438" s="158"/>
      <c r="BC438" s="158"/>
      <c r="BD438" s="158"/>
      <c r="BE438" s="158"/>
      <c r="BF438" s="158"/>
      <c r="BG438" s="158"/>
      <c r="BH438" s="158"/>
      <c r="BI438" s="158"/>
      <c r="BJ438" s="158"/>
      <c r="BK438" s="158"/>
      <c r="BL438" s="158"/>
      <c r="BM438" s="158"/>
      <c r="BN438" s="158"/>
      <c r="BO438" s="158"/>
      <c r="BP438" s="158"/>
      <c r="BQ438" s="158"/>
      <c r="BR438" s="158"/>
      <c r="BS438" s="158"/>
      <c r="BT438" s="158"/>
      <c r="BU438" s="158"/>
      <c r="BV438" s="158"/>
      <c r="BW438" s="158"/>
      <c r="BX438" s="158"/>
      <c r="BY438" s="158"/>
      <c r="BZ438" s="158"/>
      <c r="CA438" s="158"/>
      <c r="CB438" s="158"/>
      <c r="CC438" s="158"/>
      <c r="CD438" s="158"/>
      <c r="CE438" s="158"/>
      <c r="CF438" s="158"/>
      <c r="CG438" s="158"/>
      <c r="CH438" s="158"/>
      <c r="CI438" s="158"/>
      <c r="CJ438" s="158"/>
      <c r="CK438" s="158"/>
      <c r="CL438" s="158"/>
      <c r="CM438" s="158"/>
      <c r="CN438" s="158"/>
      <c r="CO438" s="158"/>
      <c r="CP438" s="158"/>
      <c r="CQ438" s="158"/>
      <c r="CR438" s="158"/>
      <c r="CS438" s="158"/>
      <c r="CT438" s="158"/>
      <c r="CU438" s="158"/>
      <c r="CV438" s="158"/>
      <c r="CW438" s="158"/>
      <c r="CX438" s="158"/>
      <c r="CY438" s="158"/>
      <c r="CZ438" s="158"/>
      <c r="DA438" s="158"/>
      <c r="DB438" s="158"/>
      <c r="DC438" s="158"/>
      <c r="DD438" s="158"/>
      <c r="DE438" s="158"/>
      <c r="DF438" s="158"/>
      <c r="DG438" s="158"/>
      <c r="DH438" s="158"/>
      <c r="DI438" s="158"/>
      <c r="DJ438" s="158"/>
      <c r="DK438" s="158"/>
      <c r="DL438" s="158"/>
      <c r="DM438" s="158"/>
      <c r="DN438" s="158"/>
      <c r="DO438" s="158"/>
      <c r="DP438" s="158"/>
    </row>
    <row r="439" spans="1:120" x14ac:dyDescent="0.2">
      <c r="A439" s="158"/>
      <c r="B439" s="158"/>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c r="AA439" s="158"/>
      <c r="AB439" s="158"/>
      <c r="AC439" s="158"/>
      <c r="AD439" s="158"/>
      <c r="AE439" s="158"/>
      <c r="AF439" s="158"/>
      <c r="AG439" s="158"/>
      <c r="AH439" s="158"/>
      <c r="AI439" s="158"/>
      <c r="AJ439" s="158"/>
      <c r="AK439" s="158"/>
      <c r="AL439" s="158"/>
      <c r="AM439" s="158"/>
      <c r="AN439" s="158"/>
      <c r="AO439" s="158"/>
      <c r="AP439" s="158"/>
      <c r="AQ439" s="158"/>
      <c r="AR439" s="158"/>
      <c r="AS439" s="158"/>
      <c r="AT439" s="158"/>
      <c r="AU439" s="158"/>
      <c r="AV439" s="158"/>
      <c r="AW439" s="158"/>
      <c r="AX439" s="158"/>
      <c r="AY439" s="158"/>
      <c r="AZ439" s="158"/>
      <c r="BA439" s="158"/>
      <c r="BB439" s="158"/>
      <c r="BC439" s="158"/>
      <c r="BD439" s="158"/>
      <c r="BE439" s="158"/>
      <c r="BF439" s="158"/>
      <c r="BG439" s="158"/>
      <c r="BH439" s="158"/>
      <c r="BI439" s="158"/>
      <c r="BJ439" s="158"/>
      <c r="BK439" s="158"/>
      <c r="BL439" s="158"/>
      <c r="BM439" s="158"/>
      <c r="BN439" s="158"/>
      <c r="BO439" s="158"/>
      <c r="BP439" s="158"/>
      <c r="BQ439" s="158"/>
      <c r="BR439" s="158"/>
      <c r="BS439" s="158"/>
      <c r="BT439" s="158"/>
      <c r="BU439" s="158"/>
      <c r="BV439" s="158"/>
      <c r="BW439" s="158"/>
      <c r="BX439" s="158"/>
      <c r="BY439" s="158"/>
      <c r="BZ439" s="158"/>
      <c r="CA439" s="158"/>
      <c r="CB439" s="158"/>
      <c r="CC439" s="158"/>
      <c r="CD439" s="158"/>
      <c r="CE439" s="158"/>
      <c r="CF439" s="158"/>
      <c r="CG439" s="158"/>
      <c r="CH439" s="158"/>
      <c r="CI439" s="158"/>
      <c r="CJ439" s="158"/>
      <c r="CK439" s="158"/>
      <c r="CL439" s="158"/>
      <c r="CM439" s="158"/>
      <c r="CN439" s="158"/>
      <c r="CO439" s="158"/>
      <c r="CP439" s="158"/>
      <c r="CQ439" s="158"/>
      <c r="CR439" s="158"/>
      <c r="CS439" s="158"/>
      <c r="CT439" s="158"/>
      <c r="CU439" s="158"/>
      <c r="CV439" s="158"/>
      <c r="CW439" s="158"/>
      <c r="CX439" s="158"/>
      <c r="CY439" s="158"/>
      <c r="CZ439" s="158"/>
      <c r="DA439" s="158"/>
      <c r="DB439" s="158"/>
      <c r="DC439" s="158"/>
      <c r="DD439" s="158"/>
      <c r="DE439" s="158"/>
      <c r="DF439" s="158"/>
      <c r="DG439" s="158"/>
      <c r="DH439" s="158"/>
      <c r="DI439" s="158"/>
      <c r="DJ439" s="158"/>
      <c r="DK439" s="158"/>
      <c r="DL439" s="158"/>
      <c r="DM439" s="158"/>
      <c r="DN439" s="158"/>
      <c r="DO439" s="158"/>
      <c r="DP439" s="158"/>
    </row>
    <row r="440" spans="1:120" x14ac:dyDescent="0.2">
      <c r="A440" s="158"/>
      <c r="B440" s="158"/>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c r="AA440" s="158"/>
      <c r="AB440" s="158"/>
      <c r="AC440" s="158"/>
      <c r="AD440" s="158"/>
      <c r="AE440" s="158"/>
      <c r="AF440" s="158"/>
      <c r="AG440" s="158"/>
      <c r="AH440" s="158"/>
      <c r="AI440" s="158"/>
      <c r="AJ440" s="158"/>
      <c r="AK440" s="158"/>
      <c r="AL440" s="158"/>
      <c r="AM440" s="158"/>
      <c r="AN440" s="158"/>
      <c r="AO440" s="158"/>
      <c r="AP440" s="158"/>
      <c r="AQ440" s="158"/>
      <c r="AR440" s="158"/>
      <c r="AS440" s="158"/>
      <c r="AT440" s="158"/>
      <c r="AU440" s="158"/>
      <c r="AV440" s="158"/>
      <c r="AW440" s="158"/>
      <c r="AX440" s="158"/>
      <c r="AY440" s="158"/>
      <c r="AZ440" s="158"/>
      <c r="BA440" s="158"/>
      <c r="BB440" s="158"/>
      <c r="BC440" s="158"/>
      <c r="BD440" s="158"/>
      <c r="BE440" s="158"/>
      <c r="BF440" s="158"/>
      <c r="BG440" s="158"/>
      <c r="BH440" s="158"/>
      <c r="BI440" s="158"/>
      <c r="BJ440" s="158"/>
      <c r="BK440" s="158"/>
      <c r="BL440" s="158"/>
      <c r="BM440" s="158"/>
      <c r="BN440" s="158"/>
      <c r="BO440" s="158"/>
      <c r="BP440" s="158"/>
      <c r="BQ440" s="158"/>
      <c r="BR440" s="158"/>
      <c r="BS440" s="158"/>
      <c r="BT440" s="158"/>
      <c r="BU440" s="158"/>
      <c r="BV440" s="158"/>
      <c r="BW440" s="158"/>
      <c r="BX440" s="158"/>
      <c r="BY440" s="158"/>
      <c r="BZ440" s="158"/>
      <c r="CA440" s="158"/>
      <c r="CB440" s="158"/>
      <c r="CC440" s="158"/>
      <c r="CD440" s="158"/>
      <c r="CE440" s="158"/>
      <c r="CF440" s="158"/>
      <c r="CG440" s="158"/>
      <c r="CH440" s="158"/>
      <c r="CI440" s="158"/>
      <c r="CJ440" s="158"/>
      <c r="CK440" s="158"/>
      <c r="CL440" s="158"/>
      <c r="CM440" s="158"/>
      <c r="CN440" s="158"/>
      <c r="CO440" s="158"/>
      <c r="CP440" s="158"/>
      <c r="CQ440" s="158"/>
      <c r="CR440" s="158"/>
      <c r="CS440" s="158"/>
      <c r="CT440" s="158"/>
      <c r="CU440" s="158"/>
      <c r="CV440" s="158"/>
      <c r="CW440" s="158"/>
      <c r="CX440" s="158"/>
      <c r="CY440" s="158"/>
      <c r="CZ440" s="158"/>
      <c r="DA440" s="158"/>
      <c r="DB440" s="158"/>
      <c r="DC440" s="158"/>
      <c r="DD440" s="158"/>
      <c r="DE440" s="158"/>
      <c r="DF440" s="158"/>
      <c r="DG440" s="158"/>
      <c r="DH440" s="158"/>
      <c r="DI440" s="158"/>
      <c r="DJ440" s="158"/>
      <c r="DK440" s="158"/>
      <c r="DL440" s="158"/>
      <c r="DM440" s="158"/>
      <c r="DN440" s="158"/>
      <c r="DO440" s="158"/>
      <c r="DP440" s="158"/>
    </row>
    <row r="441" spans="1:120" x14ac:dyDescent="0.2">
      <c r="A441" s="158"/>
      <c r="B441" s="158"/>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c r="AA441" s="158"/>
      <c r="AB441" s="158"/>
      <c r="AC441" s="158"/>
      <c r="AD441" s="158"/>
      <c r="AE441" s="158"/>
      <c r="AF441" s="158"/>
      <c r="AG441" s="158"/>
      <c r="AH441" s="158"/>
      <c r="AI441" s="158"/>
      <c r="AJ441" s="158"/>
      <c r="AK441" s="158"/>
      <c r="AL441" s="158"/>
      <c r="AM441" s="158"/>
      <c r="AN441" s="158"/>
      <c r="AO441" s="158"/>
      <c r="AP441" s="158"/>
      <c r="AQ441" s="158"/>
      <c r="AR441" s="158"/>
      <c r="AS441" s="158"/>
      <c r="AT441" s="158"/>
      <c r="AU441" s="158"/>
      <c r="AV441" s="158"/>
      <c r="AW441" s="158"/>
      <c r="AX441" s="158"/>
      <c r="AY441" s="158"/>
      <c r="AZ441" s="158"/>
      <c r="BA441" s="158"/>
      <c r="BB441" s="158"/>
      <c r="BC441" s="158"/>
      <c r="BD441" s="158"/>
      <c r="BE441" s="158"/>
      <c r="BF441" s="158"/>
      <c r="BG441" s="158"/>
      <c r="BH441" s="158"/>
      <c r="BI441" s="158"/>
      <c r="BJ441" s="158"/>
      <c r="BK441" s="158"/>
      <c r="BL441" s="158"/>
      <c r="BM441" s="158"/>
      <c r="BN441" s="158"/>
      <c r="BO441" s="158"/>
      <c r="BP441" s="158"/>
      <c r="BQ441" s="158"/>
      <c r="BR441" s="158"/>
      <c r="BS441" s="158"/>
      <c r="BT441" s="158"/>
      <c r="BU441" s="158"/>
      <c r="BV441" s="158"/>
      <c r="BW441" s="158"/>
      <c r="BX441" s="158"/>
      <c r="BY441" s="158"/>
      <c r="BZ441" s="158"/>
      <c r="CA441" s="158"/>
      <c r="CB441" s="158"/>
      <c r="CC441" s="158"/>
      <c r="CD441" s="158"/>
      <c r="CE441" s="158"/>
      <c r="CF441" s="158"/>
      <c r="CG441" s="158"/>
      <c r="CH441" s="158"/>
      <c r="CI441" s="158"/>
      <c r="CJ441" s="158"/>
      <c r="CK441" s="158"/>
      <c r="CL441" s="158"/>
      <c r="CM441" s="158"/>
      <c r="CN441" s="158"/>
      <c r="CO441" s="158"/>
      <c r="CP441" s="158"/>
      <c r="CQ441" s="158"/>
      <c r="CR441" s="158"/>
      <c r="CS441" s="158"/>
      <c r="CT441" s="158"/>
      <c r="CU441" s="158"/>
      <c r="CV441" s="158"/>
      <c r="CW441" s="158"/>
      <c r="CX441" s="158"/>
      <c r="CY441" s="158"/>
      <c r="CZ441" s="158"/>
      <c r="DA441" s="158"/>
      <c r="DB441" s="158"/>
      <c r="DC441" s="158"/>
      <c r="DD441" s="158"/>
      <c r="DE441" s="158"/>
      <c r="DF441" s="158"/>
      <c r="DG441" s="158"/>
      <c r="DH441" s="158"/>
      <c r="DI441" s="158"/>
      <c r="DJ441" s="158"/>
      <c r="DK441" s="158"/>
      <c r="DL441" s="158"/>
      <c r="DM441" s="158"/>
      <c r="DN441" s="158"/>
      <c r="DO441" s="158"/>
      <c r="DP441" s="158"/>
    </row>
    <row r="442" spans="1:120" x14ac:dyDescent="0.2">
      <c r="A442" s="158"/>
      <c r="B442" s="158"/>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c r="AA442" s="158"/>
      <c r="AB442" s="158"/>
      <c r="AC442" s="158"/>
      <c r="AD442" s="158"/>
      <c r="AE442" s="158"/>
      <c r="AF442" s="158"/>
      <c r="AG442" s="158"/>
      <c r="AH442" s="158"/>
      <c r="AI442" s="158"/>
      <c r="AJ442" s="158"/>
      <c r="AK442" s="158"/>
      <c r="AL442" s="158"/>
      <c r="AM442" s="158"/>
      <c r="AN442" s="158"/>
      <c r="AO442" s="158"/>
      <c r="AP442" s="158"/>
      <c r="AQ442" s="158"/>
      <c r="AR442" s="158"/>
      <c r="AS442" s="158"/>
      <c r="AT442" s="158"/>
      <c r="AU442" s="158"/>
      <c r="AV442" s="158"/>
      <c r="AW442" s="158"/>
      <c r="AX442" s="158"/>
      <c r="AY442" s="158"/>
      <c r="AZ442" s="158"/>
      <c r="BA442" s="158"/>
      <c r="BB442" s="158"/>
      <c r="BC442" s="158"/>
      <c r="BD442" s="158"/>
      <c r="BE442" s="158"/>
      <c r="BF442" s="158"/>
      <c r="BG442" s="158"/>
      <c r="BH442" s="158"/>
      <c r="BI442" s="158"/>
      <c r="BJ442" s="158"/>
      <c r="BK442" s="158"/>
      <c r="BL442" s="158"/>
      <c r="BM442" s="158"/>
      <c r="BN442" s="158"/>
      <c r="BO442" s="158"/>
      <c r="BP442" s="158"/>
      <c r="BQ442" s="158"/>
      <c r="BR442" s="158"/>
      <c r="BS442" s="158"/>
      <c r="BT442" s="158"/>
      <c r="BU442" s="158"/>
      <c r="BV442" s="158"/>
      <c r="BW442" s="158"/>
      <c r="BX442" s="158"/>
      <c r="BY442" s="158"/>
      <c r="BZ442" s="158"/>
      <c r="CA442" s="158"/>
      <c r="CB442" s="158"/>
      <c r="CC442" s="158"/>
      <c r="CD442" s="158"/>
      <c r="CE442" s="158"/>
      <c r="CF442" s="158"/>
      <c r="CG442" s="158"/>
      <c r="CH442" s="158"/>
      <c r="CI442" s="158"/>
      <c r="CJ442" s="158"/>
      <c r="CK442" s="158"/>
      <c r="CL442" s="158"/>
      <c r="CM442" s="158"/>
      <c r="CN442" s="158"/>
      <c r="CO442" s="158"/>
      <c r="CP442" s="158"/>
      <c r="CQ442" s="158"/>
      <c r="CR442" s="158"/>
      <c r="CS442" s="158"/>
      <c r="CT442" s="158"/>
      <c r="CU442" s="158"/>
      <c r="CV442" s="158"/>
      <c r="CW442" s="158"/>
      <c r="CX442" s="158"/>
      <c r="CY442" s="158"/>
      <c r="CZ442" s="158"/>
      <c r="DA442" s="158"/>
      <c r="DB442" s="158"/>
      <c r="DC442" s="158"/>
      <c r="DD442" s="158"/>
      <c r="DE442" s="158"/>
      <c r="DF442" s="158"/>
      <c r="DG442" s="158"/>
      <c r="DH442" s="158"/>
      <c r="DI442" s="158"/>
      <c r="DJ442" s="158"/>
      <c r="DK442" s="158"/>
      <c r="DL442" s="158"/>
      <c r="DM442" s="158"/>
      <c r="DN442" s="158"/>
      <c r="DO442" s="158"/>
      <c r="DP442" s="158"/>
    </row>
    <row r="443" spans="1:120" x14ac:dyDescent="0.2">
      <c r="A443" s="158"/>
      <c r="B443" s="158"/>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c r="AA443" s="158"/>
      <c r="AB443" s="158"/>
      <c r="AC443" s="158"/>
      <c r="AD443" s="158"/>
      <c r="AE443" s="158"/>
      <c r="AF443" s="158"/>
      <c r="AG443" s="158"/>
      <c r="AH443" s="158"/>
      <c r="AI443" s="158"/>
      <c r="AJ443" s="158"/>
      <c r="AK443" s="158"/>
      <c r="AL443" s="158"/>
      <c r="AM443" s="158"/>
      <c r="AN443" s="158"/>
      <c r="AO443" s="158"/>
      <c r="AP443" s="158"/>
      <c r="AQ443" s="158"/>
      <c r="AR443" s="158"/>
      <c r="AS443" s="158"/>
      <c r="AT443" s="158"/>
      <c r="AU443" s="158"/>
      <c r="AV443" s="158"/>
      <c r="AW443" s="158"/>
      <c r="AX443" s="158"/>
      <c r="AY443" s="158"/>
      <c r="AZ443" s="158"/>
      <c r="BA443" s="158"/>
      <c r="BB443" s="158"/>
      <c r="BC443" s="158"/>
      <c r="BD443" s="158"/>
      <c r="BE443" s="158"/>
      <c r="BF443" s="158"/>
      <c r="BG443" s="158"/>
      <c r="BH443" s="158"/>
      <c r="BI443" s="158"/>
      <c r="BJ443" s="158"/>
      <c r="BK443" s="158"/>
      <c r="BL443" s="158"/>
      <c r="BM443" s="158"/>
      <c r="BN443" s="158"/>
      <c r="BO443" s="158"/>
      <c r="BP443" s="158"/>
      <c r="BQ443" s="158"/>
      <c r="BR443" s="158"/>
      <c r="BS443" s="158"/>
      <c r="BT443" s="158"/>
      <c r="BU443" s="158"/>
      <c r="BV443" s="158"/>
      <c r="BW443" s="158"/>
      <c r="BX443" s="158"/>
      <c r="BY443" s="158"/>
      <c r="BZ443" s="158"/>
      <c r="CA443" s="158"/>
      <c r="CB443" s="158"/>
      <c r="CC443" s="158"/>
      <c r="CD443" s="158"/>
      <c r="CE443" s="158"/>
      <c r="CF443" s="158"/>
      <c r="CG443" s="158"/>
      <c r="CH443" s="158"/>
      <c r="CI443" s="158"/>
      <c r="CJ443" s="158"/>
      <c r="CK443" s="158"/>
      <c r="CL443" s="158"/>
      <c r="CM443" s="158"/>
      <c r="CN443" s="158"/>
      <c r="CO443" s="158"/>
      <c r="CP443" s="158"/>
      <c r="CQ443" s="158"/>
      <c r="CR443" s="158"/>
      <c r="CS443" s="158"/>
      <c r="CT443" s="158"/>
      <c r="CU443" s="158"/>
      <c r="CV443" s="158"/>
      <c r="CW443" s="158"/>
      <c r="CX443" s="158"/>
      <c r="CY443" s="158"/>
      <c r="CZ443" s="158"/>
      <c r="DA443" s="158"/>
      <c r="DB443" s="158"/>
      <c r="DC443" s="158"/>
      <c r="DD443" s="158"/>
      <c r="DE443" s="158"/>
      <c r="DF443" s="158"/>
      <c r="DG443" s="158"/>
      <c r="DH443" s="158"/>
      <c r="DI443" s="158"/>
      <c r="DJ443" s="158"/>
      <c r="DK443" s="158"/>
      <c r="DL443" s="158"/>
      <c r="DM443" s="158"/>
      <c r="DN443" s="158"/>
      <c r="DO443" s="158"/>
      <c r="DP443" s="158"/>
    </row>
    <row r="444" spans="1:120" x14ac:dyDescent="0.2">
      <c r="A444" s="158"/>
      <c r="B444" s="158"/>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c r="AA444" s="158"/>
      <c r="AB444" s="158"/>
      <c r="AC444" s="158"/>
      <c r="AD444" s="158"/>
      <c r="AE444" s="158"/>
      <c r="AF444" s="158"/>
      <c r="AG444" s="158"/>
      <c r="AH444" s="158"/>
      <c r="AI444" s="158"/>
      <c r="AJ444" s="158"/>
      <c r="AK444" s="158"/>
      <c r="AL444" s="158"/>
      <c r="AM444" s="158"/>
      <c r="AN444" s="158"/>
      <c r="AO444" s="158"/>
      <c r="AP444" s="158"/>
      <c r="AQ444" s="158"/>
      <c r="AR444" s="158"/>
      <c r="AS444" s="158"/>
      <c r="AT444" s="158"/>
      <c r="AU444" s="158"/>
      <c r="AV444" s="158"/>
      <c r="AW444" s="158"/>
      <c r="AX444" s="158"/>
      <c r="AY444" s="158"/>
      <c r="AZ444" s="158"/>
      <c r="BA444" s="158"/>
      <c r="BB444" s="158"/>
      <c r="BC444" s="158"/>
      <c r="BD444" s="158"/>
      <c r="BE444" s="158"/>
      <c r="BF444" s="158"/>
      <c r="BG444" s="158"/>
      <c r="BH444" s="158"/>
      <c r="BI444" s="158"/>
      <c r="BJ444" s="158"/>
      <c r="BK444" s="158"/>
      <c r="BL444" s="158"/>
      <c r="BM444" s="158"/>
      <c r="BN444" s="158"/>
      <c r="BO444" s="158"/>
      <c r="BP444" s="158"/>
      <c r="BQ444" s="158"/>
      <c r="BR444" s="158"/>
      <c r="BS444" s="158"/>
      <c r="BT444" s="158"/>
      <c r="BU444" s="158"/>
      <c r="BV444" s="158"/>
      <c r="BW444" s="158"/>
      <c r="BX444" s="158"/>
      <c r="BY444" s="158"/>
      <c r="BZ444" s="158"/>
      <c r="CA444" s="158"/>
      <c r="CB444" s="158"/>
      <c r="CC444" s="158"/>
      <c r="CD444" s="158"/>
      <c r="CE444" s="158"/>
      <c r="CF444" s="158"/>
      <c r="CG444" s="158"/>
      <c r="CH444" s="158"/>
      <c r="CI444" s="158"/>
      <c r="CJ444" s="158"/>
      <c r="CK444" s="158"/>
      <c r="CL444" s="158"/>
      <c r="CM444" s="158"/>
      <c r="CN444" s="158"/>
      <c r="CO444" s="158"/>
      <c r="CP444" s="158"/>
      <c r="CQ444" s="158"/>
      <c r="CR444" s="158"/>
      <c r="CS444" s="158"/>
      <c r="CT444" s="158"/>
      <c r="CU444" s="158"/>
      <c r="CV444" s="158"/>
      <c r="CW444" s="158"/>
      <c r="CX444" s="158"/>
      <c r="CY444" s="158"/>
      <c r="CZ444" s="158"/>
      <c r="DA444" s="158"/>
      <c r="DB444" s="158"/>
      <c r="DC444" s="158"/>
      <c r="DD444" s="158"/>
      <c r="DE444" s="158"/>
      <c r="DF444" s="158"/>
      <c r="DG444" s="158"/>
      <c r="DH444" s="158"/>
      <c r="DI444" s="158"/>
      <c r="DJ444" s="158"/>
      <c r="DK444" s="158"/>
      <c r="DL444" s="158"/>
      <c r="DM444" s="158"/>
      <c r="DN444" s="158"/>
      <c r="DO444" s="158"/>
      <c r="DP444" s="158"/>
    </row>
    <row r="445" spans="1:120" x14ac:dyDescent="0.2">
      <c r="A445" s="158"/>
      <c r="B445" s="158"/>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c r="AA445" s="158"/>
      <c r="AB445" s="158"/>
      <c r="AC445" s="158"/>
      <c r="AD445" s="158"/>
      <c r="AE445" s="158"/>
      <c r="AF445" s="158"/>
      <c r="AG445" s="158"/>
      <c r="AH445" s="158"/>
      <c r="AI445" s="158"/>
      <c r="AJ445" s="158"/>
      <c r="AK445" s="158"/>
      <c r="AL445" s="158"/>
      <c r="AM445" s="158"/>
      <c r="AN445" s="158"/>
      <c r="AO445" s="158"/>
      <c r="AP445" s="158"/>
      <c r="AQ445" s="158"/>
      <c r="AR445" s="158"/>
      <c r="AS445" s="158"/>
      <c r="AT445" s="158"/>
      <c r="AU445" s="158"/>
      <c r="AV445" s="158"/>
      <c r="AW445" s="158"/>
      <c r="AX445" s="158"/>
      <c r="AY445" s="158"/>
      <c r="AZ445" s="158"/>
      <c r="BA445" s="158"/>
      <c r="BB445" s="158"/>
      <c r="BC445" s="158"/>
      <c r="BD445" s="158"/>
      <c r="BE445" s="158"/>
      <c r="BF445" s="158"/>
      <c r="BG445" s="158"/>
      <c r="BH445" s="158"/>
      <c r="BI445" s="158"/>
      <c r="BJ445" s="158"/>
      <c r="BK445" s="158"/>
      <c r="BL445" s="158"/>
      <c r="BM445" s="158"/>
      <c r="BN445" s="158"/>
      <c r="BO445" s="158"/>
      <c r="BP445" s="158"/>
      <c r="BQ445" s="158"/>
      <c r="BR445" s="158"/>
      <c r="BS445" s="158"/>
      <c r="BT445" s="158"/>
      <c r="BU445" s="158"/>
      <c r="BV445" s="158"/>
      <c r="BW445" s="158"/>
      <c r="BX445" s="158"/>
      <c r="BY445" s="158"/>
      <c r="BZ445" s="158"/>
      <c r="CA445" s="158"/>
      <c r="CB445" s="158"/>
      <c r="CC445" s="158"/>
      <c r="CD445" s="158"/>
      <c r="CE445" s="158"/>
      <c r="CF445" s="158"/>
      <c r="CG445" s="158"/>
      <c r="CH445" s="158"/>
      <c r="CI445" s="158"/>
      <c r="CJ445" s="158"/>
      <c r="CK445" s="158"/>
      <c r="CL445" s="158"/>
      <c r="CM445" s="158"/>
      <c r="CN445" s="158"/>
      <c r="CO445" s="158"/>
      <c r="CP445" s="158"/>
      <c r="CQ445" s="158"/>
      <c r="CR445" s="158"/>
      <c r="CS445" s="158"/>
      <c r="CT445" s="158"/>
      <c r="CU445" s="158"/>
      <c r="CV445" s="158"/>
      <c r="CW445" s="158"/>
      <c r="CX445" s="158"/>
      <c r="CY445" s="158"/>
      <c r="CZ445" s="158"/>
      <c r="DA445" s="158"/>
      <c r="DB445" s="158"/>
      <c r="DC445" s="158"/>
      <c r="DD445" s="158"/>
      <c r="DE445" s="158"/>
      <c r="DF445" s="158"/>
      <c r="DG445" s="158"/>
      <c r="DH445" s="158"/>
      <c r="DI445" s="158"/>
      <c r="DJ445" s="158"/>
      <c r="DK445" s="158"/>
      <c r="DL445" s="158"/>
      <c r="DM445" s="158"/>
      <c r="DN445" s="158"/>
      <c r="DO445" s="158"/>
      <c r="DP445" s="158"/>
    </row>
    <row r="446" spans="1:120" x14ac:dyDescent="0.2">
      <c r="A446" s="158"/>
      <c r="B446" s="158"/>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c r="AA446" s="158"/>
      <c r="AB446" s="158"/>
      <c r="AC446" s="158"/>
      <c r="AD446" s="158"/>
      <c r="AE446" s="158"/>
      <c r="AF446" s="158"/>
      <c r="AG446" s="158"/>
      <c r="AH446" s="158"/>
      <c r="AI446" s="158"/>
      <c r="AJ446" s="158"/>
      <c r="AK446" s="158"/>
      <c r="AL446" s="158"/>
      <c r="AM446" s="158"/>
      <c r="AN446" s="158"/>
      <c r="AO446" s="158"/>
      <c r="AP446" s="158"/>
      <c r="AQ446" s="158"/>
      <c r="AR446" s="158"/>
      <c r="AS446" s="158"/>
      <c r="AT446" s="158"/>
      <c r="AU446" s="158"/>
      <c r="AV446" s="158"/>
      <c r="AW446" s="158"/>
      <c r="AX446" s="158"/>
      <c r="AY446" s="158"/>
      <c r="AZ446" s="158"/>
      <c r="BA446" s="158"/>
      <c r="BB446" s="158"/>
      <c r="BC446" s="158"/>
      <c r="BD446" s="158"/>
      <c r="BE446" s="158"/>
      <c r="BF446" s="158"/>
      <c r="BG446" s="158"/>
      <c r="BH446" s="158"/>
      <c r="BI446" s="158"/>
      <c r="BJ446" s="158"/>
      <c r="BK446" s="158"/>
      <c r="BL446" s="158"/>
      <c r="BM446" s="158"/>
      <c r="BN446" s="158"/>
      <c r="BO446" s="158"/>
      <c r="BP446" s="158"/>
      <c r="BQ446" s="158"/>
      <c r="BR446" s="158"/>
      <c r="BS446" s="158"/>
      <c r="BT446" s="158"/>
      <c r="BU446" s="158"/>
      <c r="BV446" s="158"/>
      <c r="BW446" s="158"/>
      <c r="BX446" s="158"/>
      <c r="BY446" s="158"/>
      <c r="BZ446" s="158"/>
      <c r="CA446" s="158"/>
      <c r="CB446" s="158"/>
      <c r="CC446" s="158"/>
      <c r="CD446" s="158"/>
      <c r="CE446" s="158"/>
      <c r="CF446" s="158"/>
      <c r="CG446" s="158"/>
      <c r="CH446" s="158"/>
      <c r="CI446" s="158"/>
      <c r="CJ446" s="158"/>
      <c r="CK446" s="158"/>
      <c r="CL446" s="158"/>
      <c r="CM446" s="158"/>
      <c r="CN446" s="158"/>
      <c r="CO446" s="158"/>
      <c r="CP446" s="158"/>
      <c r="CQ446" s="158"/>
      <c r="CR446" s="158"/>
      <c r="CS446" s="158"/>
      <c r="CT446" s="158"/>
      <c r="CU446" s="158"/>
      <c r="CV446" s="158"/>
      <c r="CW446" s="158"/>
      <c r="CX446" s="158"/>
      <c r="CY446" s="158"/>
      <c r="CZ446" s="158"/>
      <c r="DA446" s="158"/>
      <c r="DB446" s="158"/>
      <c r="DC446" s="158"/>
      <c r="DD446" s="158"/>
      <c r="DE446" s="158"/>
      <c r="DF446" s="158"/>
      <c r="DG446" s="158"/>
      <c r="DH446" s="158"/>
      <c r="DI446" s="158"/>
      <c r="DJ446" s="158"/>
      <c r="DK446" s="158"/>
      <c r="DL446" s="158"/>
      <c r="DM446" s="158"/>
      <c r="DN446" s="158"/>
      <c r="DO446" s="158"/>
      <c r="DP446" s="158"/>
    </row>
    <row r="447" spans="1:120" x14ac:dyDescent="0.2">
      <c r="A447" s="158"/>
      <c r="B447" s="158"/>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c r="AA447" s="158"/>
      <c r="AB447" s="158"/>
      <c r="AC447" s="158"/>
      <c r="AD447" s="158"/>
      <c r="AE447" s="158"/>
      <c r="AF447" s="158"/>
      <c r="AG447" s="158"/>
      <c r="AH447" s="158"/>
      <c r="AI447" s="158"/>
      <c r="AJ447" s="158"/>
      <c r="AK447" s="158"/>
      <c r="AL447" s="158"/>
      <c r="AM447" s="158"/>
      <c r="AN447" s="158"/>
      <c r="AO447" s="158"/>
      <c r="AP447" s="158"/>
      <c r="AQ447" s="158"/>
      <c r="AR447" s="158"/>
      <c r="AS447" s="158"/>
      <c r="AT447" s="158"/>
      <c r="AU447" s="158"/>
      <c r="AV447" s="158"/>
      <c r="AW447" s="158"/>
      <c r="AX447" s="158"/>
      <c r="AY447" s="158"/>
      <c r="AZ447" s="158"/>
      <c r="BA447" s="158"/>
      <c r="BB447" s="158"/>
      <c r="BC447" s="158"/>
      <c r="BD447" s="158"/>
      <c r="BE447" s="158"/>
      <c r="BF447" s="158"/>
      <c r="BG447" s="158"/>
      <c r="BH447" s="158"/>
      <c r="BI447" s="158"/>
      <c r="BJ447" s="158"/>
      <c r="BK447" s="158"/>
      <c r="BL447" s="158"/>
      <c r="BM447" s="158"/>
      <c r="BN447" s="158"/>
      <c r="BO447" s="158"/>
      <c r="BP447" s="158"/>
      <c r="BQ447" s="158"/>
      <c r="BR447" s="158"/>
      <c r="BS447" s="158"/>
      <c r="BT447" s="158"/>
      <c r="BU447" s="158"/>
      <c r="BV447" s="158"/>
      <c r="BW447" s="158"/>
      <c r="BX447" s="158"/>
      <c r="BY447" s="158"/>
      <c r="BZ447" s="158"/>
      <c r="CA447" s="158"/>
      <c r="CB447" s="158"/>
      <c r="CC447" s="158"/>
      <c r="CD447" s="158"/>
      <c r="CE447" s="158"/>
      <c r="CF447" s="158"/>
      <c r="CG447" s="158"/>
      <c r="CH447" s="158"/>
      <c r="CI447" s="158"/>
      <c r="CJ447" s="158"/>
      <c r="CK447" s="158"/>
      <c r="CL447" s="158"/>
      <c r="CM447" s="158"/>
      <c r="CN447" s="158"/>
      <c r="CO447" s="158"/>
      <c r="CP447" s="158"/>
      <c r="CQ447" s="158"/>
      <c r="CR447" s="158"/>
      <c r="CS447" s="158"/>
      <c r="CT447" s="158"/>
      <c r="CU447" s="158"/>
      <c r="CV447" s="158"/>
      <c r="CW447" s="158"/>
      <c r="CX447" s="158"/>
      <c r="CY447" s="158"/>
      <c r="CZ447" s="158"/>
      <c r="DA447" s="158"/>
      <c r="DB447" s="158"/>
      <c r="DC447" s="158"/>
      <c r="DD447" s="158"/>
      <c r="DE447" s="158"/>
      <c r="DF447" s="158"/>
      <c r="DG447" s="158"/>
      <c r="DH447" s="158"/>
      <c r="DI447" s="158"/>
      <c r="DJ447" s="158"/>
      <c r="DK447" s="158"/>
      <c r="DL447" s="158"/>
      <c r="DM447" s="158"/>
      <c r="DN447" s="158"/>
      <c r="DO447" s="158"/>
      <c r="DP447" s="158"/>
    </row>
    <row r="448" spans="1:120" x14ac:dyDescent="0.2">
      <c r="A448" s="158"/>
      <c r="B448" s="158"/>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c r="AA448" s="158"/>
      <c r="AB448" s="158"/>
      <c r="AC448" s="158"/>
      <c r="AD448" s="158"/>
      <c r="AE448" s="158"/>
      <c r="AF448" s="158"/>
      <c r="AG448" s="158"/>
      <c r="AH448" s="158"/>
      <c r="AI448" s="158"/>
      <c r="AJ448" s="158"/>
      <c r="AK448" s="158"/>
      <c r="AL448" s="158"/>
      <c r="AM448" s="158"/>
      <c r="AN448" s="158"/>
      <c r="AO448" s="158"/>
      <c r="AP448" s="158"/>
      <c r="AQ448" s="158"/>
      <c r="AR448" s="158"/>
      <c r="AS448" s="158"/>
      <c r="AT448" s="158"/>
      <c r="AU448" s="158"/>
      <c r="AV448" s="158"/>
      <c r="AW448" s="158"/>
      <c r="AX448" s="158"/>
      <c r="AY448" s="158"/>
      <c r="AZ448" s="158"/>
      <c r="BA448" s="158"/>
      <c r="BB448" s="158"/>
      <c r="BC448" s="158"/>
      <c r="BD448" s="158"/>
      <c r="BE448" s="158"/>
      <c r="BF448" s="158"/>
      <c r="BG448" s="158"/>
      <c r="BH448" s="158"/>
      <c r="BI448" s="158"/>
      <c r="BJ448" s="158"/>
      <c r="BK448" s="158"/>
      <c r="BL448" s="158"/>
      <c r="BM448" s="158"/>
      <c r="BN448" s="158"/>
      <c r="BO448" s="158"/>
      <c r="BP448" s="158"/>
      <c r="BQ448" s="158"/>
      <c r="BR448" s="158"/>
      <c r="BS448" s="158"/>
      <c r="BT448" s="158"/>
      <c r="BU448" s="158"/>
      <c r="BV448" s="158"/>
      <c r="BW448" s="158"/>
      <c r="BX448" s="158"/>
      <c r="BY448" s="158"/>
      <c r="BZ448" s="158"/>
      <c r="CA448" s="158"/>
      <c r="CB448" s="158"/>
      <c r="CC448" s="158"/>
      <c r="CD448" s="158"/>
      <c r="CE448" s="158"/>
      <c r="CF448" s="158"/>
      <c r="CG448" s="158"/>
      <c r="CH448" s="158"/>
      <c r="CI448" s="158"/>
      <c r="CJ448" s="158"/>
      <c r="CK448" s="158"/>
      <c r="CL448" s="158"/>
      <c r="CM448" s="158"/>
      <c r="CN448" s="158"/>
      <c r="CO448" s="158"/>
      <c r="CP448" s="158"/>
      <c r="CQ448" s="158"/>
      <c r="CR448" s="158"/>
      <c r="CS448" s="158"/>
      <c r="CT448" s="158"/>
      <c r="CU448" s="158"/>
      <c r="CV448" s="158"/>
      <c r="CW448" s="158"/>
      <c r="CX448" s="158"/>
      <c r="CY448" s="158"/>
      <c r="CZ448" s="158"/>
      <c r="DA448" s="158"/>
      <c r="DB448" s="158"/>
      <c r="DC448" s="158"/>
      <c r="DD448" s="158"/>
      <c r="DE448" s="158"/>
      <c r="DF448" s="158"/>
      <c r="DG448" s="158"/>
      <c r="DH448" s="158"/>
      <c r="DI448" s="158"/>
      <c r="DJ448" s="158"/>
      <c r="DK448" s="158"/>
      <c r="DL448" s="158"/>
      <c r="DM448" s="158"/>
      <c r="DN448" s="158"/>
      <c r="DO448" s="158"/>
      <c r="DP448" s="158"/>
    </row>
    <row r="449" spans="1:120" x14ac:dyDescent="0.2">
      <c r="A449" s="158"/>
      <c r="B449" s="158"/>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c r="AA449" s="158"/>
      <c r="AB449" s="158"/>
      <c r="AC449" s="158"/>
      <c r="AD449" s="158"/>
      <c r="AE449" s="158"/>
      <c r="AF449" s="158"/>
      <c r="AG449" s="158"/>
      <c r="AH449" s="158"/>
      <c r="AI449" s="158"/>
      <c r="AJ449" s="158"/>
      <c r="AK449" s="158"/>
      <c r="AL449" s="158"/>
      <c r="AM449" s="158"/>
      <c r="AN449" s="158"/>
      <c r="AO449" s="158"/>
      <c r="AP449" s="158"/>
      <c r="AQ449" s="158"/>
      <c r="AR449" s="158"/>
      <c r="AS449" s="158"/>
      <c r="AT449" s="158"/>
      <c r="AU449" s="158"/>
      <c r="AV449" s="158"/>
      <c r="AW449" s="158"/>
      <c r="AX449" s="158"/>
      <c r="AY449" s="158"/>
      <c r="AZ449" s="158"/>
      <c r="BA449" s="158"/>
      <c r="BB449" s="158"/>
      <c r="BC449" s="158"/>
      <c r="BD449" s="158"/>
      <c r="BE449" s="158"/>
      <c r="BF449" s="158"/>
      <c r="BG449" s="158"/>
      <c r="BH449" s="158"/>
      <c r="BI449" s="158"/>
      <c r="BJ449" s="158"/>
      <c r="BK449" s="158"/>
      <c r="BL449" s="158"/>
      <c r="BM449" s="158"/>
      <c r="BN449" s="158"/>
      <c r="BO449" s="158"/>
      <c r="BP449" s="158"/>
      <c r="BQ449" s="158"/>
      <c r="BR449" s="158"/>
      <c r="BS449" s="158"/>
      <c r="BT449" s="158"/>
      <c r="BU449" s="158"/>
      <c r="BV449" s="158"/>
      <c r="BW449" s="158"/>
      <c r="BX449" s="158"/>
      <c r="BY449" s="158"/>
      <c r="BZ449" s="158"/>
      <c r="CA449" s="158"/>
      <c r="CB449" s="158"/>
      <c r="CC449" s="158"/>
      <c r="CD449" s="158"/>
      <c r="CE449" s="158"/>
      <c r="CF449" s="158"/>
      <c r="CG449" s="158"/>
      <c r="CH449" s="158"/>
      <c r="CI449" s="158"/>
      <c r="CJ449" s="158"/>
      <c r="CK449" s="158"/>
      <c r="CL449" s="158"/>
      <c r="CM449" s="158"/>
      <c r="CN449" s="158"/>
      <c r="CO449" s="158"/>
      <c r="CP449" s="158"/>
      <c r="CQ449" s="158"/>
      <c r="CR449" s="158"/>
      <c r="CS449" s="158"/>
      <c r="CT449" s="158"/>
      <c r="CU449" s="158"/>
      <c r="CV449" s="158"/>
      <c r="CW449" s="158"/>
      <c r="CX449" s="158"/>
      <c r="CY449" s="158"/>
      <c r="CZ449" s="158"/>
      <c r="DA449" s="158"/>
      <c r="DB449" s="158"/>
      <c r="DC449" s="158"/>
      <c r="DD449" s="158"/>
      <c r="DE449" s="158"/>
      <c r="DF449" s="158"/>
      <c r="DG449" s="158"/>
      <c r="DH449" s="158"/>
      <c r="DI449" s="158"/>
      <c r="DJ449" s="158"/>
      <c r="DK449" s="158"/>
      <c r="DL449" s="158"/>
      <c r="DM449" s="158"/>
      <c r="DN449" s="158"/>
      <c r="DO449" s="158"/>
      <c r="DP449" s="158"/>
    </row>
    <row r="450" spans="1:120" x14ac:dyDescent="0.2">
      <c r="A450" s="158"/>
      <c r="B450" s="158"/>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c r="AA450" s="158"/>
      <c r="AB450" s="158"/>
      <c r="AC450" s="158"/>
      <c r="AD450" s="158"/>
      <c r="AE450" s="158"/>
      <c r="AF450" s="158"/>
      <c r="AG450" s="158"/>
      <c r="AH450" s="158"/>
      <c r="AI450" s="158"/>
      <c r="AJ450" s="158"/>
      <c r="AK450" s="158"/>
      <c r="AL450" s="158"/>
      <c r="AM450" s="158"/>
      <c r="AN450" s="158"/>
      <c r="AO450" s="158"/>
      <c r="AP450" s="158"/>
      <c r="AQ450" s="158"/>
      <c r="AR450" s="158"/>
      <c r="AS450" s="158"/>
      <c r="AT450" s="158"/>
      <c r="AU450" s="158"/>
      <c r="AV450" s="158"/>
      <c r="AW450" s="158"/>
      <c r="AX450" s="158"/>
      <c r="AY450" s="158"/>
      <c r="AZ450" s="158"/>
      <c r="BA450" s="158"/>
      <c r="BB450" s="158"/>
      <c r="BC450" s="158"/>
      <c r="BD450" s="158"/>
      <c r="BE450" s="158"/>
      <c r="BF450" s="158"/>
      <c r="BG450" s="158"/>
      <c r="BH450" s="158"/>
      <c r="BI450" s="158"/>
      <c r="BJ450" s="158"/>
      <c r="BK450" s="158"/>
      <c r="BL450" s="158"/>
      <c r="BM450" s="158"/>
      <c r="BN450" s="158"/>
      <c r="BO450" s="158"/>
      <c r="BP450" s="158"/>
      <c r="BQ450" s="158"/>
      <c r="BR450" s="158"/>
      <c r="BS450" s="158"/>
      <c r="BT450" s="158"/>
      <c r="BU450" s="158"/>
      <c r="BV450" s="158"/>
      <c r="BW450" s="158"/>
      <c r="BX450" s="158"/>
      <c r="BY450" s="158"/>
      <c r="BZ450" s="158"/>
      <c r="CA450" s="158"/>
      <c r="CB450" s="158"/>
      <c r="CC450" s="158"/>
      <c r="CD450" s="158"/>
      <c r="CE450" s="158"/>
      <c r="CF450" s="158"/>
      <c r="CG450" s="158"/>
      <c r="CH450" s="158"/>
      <c r="CI450" s="158"/>
      <c r="CJ450" s="158"/>
      <c r="CK450" s="158"/>
      <c r="CL450" s="158"/>
      <c r="CM450" s="158"/>
      <c r="CN450" s="158"/>
      <c r="CO450" s="158"/>
      <c r="CP450" s="158"/>
      <c r="CQ450" s="158"/>
      <c r="CR450" s="158"/>
      <c r="CS450" s="158"/>
      <c r="CT450" s="158"/>
      <c r="CU450" s="158"/>
      <c r="CV450" s="158"/>
      <c r="CW450" s="158"/>
      <c r="CX450" s="158"/>
      <c r="CY450" s="158"/>
      <c r="CZ450" s="158"/>
      <c r="DA450" s="158"/>
      <c r="DB450" s="158"/>
      <c r="DC450" s="158"/>
      <c r="DD450" s="158"/>
      <c r="DE450" s="158"/>
      <c r="DF450" s="158"/>
      <c r="DG450" s="158"/>
      <c r="DH450" s="158"/>
      <c r="DI450" s="158"/>
      <c r="DJ450" s="158"/>
      <c r="DK450" s="158"/>
      <c r="DL450" s="158"/>
      <c r="DM450" s="158"/>
      <c r="DN450" s="158"/>
      <c r="DO450" s="158"/>
      <c r="DP450" s="158"/>
    </row>
    <row r="451" spans="1:120" x14ac:dyDescent="0.2">
      <c r="A451" s="158"/>
      <c r="B451" s="158"/>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c r="AA451" s="158"/>
      <c r="AB451" s="158"/>
      <c r="AC451" s="158"/>
      <c r="AD451" s="158"/>
      <c r="AE451" s="158"/>
      <c r="AF451" s="158"/>
      <c r="AG451" s="158"/>
      <c r="AH451" s="158"/>
      <c r="AI451" s="158"/>
      <c r="AJ451" s="158"/>
      <c r="AK451" s="158"/>
      <c r="AL451" s="158"/>
      <c r="AM451" s="158"/>
      <c r="AN451" s="158"/>
      <c r="AO451" s="158"/>
      <c r="AP451" s="158"/>
      <c r="AQ451" s="158"/>
      <c r="AR451" s="158"/>
      <c r="AS451" s="158"/>
      <c r="AT451" s="158"/>
      <c r="AU451" s="158"/>
      <c r="AV451" s="158"/>
      <c r="AW451" s="158"/>
      <c r="AX451" s="158"/>
      <c r="AY451" s="158"/>
      <c r="AZ451" s="158"/>
      <c r="BA451" s="158"/>
      <c r="BB451" s="158"/>
      <c r="BC451" s="158"/>
      <c r="BD451" s="158"/>
      <c r="BE451" s="158"/>
      <c r="BF451" s="158"/>
      <c r="BG451" s="158"/>
      <c r="BH451" s="158"/>
      <c r="BI451" s="158"/>
      <c r="BJ451" s="158"/>
      <c r="BK451" s="158"/>
      <c r="BL451" s="158"/>
      <c r="BM451" s="158"/>
      <c r="BN451" s="158"/>
      <c r="BO451" s="158"/>
      <c r="BP451" s="158"/>
      <c r="BQ451" s="158"/>
      <c r="BR451" s="158"/>
      <c r="BS451" s="158"/>
      <c r="BT451" s="158"/>
      <c r="BU451" s="158"/>
      <c r="BV451" s="158"/>
      <c r="BW451" s="158"/>
      <c r="BX451" s="158"/>
      <c r="BY451" s="158"/>
      <c r="BZ451" s="158"/>
      <c r="CA451" s="158"/>
      <c r="CB451" s="158"/>
      <c r="CC451" s="158"/>
      <c r="CD451" s="158"/>
      <c r="CE451" s="158"/>
      <c r="CF451" s="158"/>
      <c r="CG451" s="158"/>
      <c r="CH451" s="158"/>
      <c r="CI451" s="158"/>
      <c r="CJ451" s="158"/>
      <c r="CK451" s="158"/>
      <c r="CL451" s="158"/>
      <c r="CM451" s="158"/>
      <c r="CN451" s="158"/>
      <c r="CO451" s="158"/>
      <c r="CP451" s="158"/>
      <c r="CQ451" s="158"/>
      <c r="CR451" s="158"/>
      <c r="CS451" s="158"/>
      <c r="CT451" s="158"/>
      <c r="CU451" s="158"/>
      <c r="CV451" s="158"/>
      <c r="CW451" s="158"/>
      <c r="CX451" s="158"/>
      <c r="CY451" s="158"/>
      <c r="CZ451" s="158"/>
      <c r="DA451" s="158"/>
      <c r="DB451" s="158"/>
      <c r="DC451" s="158"/>
      <c r="DD451" s="158"/>
      <c r="DE451" s="158"/>
      <c r="DF451" s="158"/>
      <c r="DG451" s="158"/>
      <c r="DH451" s="158"/>
      <c r="DI451" s="158"/>
      <c r="DJ451" s="158"/>
      <c r="DK451" s="158"/>
      <c r="DL451" s="158"/>
      <c r="DM451" s="158"/>
      <c r="DN451" s="158"/>
      <c r="DO451" s="158"/>
      <c r="DP451" s="158"/>
    </row>
    <row r="452" spans="1:120" x14ac:dyDescent="0.2">
      <c r="A452" s="158"/>
      <c r="B452" s="158"/>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c r="AA452" s="158"/>
      <c r="AB452" s="158"/>
      <c r="AC452" s="158"/>
      <c r="AD452" s="158"/>
      <c r="AE452" s="158"/>
      <c r="AF452" s="158"/>
      <c r="AG452" s="158"/>
      <c r="AH452" s="158"/>
      <c r="AI452" s="158"/>
      <c r="AJ452" s="158"/>
      <c r="AK452" s="158"/>
      <c r="AL452" s="158"/>
      <c r="AM452" s="158"/>
      <c r="AN452" s="158"/>
      <c r="AO452" s="158"/>
      <c r="AP452" s="158"/>
      <c r="AQ452" s="158"/>
      <c r="AR452" s="158"/>
      <c r="AS452" s="158"/>
      <c r="AT452" s="158"/>
      <c r="AU452" s="158"/>
      <c r="AV452" s="158"/>
      <c r="AW452" s="158"/>
      <c r="AX452" s="158"/>
      <c r="AY452" s="158"/>
      <c r="AZ452" s="158"/>
      <c r="BA452" s="158"/>
      <c r="BB452" s="158"/>
      <c r="BC452" s="158"/>
      <c r="BD452" s="158"/>
      <c r="BE452" s="158"/>
      <c r="BF452" s="158"/>
      <c r="BG452" s="158"/>
      <c r="BH452" s="158"/>
      <c r="BI452" s="158"/>
      <c r="BJ452" s="158"/>
      <c r="BK452" s="158"/>
      <c r="BL452" s="158"/>
      <c r="BM452" s="158"/>
      <c r="BN452" s="158"/>
      <c r="BO452" s="158"/>
      <c r="BP452" s="158"/>
      <c r="BQ452" s="158"/>
      <c r="BR452" s="158"/>
      <c r="BS452" s="158"/>
      <c r="BT452" s="158"/>
      <c r="BU452" s="158"/>
      <c r="BV452" s="158"/>
      <c r="BW452" s="158"/>
      <c r="BX452" s="158"/>
      <c r="BY452" s="158"/>
      <c r="BZ452" s="158"/>
      <c r="CA452" s="158"/>
      <c r="CB452" s="158"/>
      <c r="CC452" s="158"/>
      <c r="CD452" s="158"/>
      <c r="CE452" s="158"/>
      <c r="CF452" s="158"/>
      <c r="CG452" s="158"/>
      <c r="CH452" s="158"/>
      <c r="CI452" s="158"/>
      <c r="CJ452" s="158"/>
      <c r="CK452" s="158"/>
      <c r="CL452" s="158"/>
      <c r="CM452" s="158"/>
      <c r="CN452" s="158"/>
      <c r="CO452" s="158"/>
      <c r="CP452" s="158"/>
      <c r="CQ452" s="158"/>
      <c r="CR452" s="158"/>
      <c r="CS452" s="158"/>
      <c r="CT452" s="158"/>
      <c r="CU452" s="158"/>
      <c r="CV452" s="158"/>
      <c r="CW452" s="158"/>
      <c r="CX452" s="158"/>
      <c r="CY452" s="158"/>
      <c r="CZ452" s="158"/>
      <c r="DA452" s="158"/>
      <c r="DB452" s="158"/>
      <c r="DC452" s="158"/>
      <c r="DD452" s="158"/>
      <c r="DE452" s="158"/>
      <c r="DF452" s="158"/>
      <c r="DG452" s="158"/>
      <c r="DH452" s="158"/>
      <c r="DI452" s="158"/>
      <c r="DJ452" s="158"/>
      <c r="DK452" s="158"/>
      <c r="DL452" s="158"/>
      <c r="DM452" s="158"/>
      <c r="DN452" s="158"/>
      <c r="DO452" s="158"/>
      <c r="DP452" s="158"/>
    </row>
    <row r="453" spans="1:120" x14ac:dyDescent="0.2">
      <c r="A453" s="158"/>
      <c r="B453" s="158"/>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58"/>
      <c r="AH453" s="158"/>
      <c r="AI453" s="158"/>
      <c r="AJ453" s="158"/>
      <c r="AK453" s="158"/>
      <c r="AL453" s="158"/>
      <c r="AM453" s="158"/>
      <c r="AN453" s="158"/>
      <c r="AO453" s="158"/>
      <c r="AP453" s="158"/>
      <c r="AQ453" s="158"/>
      <c r="AR453" s="158"/>
      <c r="AS453" s="158"/>
      <c r="AT453" s="158"/>
      <c r="AU453" s="158"/>
      <c r="AV453" s="158"/>
      <c r="AW453" s="158"/>
      <c r="AX453" s="158"/>
      <c r="AY453" s="158"/>
      <c r="AZ453" s="158"/>
      <c r="BA453" s="158"/>
      <c r="BB453" s="158"/>
      <c r="BC453" s="158"/>
      <c r="BD453" s="158"/>
      <c r="BE453" s="158"/>
      <c r="BF453" s="158"/>
      <c r="BG453" s="158"/>
      <c r="BH453" s="158"/>
      <c r="BI453" s="158"/>
      <c r="BJ453" s="158"/>
      <c r="BK453" s="158"/>
      <c r="BL453" s="158"/>
      <c r="BM453" s="158"/>
      <c r="BN453" s="158"/>
      <c r="BO453" s="158"/>
      <c r="BP453" s="158"/>
      <c r="BQ453" s="158"/>
      <c r="BR453" s="158"/>
      <c r="BS453" s="158"/>
      <c r="BT453" s="158"/>
      <c r="BU453" s="158"/>
      <c r="BV453" s="158"/>
      <c r="BW453" s="158"/>
      <c r="BX453" s="158"/>
      <c r="BY453" s="158"/>
      <c r="BZ453" s="158"/>
      <c r="CA453" s="158"/>
      <c r="CB453" s="158"/>
      <c r="CC453" s="158"/>
      <c r="CD453" s="158"/>
      <c r="CE453" s="158"/>
      <c r="CF453" s="158"/>
      <c r="CG453" s="158"/>
      <c r="CH453" s="158"/>
      <c r="CI453" s="158"/>
      <c r="CJ453" s="158"/>
      <c r="CK453" s="158"/>
      <c r="CL453" s="158"/>
      <c r="CM453" s="158"/>
      <c r="CN453" s="158"/>
      <c r="CO453" s="158"/>
      <c r="CP453" s="158"/>
      <c r="CQ453" s="158"/>
      <c r="CR453" s="158"/>
      <c r="CS453" s="158"/>
      <c r="CT453" s="158"/>
      <c r="CU453" s="158"/>
      <c r="CV453" s="158"/>
      <c r="CW453" s="158"/>
      <c r="CX453" s="158"/>
      <c r="CY453" s="158"/>
      <c r="CZ453" s="158"/>
      <c r="DA453" s="158"/>
      <c r="DB453" s="158"/>
      <c r="DC453" s="158"/>
      <c r="DD453" s="158"/>
      <c r="DE453" s="158"/>
      <c r="DF453" s="158"/>
      <c r="DG453" s="158"/>
      <c r="DH453" s="158"/>
      <c r="DI453" s="158"/>
      <c r="DJ453" s="158"/>
      <c r="DK453" s="158"/>
      <c r="DL453" s="158"/>
      <c r="DM453" s="158"/>
      <c r="DN453" s="158"/>
      <c r="DO453" s="158"/>
      <c r="DP453" s="158"/>
    </row>
    <row r="454" spans="1:120" x14ac:dyDescent="0.2">
      <c r="A454" s="158"/>
      <c r="B454" s="158"/>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c r="AA454" s="158"/>
      <c r="AB454" s="158"/>
      <c r="AC454" s="158"/>
      <c r="AD454" s="158"/>
      <c r="AE454" s="158"/>
      <c r="AF454" s="158"/>
      <c r="AG454" s="158"/>
      <c r="AH454" s="158"/>
      <c r="AI454" s="158"/>
      <c r="AJ454" s="158"/>
      <c r="AK454" s="158"/>
      <c r="AL454" s="158"/>
      <c r="AM454" s="158"/>
      <c r="AN454" s="158"/>
      <c r="AO454" s="158"/>
      <c r="AP454" s="158"/>
      <c r="AQ454" s="158"/>
      <c r="AR454" s="158"/>
      <c r="AS454" s="158"/>
      <c r="AT454" s="158"/>
      <c r="AU454" s="158"/>
      <c r="AV454" s="158"/>
      <c r="AW454" s="158"/>
      <c r="AX454" s="158"/>
      <c r="AY454" s="158"/>
      <c r="AZ454" s="158"/>
      <c r="BA454" s="158"/>
      <c r="BB454" s="158"/>
      <c r="BC454" s="158"/>
      <c r="BD454" s="158"/>
      <c r="BE454" s="158"/>
      <c r="BF454" s="158"/>
      <c r="BG454" s="158"/>
      <c r="BH454" s="158"/>
      <c r="BI454" s="158"/>
      <c r="BJ454" s="158"/>
      <c r="BK454" s="158"/>
      <c r="BL454" s="158"/>
      <c r="BM454" s="158"/>
      <c r="BN454" s="158"/>
      <c r="BO454" s="158"/>
      <c r="BP454" s="158"/>
      <c r="BQ454" s="158"/>
      <c r="BR454" s="158"/>
      <c r="BS454" s="158"/>
      <c r="BT454" s="158"/>
      <c r="BU454" s="158"/>
      <c r="BV454" s="158"/>
      <c r="BW454" s="158"/>
      <c r="BX454" s="158"/>
      <c r="BY454" s="158"/>
      <c r="BZ454" s="158"/>
      <c r="CA454" s="158"/>
      <c r="CB454" s="158"/>
      <c r="CC454" s="158"/>
      <c r="CD454" s="158"/>
      <c r="CE454" s="158"/>
      <c r="CF454" s="158"/>
      <c r="CG454" s="158"/>
      <c r="CH454" s="158"/>
      <c r="CI454" s="158"/>
      <c r="CJ454" s="158"/>
      <c r="CK454" s="158"/>
      <c r="CL454" s="158"/>
      <c r="CM454" s="158"/>
      <c r="CN454" s="158"/>
      <c r="CO454" s="158"/>
      <c r="CP454" s="158"/>
      <c r="CQ454" s="158"/>
      <c r="CR454" s="158"/>
      <c r="CS454" s="158"/>
      <c r="CT454" s="158"/>
      <c r="CU454" s="158"/>
      <c r="CV454" s="158"/>
      <c r="CW454" s="158"/>
      <c r="CX454" s="158"/>
      <c r="CY454" s="158"/>
      <c r="CZ454" s="158"/>
      <c r="DA454" s="158"/>
      <c r="DB454" s="158"/>
      <c r="DC454" s="158"/>
      <c r="DD454" s="158"/>
      <c r="DE454" s="158"/>
      <c r="DF454" s="158"/>
      <c r="DG454" s="158"/>
      <c r="DH454" s="158"/>
      <c r="DI454" s="158"/>
      <c r="DJ454" s="158"/>
      <c r="DK454" s="158"/>
      <c r="DL454" s="158"/>
      <c r="DM454" s="158"/>
      <c r="DN454" s="158"/>
      <c r="DO454" s="158"/>
      <c r="DP454" s="158"/>
    </row>
    <row r="455" spans="1:120" x14ac:dyDescent="0.2">
      <c r="A455" s="158"/>
      <c r="B455" s="158"/>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c r="AA455" s="158"/>
      <c r="AB455" s="158"/>
      <c r="AC455" s="158"/>
      <c r="AD455" s="158"/>
      <c r="AE455" s="158"/>
      <c r="AF455" s="158"/>
      <c r="AG455" s="158"/>
      <c r="AH455" s="158"/>
      <c r="AI455" s="158"/>
      <c r="AJ455" s="158"/>
      <c r="AK455" s="158"/>
      <c r="AL455" s="158"/>
      <c r="AM455" s="158"/>
      <c r="AN455" s="158"/>
      <c r="AO455" s="158"/>
      <c r="AP455" s="158"/>
      <c r="AQ455" s="158"/>
      <c r="AR455" s="158"/>
      <c r="AS455" s="158"/>
      <c r="AT455" s="158"/>
      <c r="AU455" s="158"/>
      <c r="AV455" s="158"/>
      <c r="AW455" s="158"/>
      <c r="AX455" s="158"/>
      <c r="AY455" s="158"/>
      <c r="AZ455" s="158"/>
      <c r="BA455" s="158"/>
      <c r="BB455" s="158"/>
      <c r="BC455" s="158"/>
      <c r="BD455" s="158"/>
      <c r="BE455" s="158"/>
      <c r="BF455" s="158"/>
      <c r="BG455" s="158"/>
      <c r="BH455" s="158"/>
      <c r="BI455" s="158"/>
      <c r="BJ455" s="158"/>
      <c r="BK455" s="158"/>
      <c r="BL455" s="158"/>
      <c r="BM455" s="158"/>
      <c r="BN455" s="158"/>
      <c r="BO455" s="158"/>
      <c r="BP455" s="158"/>
      <c r="BQ455" s="158"/>
      <c r="BR455" s="158"/>
      <c r="BS455" s="158"/>
      <c r="BT455" s="158"/>
      <c r="BU455" s="158"/>
      <c r="BV455" s="158"/>
      <c r="BW455" s="158"/>
      <c r="BX455" s="158"/>
      <c r="BY455" s="158"/>
      <c r="BZ455" s="158"/>
      <c r="CA455" s="158"/>
      <c r="CB455" s="158"/>
      <c r="CC455" s="158"/>
      <c r="CD455" s="158"/>
      <c r="CE455" s="158"/>
      <c r="CF455" s="158"/>
      <c r="CG455" s="158"/>
      <c r="CH455" s="158"/>
      <c r="CI455" s="158"/>
      <c r="CJ455" s="158"/>
      <c r="CK455" s="158"/>
      <c r="CL455" s="158"/>
      <c r="CM455" s="158"/>
      <c r="CN455" s="158"/>
      <c r="CO455" s="158"/>
      <c r="CP455" s="158"/>
      <c r="CQ455" s="158"/>
      <c r="CR455" s="158"/>
      <c r="CS455" s="158"/>
      <c r="CT455" s="158"/>
      <c r="CU455" s="158"/>
      <c r="CV455" s="158"/>
      <c r="CW455" s="158"/>
      <c r="CX455" s="158"/>
      <c r="CY455" s="158"/>
      <c r="CZ455" s="158"/>
      <c r="DA455" s="158"/>
      <c r="DB455" s="158"/>
      <c r="DC455" s="158"/>
      <c r="DD455" s="158"/>
      <c r="DE455" s="158"/>
      <c r="DF455" s="158"/>
      <c r="DG455" s="158"/>
      <c r="DH455" s="158"/>
      <c r="DI455" s="158"/>
      <c r="DJ455" s="158"/>
      <c r="DK455" s="158"/>
      <c r="DL455" s="158"/>
      <c r="DM455" s="158"/>
      <c r="DN455" s="158"/>
      <c r="DO455" s="158"/>
      <c r="DP455" s="158"/>
    </row>
    <row r="456" spans="1:120" x14ac:dyDescent="0.2">
      <c r="A456" s="158"/>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c r="AA456" s="158"/>
      <c r="AB456" s="158"/>
      <c r="AC456" s="158"/>
      <c r="AD456" s="158"/>
      <c r="AE456" s="158"/>
      <c r="AF456" s="158"/>
      <c r="AG456" s="158"/>
      <c r="AH456" s="158"/>
      <c r="AI456" s="158"/>
      <c r="AJ456" s="158"/>
      <c r="AK456" s="158"/>
      <c r="AL456" s="158"/>
      <c r="AM456" s="158"/>
      <c r="AN456" s="158"/>
      <c r="AO456" s="158"/>
      <c r="AP456" s="158"/>
      <c r="AQ456" s="158"/>
      <c r="AR456" s="158"/>
      <c r="AS456" s="158"/>
      <c r="AT456" s="158"/>
      <c r="AU456" s="158"/>
      <c r="AV456" s="158"/>
      <c r="AW456" s="158"/>
      <c r="AX456" s="158"/>
      <c r="AY456" s="158"/>
      <c r="AZ456" s="158"/>
      <c r="BA456" s="158"/>
      <c r="BB456" s="158"/>
      <c r="BC456" s="158"/>
      <c r="BD456" s="158"/>
      <c r="BE456" s="158"/>
      <c r="BF456" s="158"/>
      <c r="BG456" s="158"/>
      <c r="BH456" s="158"/>
      <c r="BI456" s="158"/>
      <c r="BJ456" s="158"/>
      <c r="BK456" s="158"/>
      <c r="BL456" s="158"/>
      <c r="BM456" s="158"/>
      <c r="BN456" s="158"/>
      <c r="BO456" s="158"/>
      <c r="BP456" s="158"/>
      <c r="BQ456" s="158"/>
      <c r="BR456" s="158"/>
      <c r="BS456" s="158"/>
      <c r="BT456" s="158"/>
      <c r="BU456" s="158"/>
      <c r="BV456" s="158"/>
      <c r="BW456" s="158"/>
      <c r="BX456" s="158"/>
      <c r="BY456" s="158"/>
      <c r="BZ456" s="158"/>
      <c r="CA456" s="158"/>
      <c r="CB456" s="158"/>
      <c r="CC456" s="158"/>
      <c r="CD456" s="158"/>
      <c r="CE456" s="158"/>
      <c r="CF456" s="158"/>
      <c r="CG456" s="158"/>
      <c r="CH456" s="158"/>
      <c r="CI456" s="158"/>
      <c r="CJ456" s="158"/>
      <c r="CK456" s="158"/>
      <c r="CL456" s="158"/>
      <c r="CM456" s="158"/>
      <c r="CN456" s="158"/>
      <c r="CO456" s="158"/>
      <c r="CP456" s="158"/>
      <c r="CQ456" s="158"/>
      <c r="CR456" s="158"/>
      <c r="CS456" s="158"/>
      <c r="CT456" s="158"/>
      <c r="CU456" s="158"/>
      <c r="CV456" s="158"/>
      <c r="CW456" s="158"/>
      <c r="CX456" s="158"/>
      <c r="CY456" s="158"/>
      <c r="CZ456" s="158"/>
      <c r="DA456" s="158"/>
      <c r="DB456" s="158"/>
      <c r="DC456" s="158"/>
      <c r="DD456" s="158"/>
      <c r="DE456" s="158"/>
      <c r="DF456" s="158"/>
      <c r="DG456" s="158"/>
      <c r="DH456" s="158"/>
      <c r="DI456" s="158"/>
      <c r="DJ456" s="158"/>
      <c r="DK456" s="158"/>
      <c r="DL456" s="158"/>
      <c r="DM456" s="158"/>
      <c r="DN456" s="158"/>
      <c r="DO456" s="158"/>
      <c r="DP456" s="158"/>
    </row>
    <row r="457" spans="1:120" x14ac:dyDescent="0.2">
      <c r="A457" s="158"/>
      <c r="B457" s="158"/>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c r="AA457" s="158"/>
      <c r="AB457" s="158"/>
      <c r="AC457" s="158"/>
      <c r="AD457" s="158"/>
      <c r="AE457" s="158"/>
      <c r="AF457" s="158"/>
      <c r="AG457" s="158"/>
      <c r="AH457" s="158"/>
      <c r="AI457" s="158"/>
      <c r="AJ457" s="158"/>
      <c r="AK457" s="158"/>
      <c r="AL457" s="158"/>
      <c r="AM457" s="158"/>
      <c r="AN457" s="158"/>
      <c r="AO457" s="158"/>
      <c r="AP457" s="158"/>
      <c r="AQ457" s="158"/>
      <c r="AR457" s="158"/>
      <c r="AS457" s="158"/>
      <c r="AT457" s="158"/>
      <c r="AU457" s="158"/>
      <c r="AV457" s="158"/>
      <c r="AW457" s="158"/>
      <c r="AX457" s="158"/>
      <c r="AY457" s="158"/>
      <c r="AZ457" s="158"/>
      <c r="BA457" s="158"/>
      <c r="BB457" s="158"/>
      <c r="BC457" s="158"/>
      <c r="BD457" s="158"/>
      <c r="BE457" s="158"/>
      <c r="BF457" s="158"/>
      <c r="BG457" s="158"/>
      <c r="BH457" s="158"/>
      <c r="BI457" s="158"/>
      <c r="BJ457" s="158"/>
      <c r="BK457" s="158"/>
      <c r="BL457" s="158"/>
      <c r="BM457" s="158"/>
      <c r="BN457" s="158"/>
      <c r="BO457" s="158"/>
      <c r="BP457" s="158"/>
      <c r="BQ457" s="158"/>
      <c r="BR457" s="158"/>
      <c r="BS457" s="158"/>
      <c r="BT457" s="158"/>
      <c r="BU457" s="158"/>
      <c r="BV457" s="158"/>
      <c r="BW457" s="158"/>
      <c r="BX457" s="158"/>
      <c r="BY457" s="158"/>
      <c r="BZ457" s="158"/>
      <c r="CA457" s="158"/>
      <c r="CB457" s="158"/>
      <c r="CC457" s="158"/>
      <c r="CD457" s="158"/>
      <c r="CE457" s="158"/>
      <c r="CF457" s="158"/>
      <c r="CG457" s="158"/>
      <c r="CH457" s="158"/>
      <c r="CI457" s="158"/>
      <c r="CJ457" s="158"/>
      <c r="CK457" s="158"/>
      <c r="CL457" s="158"/>
      <c r="CM457" s="158"/>
      <c r="CN457" s="158"/>
      <c r="CO457" s="158"/>
      <c r="CP457" s="158"/>
      <c r="CQ457" s="158"/>
      <c r="CR457" s="158"/>
      <c r="CS457" s="158"/>
      <c r="CT457" s="158"/>
      <c r="CU457" s="158"/>
      <c r="CV457" s="158"/>
      <c r="CW457" s="158"/>
      <c r="CX457" s="158"/>
      <c r="CY457" s="158"/>
      <c r="CZ457" s="158"/>
      <c r="DA457" s="158"/>
      <c r="DB457" s="158"/>
      <c r="DC457" s="158"/>
      <c r="DD457" s="158"/>
      <c r="DE457" s="158"/>
      <c r="DF457" s="158"/>
      <c r="DG457" s="158"/>
      <c r="DH457" s="158"/>
      <c r="DI457" s="158"/>
      <c r="DJ457" s="158"/>
      <c r="DK457" s="158"/>
      <c r="DL457" s="158"/>
      <c r="DM457" s="158"/>
      <c r="DN457" s="158"/>
      <c r="DO457" s="158"/>
      <c r="DP457" s="158"/>
    </row>
    <row r="458" spans="1:120" x14ac:dyDescent="0.2">
      <c r="A458" s="158"/>
      <c r="B458" s="158"/>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c r="AA458" s="158"/>
      <c r="AB458" s="158"/>
      <c r="AC458" s="158"/>
      <c r="AD458" s="158"/>
      <c r="AE458" s="158"/>
      <c r="AF458" s="158"/>
      <c r="AG458" s="158"/>
      <c r="AH458" s="158"/>
      <c r="AI458" s="158"/>
      <c r="AJ458" s="158"/>
      <c r="AK458" s="158"/>
      <c r="AL458" s="158"/>
      <c r="AM458" s="158"/>
      <c r="AN458" s="158"/>
      <c r="AO458" s="158"/>
      <c r="AP458" s="158"/>
      <c r="AQ458" s="158"/>
      <c r="AR458" s="158"/>
      <c r="AS458" s="158"/>
      <c r="AT458" s="158"/>
      <c r="AU458" s="158"/>
      <c r="AV458" s="158"/>
      <c r="AW458" s="158"/>
      <c r="AX458" s="158"/>
      <c r="AY458" s="158"/>
      <c r="AZ458" s="158"/>
      <c r="BA458" s="158"/>
      <c r="BB458" s="158"/>
      <c r="BC458" s="158"/>
      <c r="BD458" s="158"/>
      <c r="BE458" s="158"/>
      <c r="BF458" s="158"/>
      <c r="BG458" s="158"/>
      <c r="BH458" s="158"/>
      <c r="BI458" s="158"/>
      <c r="BJ458" s="158"/>
      <c r="BK458" s="158"/>
      <c r="BL458" s="158"/>
      <c r="BM458" s="158"/>
      <c r="BN458" s="158"/>
      <c r="BO458" s="158"/>
      <c r="BP458" s="158"/>
      <c r="BQ458" s="158"/>
      <c r="BR458" s="158"/>
      <c r="BS458" s="158"/>
      <c r="BT458" s="158"/>
      <c r="BU458" s="158"/>
      <c r="BV458" s="158"/>
      <c r="BW458" s="158"/>
      <c r="BX458" s="158"/>
      <c r="BY458" s="158"/>
      <c r="BZ458" s="158"/>
      <c r="CA458" s="158"/>
      <c r="CB458" s="158"/>
      <c r="CC458" s="158"/>
      <c r="CD458" s="158"/>
      <c r="CE458" s="158"/>
      <c r="CF458" s="158"/>
      <c r="CG458" s="158"/>
      <c r="CH458" s="158"/>
      <c r="CI458" s="158"/>
      <c r="CJ458" s="158"/>
      <c r="CK458" s="158"/>
      <c r="CL458" s="158"/>
      <c r="CM458" s="158"/>
      <c r="CN458" s="158"/>
      <c r="CO458" s="158"/>
      <c r="CP458" s="158"/>
      <c r="CQ458" s="158"/>
      <c r="CR458" s="158"/>
      <c r="CS458" s="158"/>
      <c r="CT458" s="158"/>
      <c r="CU458" s="158"/>
      <c r="CV458" s="158"/>
      <c r="CW458" s="158"/>
      <c r="CX458" s="158"/>
      <c r="CY458" s="158"/>
      <c r="CZ458" s="158"/>
      <c r="DA458" s="158"/>
      <c r="DB458" s="158"/>
      <c r="DC458" s="158"/>
      <c r="DD458" s="158"/>
      <c r="DE458" s="158"/>
      <c r="DF458" s="158"/>
      <c r="DG458" s="158"/>
      <c r="DH458" s="158"/>
      <c r="DI458" s="158"/>
      <c r="DJ458" s="158"/>
      <c r="DK458" s="158"/>
      <c r="DL458" s="158"/>
      <c r="DM458" s="158"/>
      <c r="DN458" s="158"/>
      <c r="DO458" s="158"/>
      <c r="DP458" s="158"/>
    </row>
    <row r="459" spans="1:120" x14ac:dyDescent="0.2">
      <c r="A459" s="158"/>
      <c r="B459" s="158"/>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c r="AA459" s="158"/>
      <c r="AB459" s="158"/>
      <c r="AC459" s="158"/>
      <c r="AD459" s="158"/>
      <c r="AE459" s="158"/>
      <c r="AF459" s="158"/>
      <c r="AG459" s="158"/>
      <c r="AH459" s="158"/>
      <c r="AI459" s="158"/>
      <c r="AJ459" s="158"/>
      <c r="AK459" s="158"/>
      <c r="AL459" s="158"/>
      <c r="AM459" s="158"/>
      <c r="AN459" s="158"/>
      <c r="AO459" s="158"/>
      <c r="AP459" s="158"/>
      <c r="AQ459" s="158"/>
      <c r="AR459" s="158"/>
      <c r="AS459" s="158"/>
      <c r="AT459" s="158"/>
      <c r="AU459" s="158"/>
      <c r="AV459" s="158"/>
      <c r="AW459" s="158"/>
      <c r="AX459" s="158"/>
      <c r="AY459" s="158"/>
      <c r="AZ459" s="158"/>
      <c r="BA459" s="158"/>
      <c r="BB459" s="158"/>
      <c r="BC459" s="158"/>
      <c r="BD459" s="158"/>
      <c r="BE459" s="158"/>
      <c r="BF459" s="158"/>
      <c r="BG459" s="158"/>
      <c r="BH459" s="158"/>
      <c r="BI459" s="158"/>
      <c r="BJ459" s="158"/>
      <c r="BK459" s="158"/>
      <c r="BL459" s="158"/>
      <c r="BM459" s="158"/>
      <c r="BN459" s="158"/>
      <c r="BO459" s="158"/>
      <c r="BP459" s="158"/>
      <c r="BQ459" s="158"/>
      <c r="BR459" s="158"/>
      <c r="BS459" s="158"/>
      <c r="BT459" s="158"/>
      <c r="BU459" s="158"/>
      <c r="BV459" s="158"/>
      <c r="BW459" s="158"/>
      <c r="BX459" s="158"/>
      <c r="BY459" s="158"/>
      <c r="BZ459" s="158"/>
      <c r="CA459" s="158"/>
      <c r="CB459" s="158"/>
      <c r="CC459" s="158"/>
      <c r="CD459" s="158"/>
      <c r="CE459" s="158"/>
      <c r="CF459" s="158"/>
      <c r="CG459" s="158"/>
      <c r="CH459" s="158"/>
      <c r="CI459" s="158"/>
      <c r="CJ459" s="158"/>
      <c r="CK459" s="158"/>
      <c r="CL459" s="158"/>
      <c r="CM459" s="158"/>
      <c r="CN459" s="158"/>
      <c r="CO459" s="158"/>
      <c r="CP459" s="158"/>
      <c r="CQ459" s="158"/>
      <c r="CR459" s="158"/>
      <c r="CS459" s="158"/>
      <c r="CT459" s="158"/>
      <c r="CU459" s="158"/>
      <c r="CV459" s="158"/>
      <c r="CW459" s="158"/>
      <c r="CX459" s="158"/>
      <c r="CY459" s="158"/>
      <c r="CZ459" s="158"/>
      <c r="DA459" s="158"/>
      <c r="DB459" s="158"/>
      <c r="DC459" s="158"/>
      <c r="DD459" s="158"/>
      <c r="DE459" s="158"/>
      <c r="DF459" s="158"/>
      <c r="DG459" s="158"/>
      <c r="DH459" s="158"/>
      <c r="DI459" s="158"/>
      <c r="DJ459" s="158"/>
      <c r="DK459" s="158"/>
      <c r="DL459" s="158"/>
      <c r="DM459" s="158"/>
      <c r="DN459" s="158"/>
      <c r="DO459" s="158"/>
      <c r="DP459" s="158"/>
    </row>
    <row r="460" spans="1:120" x14ac:dyDescent="0.2">
      <c r="A460" s="158"/>
      <c r="B460" s="158"/>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c r="AA460" s="158"/>
      <c r="AB460" s="158"/>
      <c r="AC460" s="158"/>
      <c r="AD460" s="158"/>
      <c r="AE460" s="158"/>
      <c r="AF460" s="158"/>
      <c r="AG460" s="158"/>
      <c r="AH460" s="158"/>
      <c r="AI460" s="158"/>
      <c r="AJ460" s="158"/>
      <c r="AK460" s="158"/>
      <c r="AL460" s="158"/>
      <c r="AM460" s="158"/>
      <c r="AN460" s="158"/>
      <c r="AO460" s="158"/>
      <c r="AP460" s="158"/>
      <c r="AQ460" s="158"/>
      <c r="AR460" s="158"/>
      <c r="AS460" s="158"/>
      <c r="AT460" s="158"/>
      <c r="AU460" s="158"/>
      <c r="AV460" s="158"/>
      <c r="AW460" s="158"/>
      <c r="AX460" s="158"/>
      <c r="AY460" s="158"/>
      <c r="AZ460" s="158"/>
      <c r="BA460" s="158"/>
      <c r="BB460" s="158"/>
      <c r="BC460" s="158"/>
      <c r="BD460" s="158"/>
      <c r="BE460" s="158"/>
      <c r="BF460" s="158"/>
      <c r="BG460" s="158"/>
      <c r="BH460" s="158"/>
      <c r="BI460" s="158"/>
      <c r="BJ460" s="158"/>
      <c r="BK460" s="158"/>
      <c r="BL460" s="158"/>
      <c r="BM460" s="158"/>
      <c r="BN460" s="158"/>
      <c r="BO460" s="158"/>
      <c r="BP460" s="158"/>
      <c r="BQ460" s="158"/>
      <c r="BR460" s="158"/>
      <c r="BS460" s="158"/>
      <c r="BT460" s="158"/>
      <c r="BU460" s="158"/>
      <c r="BV460" s="158"/>
      <c r="BW460" s="158"/>
      <c r="BX460" s="158"/>
      <c r="BY460" s="158"/>
      <c r="BZ460" s="158"/>
      <c r="CA460" s="158"/>
      <c r="CB460" s="158"/>
      <c r="CC460" s="158"/>
      <c r="CD460" s="158"/>
      <c r="CE460" s="158"/>
      <c r="CF460" s="158"/>
      <c r="CG460" s="158"/>
      <c r="CH460" s="158"/>
      <c r="CI460" s="158"/>
      <c r="CJ460" s="158"/>
      <c r="CK460" s="158"/>
      <c r="CL460" s="158"/>
      <c r="CM460" s="158"/>
      <c r="CN460" s="158"/>
      <c r="CO460" s="158"/>
      <c r="CP460" s="158"/>
      <c r="CQ460" s="158"/>
      <c r="CR460" s="158"/>
      <c r="CS460" s="158"/>
      <c r="CT460" s="158"/>
      <c r="CU460" s="158"/>
      <c r="CV460" s="158"/>
      <c r="CW460" s="158"/>
      <c r="CX460" s="158"/>
      <c r="CY460" s="158"/>
      <c r="CZ460" s="158"/>
      <c r="DA460" s="158"/>
      <c r="DB460" s="158"/>
      <c r="DC460" s="158"/>
      <c r="DD460" s="158"/>
      <c r="DE460" s="158"/>
      <c r="DF460" s="158"/>
      <c r="DG460" s="158"/>
      <c r="DH460" s="158"/>
      <c r="DI460" s="158"/>
      <c r="DJ460" s="158"/>
      <c r="DK460" s="158"/>
      <c r="DL460" s="158"/>
      <c r="DM460" s="158"/>
      <c r="DN460" s="158"/>
      <c r="DO460" s="158"/>
      <c r="DP460" s="158"/>
    </row>
    <row r="461" spans="1:120" x14ac:dyDescent="0.2">
      <c r="A461" s="158"/>
      <c r="B461" s="158"/>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c r="AA461" s="158"/>
      <c r="AB461" s="158"/>
      <c r="AC461" s="158"/>
      <c r="AD461" s="158"/>
      <c r="AE461" s="158"/>
      <c r="AF461" s="158"/>
      <c r="AG461" s="158"/>
      <c r="AH461" s="158"/>
      <c r="AI461" s="158"/>
      <c r="AJ461" s="158"/>
      <c r="AK461" s="158"/>
      <c r="AL461" s="158"/>
      <c r="AM461" s="158"/>
      <c r="AN461" s="158"/>
      <c r="AO461" s="158"/>
      <c r="AP461" s="158"/>
      <c r="AQ461" s="158"/>
      <c r="AR461" s="158"/>
      <c r="AS461" s="158"/>
      <c r="AT461" s="158"/>
      <c r="AU461" s="158"/>
      <c r="AV461" s="158"/>
      <c r="AW461" s="158"/>
      <c r="AX461" s="158"/>
      <c r="AY461" s="158"/>
      <c r="AZ461" s="158"/>
      <c r="BA461" s="158"/>
      <c r="BB461" s="158"/>
      <c r="BC461" s="158"/>
      <c r="BD461" s="158"/>
      <c r="BE461" s="158"/>
      <c r="BF461" s="158"/>
      <c r="BG461" s="158"/>
      <c r="BH461" s="158"/>
      <c r="BI461" s="158"/>
      <c r="BJ461" s="158"/>
      <c r="BK461" s="158"/>
      <c r="BL461" s="158"/>
      <c r="BM461" s="158"/>
      <c r="BN461" s="158"/>
      <c r="BO461" s="158"/>
      <c r="BP461" s="158"/>
      <c r="BQ461" s="158"/>
      <c r="BR461" s="158"/>
      <c r="BS461" s="158"/>
      <c r="BT461" s="158"/>
      <c r="BU461" s="158"/>
      <c r="BV461" s="158"/>
      <c r="BW461" s="158"/>
      <c r="BX461" s="158"/>
      <c r="BY461" s="158"/>
      <c r="BZ461" s="158"/>
      <c r="CA461" s="158"/>
      <c r="CB461" s="158"/>
      <c r="CC461" s="158"/>
      <c r="CD461" s="158"/>
      <c r="CE461" s="158"/>
      <c r="CF461" s="158"/>
      <c r="CG461" s="158"/>
      <c r="CH461" s="158"/>
      <c r="CI461" s="158"/>
      <c r="CJ461" s="158"/>
      <c r="CK461" s="158"/>
      <c r="CL461" s="158"/>
      <c r="CM461" s="158"/>
      <c r="CN461" s="158"/>
      <c r="CO461" s="158"/>
      <c r="CP461" s="158"/>
      <c r="CQ461" s="158"/>
      <c r="CR461" s="158"/>
      <c r="CS461" s="158"/>
      <c r="CT461" s="158"/>
      <c r="CU461" s="158"/>
      <c r="CV461" s="158"/>
      <c r="CW461" s="158"/>
      <c r="CX461" s="158"/>
      <c r="CY461" s="158"/>
      <c r="CZ461" s="158"/>
      <c r="DA461" s="158"/>
      <c r="DB461" s="158"/>
      <c r="DC461" s="158"/>
      <c r="DD461" s="158"/>
      <c r="DE461" s="158"/>
      <c r="DF461" s="158"/>
      <c r="DG461" s="158"/>
      <c r="DH461" s="158"/>
      <c r="DI461" s="158"/>
      <c r="DJ461" s="158"/>
      <c r="DK461" s="158"/>
      <c r="DL461" s="158"/>
      <c r="DM461" s="158"/>
      <c r="DN461" s="158"/>
      <c r="DO461" s="158"/>
      <c r="DP461" s="158"/>
    </row>
    <row r="462" spans="1:120" x14ac:dyDescent="0.2">
      <c r="A462" s="158"/>
      <c r="B462" s="158"/>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c r="AA462" s="158"/>
      <c r="AB462" s="158"/>
      <c r="AC462" s="158"/>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8"/>
      <c r="AY462" s="158"/>
      <c r="AZ462" s="158"/>
      <c r="BA462" s="158"/>
      <c r="BB462" s="158"/>
      <c r="BC462" s="158"/>
      <c r="BD462" s="158"/>
      <c r="BE462" s="158"/>
      <c r="BF462" s="158"/>
      <c r="BG462" s="158"/>
      <c r="BH462" s="158"/>
      <c r="BI462" s="158"/>
      <c r="BJ462" s="158"/>
      <c r="BK462" s="158"/>
      <c r="BL462" s="158"/>
      <c r="BM462" s="158"/>
      <c r="BN462" s="158"/>
      <c r="BO462" s="158"/>
      <c r="BP462" s="158"/>
      <c r="BQ462" s="158"/>
      <c r="BR462" s="158"/>
      <c r="BS462" s="158"/>
      <c r="BT462" s="158"/>
      <c r="BU462" s="158"/>
      <c r="BV462" s="158"/>
      <c r="BW462" s="158"/>
      <c r="BX462" s="158"/>
      <c r="BY462" s="158"/>
      <c r="BZ462" s="158"/>
      <c r="CA462" s="158"/>
      <c r="CB462" s="158"/>
      <c r="CC462" s="158"/>
      <c r="CD462" s="158"/>
      <c r="CE462" s="158"/>
      <c r="CF462" s="158"/>
      <c r="CG462" s="158"/>
      <c r="CH462" s="158"/>
      <c r="CI462" s="158"/>
      <c r="CJ462" s="158"/>
      <c r="CK462" s="158"/>
      <c r="CL462" s="158"/>
      <c r="CM462" s="158"/>
      <c r="CN462" s="158"/>
      <c r="CO462" s="158"/>
      <c r="CP462" s="158"/>
      <c r="CQ462" s="158"/>
      <c r="CR462" s="158"/>
      <c r="CS462" s="158"/>
      <c r="CT462" s="158"/>
      <c r="CU462" s="158"/>
      <c r="CV462" s="158"/>
      <c r="CW462" s="158"/>
      <c r="CX462" s="158"/>
      <c r="CY462" s="158"/>
      <c r="CZ462" s="158"/>
      <c r="DA462" s="158"/>
      <c r="DB462" s="158"/>
      <c r="DC462" s="158"/>
      <c r="DD462" s="158"/>
      <c r="DE462" s="158"/>
      <c r="DF462" s="158"/>
      <c r="DG462" s="158"/>
      <c r="DH462" s="158"/>
      <c r="DI462" s="158"/>
      <c r="DJ462" s="158"/>
      <c r="DK462" s="158"/>
      <c r="DL462" s="158"/>
      <c r="DM462" s="158"/>
      <c r="DN462" s="158"/>
      <c r="DO462" s="158"/>
      <c r="DP462" s="158"/>
    </row>
    <row r="463" spans="1:120" x14ac:dyDescent="0.2">
      <c r="A463" s="158"/>
      <c r="B463" s="158"/>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c r="AA463" s="158"/>
      <c r="AB463" s="158"/>
      <c r="AC463" s="158"/>
      <c r="AD463" s="158"/>
      <c r="AE463" s="158"/>
      <c r="AF463" s="158"/>
      <c r="AG463" s="158"/>
      <c r="AH463" s="158"/>
      <c r="AI463" s="158"/>
      <c r="AJ463" s="158"/>
      <c r="AK463" s="158"/>
      <c r="AL463" s="158"/>
      <c r="AM463" s="158"/>
      <c r="AN463" s="158"/>
      <c r="AO463" s="158"/>
      <c r="AP463" s="158"/>
      <c r="AQ463" s="158"/>
      <c r="AR463" s="158"/>
      <c r="AS463" s="158"/>
      <c r="AT463" s="158"/>
      <c r="AU463" s="158"/>
      <c r="AV463" s="158"/>
      <c r="AW463" s="158"/>
      <c r="AX463" s="158"/>
      <c r="AY463" s="158"/>
      <c r="AZ463" s="158"/>
      <c r="BA463" s="158"/>
      <c r="BB463" s="158"/>
      <c r="BC463" s="158"/>
      <c r="BD463" s="158"/>
      <c r="BE463" s="158"/>
      <c r="BF463" s="158"/>
      <c r="BG463" s="158"/>
      <c r="BH463" s="158"/>
      <c r="BI463" s="158"/>
      <c r="BJ463" s="158"/>
      <c r="BK463" s="158"/>
      <c r="BL463" s="158"/>
      <c r="BM463" s="158"/>
      <c r="BN463" s="158"/>
      <c r="BO463" s="158"/>
      <c r="BP463" s="158"/>
      <c r="BQ463" s="158"/>
      <c r="BR463" s="158"/>
      <c r="BS463" s="158"/>
      <c r="BT463" s="158"/>
      <c r="BU463" s="158"/>
      <c r="BV463" s="158"/>
      <c r="BW463" s="158"/>
      <c r="BX463" s="158"/>
      <c r="BY463" s="158"/>
      <c r="BZ463" s="158"/>
      <c r="CA463" s="158"/>
      <c r="CB463" s="158"/>
      <c r="CC463" s="158"/>
      <c r="CD463" s="158"/>
      <c r="CE463" s="158"/>
      <c r="CF463" s="158"/>
      <c r="CG463" s="158"/>
      <c r="CH463" s="158"/>
      <c r="CI463" s="158"/>
      <c r="CJ463" s="158"/>
      <c r="CK463" s="158"/>
      <c r="CL463" s="158"/>
      <c r="CM463" s="158"/>
      <c r="CN463" s="158"/>
      <c r="CO463" s="158"/>
      <c r="CP463" s="158"/>
      <c r="CQ463" s="158"/>
      <c r="CR463" s="158"/>
      <c r="CS463" s="158"/>
      <c r="CT463" s="158"/>
      <c r="CU463" s="158"/>
      <c r="CV463" s="158"/>
      <c r="CW463" s="158"/>
      <c r="CX463" s="158"/>
      <c r="CY463" s="158"/>
      <c r="CZ463" s="158"/>
      <c r="DA463" s="158"/>
      <c r="DB463" s="158"/>
      <c r="DC463" s="158"/>
      <c r="DD463" s="158"/>
      <c r="DE463" s="158"/>
      <c r="DF463" s="158"/>
      <c r="DG463" s="158"/>
      <c r="DH463" s="158"/>
      <c r="DI463" s="158"/>
      <c r="DJ463" s="158"/>
      <c r="DK463" s="158"/>
      <c r="DL463" s="158"/>
      <c r="DM463" s="158"/>
      <c r="DN463" s="158"/>
      <c r="DO463" s="158"/>
      <c r="DP463" s="158"/>
    </row>
    <row r="464" spans="1:120" x14ac:dyDescent="0.2">
      <c r="A464" s="158"/>
      <c r="B464" s="158"/>
      <c r="C464" s="158"/>
      <c r="D464" s="158"/>
      <c r="E464" s="158"/>
      <c r="F464" s="158"/>
      <c r="G464" s="158"/>
      <c r="H464" s="158"/>
      <c r="I464" s="158"/>
      <c r="J464" s="158"/>
      <c r="K464" s="158"/>
      <c r="L464" s="158"/>
      <c r="M464" s="158"/>
      <c r="N464" s="158"/>
      <c r="O464" s="158"/>
      <c r="P464" s="158"/>
      <c r="Q464" s="158"/>
      <c r="R464" s="158"/>
      <c r="S464" s="158"/>
      <c r="T464" s="158"/>
      <c r="U464" s="158"/>
      <c r="V464" s="158"/>
      <c r="W464" s="158"/>
      <c r="X464" s="158"/>
      <c r="Y464" s="158"/>
      <c r="Z464" s="158"/>
      <c r="AA464" s="158"/>
      <c r="AB464" s="158"/>
      <c r="AC464" s="158"/>
      <c r="AD464" s="158"/>
      <c r="AE464" s="158"/>
      <c r="AF464" s="158"/>
      <c r="AG464" s="158"/>
      <c r="AH464" s="158"/>
      <c r="AI464" s="158"/>
      <c r="AJ464" s="158"/>
      <c r="AK464" s="158"/>
      <c r="AL464" s="158"/>
      <c r="AM464" s="158"/>
      <c r="AN464" s="158"/>
      <c r="AO464" s="158"/>
      <c r="AP464" s="158"/>
      <c r="AQ464" s="158"/>
      <c r="AR464" s="158"/>
      <c r="AS464" s="158"/>
      <c r="AT464" s="158"/>
      <c r="AU464" s="158"/>
      <c r="AV464" s="158"/>
      <c r="AW464" s="158"/>
      <c r="AX464" s="158"/>
      <c r="AY464" s="158"/>
      <c r="AZ464" s="158"/>
      <c r="BA464" s="158"/>
      <c r="BB464" s="158"/>
      <c r="BC464" s="158"/>
      <c r="BD464" s="158"/>
      <c r="BE464" s="158"/>
      <c r="BF464" s="158"/>
      <c r="BG464" s="158"/>
      <c r="BH464" s="158"/>
      <c r="BI464" s="158"/>
      <c r="BJ464" s="158"/>
      <c r="BK464" s="158"/>
      <c r="BL464" s="158"/>
      <c r="BM464" s="158"/>
      <c r="BN464" s="158"/>
      <c r="BO464" s="158"/>
      <c r="BP464" s="158"/>
      <c r="BQ464" s="158"/>
      <c r="BR464" s="158"/>
      <c r="BS464" s="158"/>
      <c r="BT464" s="158"/>
      <c r="BU464" s="158"/>
      <c r="BV464" s="158"/>
      <c r="BW464" s="158"/>
      <c r="BX464" s="158"/>
      <c r="BY464" s="158"/>
      <c r="BZ464" s="158"/>
      <c r="CA464" s="158"/>
      <c r="CB464" s="158"/>
      <c r="CC464" s="158"/>
      <c r="CD464" s="158"/>
      <c r="CE464" s="158"/>
      <c r="CF464" s="158"/>
      <c r="CG464" s="158"/>
      <c r="CH464" s="158"/>
      <c r="CI464" s="158"/>
      <c r="CJ464" s="158"/>
      <c r="CK464" s="158"/>
      <c r="CL464" s="158"/>
      <c r="CM464" s="158"/>
      <c r="CN464" s="158"/>
      <c r="CO464" s="158"/>
      <c r="CP464" s="158"/>
      <c r="CQ464" s="158"/>
      <c r="CR464" s="158"/>
      <c r="CS464" s="158"/>
      <c r="CT464" s="158"/>
      <c r="CU464" s="158"/>
      <c r="CV464" s="158"/>
      <c r="CW464" s="158"/>
      <c r="CX464" s="158"/>
      <c r="CY464" s="158"/>
      <c r="CZ464" s="158"/>
      <c r="DA464" s="158"/>
      <c r="DB464" s="158"/>
      <c r="DC464" s="158"/>
      <c r="DD464" s="158"/>
      <c r="DE464" s="158"/>
      <c r="DF464" s="158"/>
      <c r="DG464" s="158"/>
      <c r="DH464" s="158"/>
      <c r="DI464" s="158"/>
      <c r="DJ464" s="158"/>
      <c r="DK464" s="158"/>
      <c r="DL464" s="158"/>
      <c r="DM464" s="158"/>
      <c r="DN464" s="158"/>
      <c r="DO464" s="158"/>
      <c r="DP464" s="158"/>
    </row>
    <row r="465" spans="1:120" x14ac:dyDescent="0.2">
      <c r="A465" s="158"/>
      <c r="B465" s="158"/>
      <c r="C465" s="158"/>
      <c r="D465" s="158"/>
      <c r="E465" s="158"/>
      <c r="F465" s="158"/>
      <c r="G465" s="158"/>
      <c r="H465" s="158"/>
      <c r="I465" s="158"/>
      <c r="J465" s="158"/>
      <c r="K465" s="158"/>
      <c r="L465" s="158"/>
      <c r="M465" s="158"/>
      <c r="N465" s="158"/>
      <c r="O465" s="158"/>
      <c r="P465" s="158"/>
      <c r="Q465" s="158"/>
      <c r="R465" s="158"/>
      <c r="S465" s="158"/>
      <c r="T465" s="158"/>
      <c r="U465" s="158"/>
      <c r="V465" s="158"/>
      <c r="W465" s="158"/>
      <c r="X465" s="158"/>
      <c r="Y465" s="158"/>
      <c r="Z465" s="158"/>
      <c r="AA465" s="158"/>
      <c r="AB465" s="158"/>
      <c r="AC465" s="158"/>
      <c r="AD465" s="158"/>
      <c r="AE465" s="158"/>
      <c r="AF465" s="158"/>
      <c r="AG465" s="158"/>
      <c r="AH465" s="158"/>
      <c r="AI465" s="158"/>
      <c r="AJ465" s="158"/>
      <c r="AK465" s="158"/>
      <c r="AL465" s="158"/>
      <c r="AM465" s="158"/>
      <c r="AN465" s="158"/>
      <c r="AO465" s="158"/>
      <c r="AP465" s="158"/>
      <c r="AQ465" s="158"/>
      <c r="AR465" s="158"/>
      <c r="AS465" s="158"/>
      <c r="AT465" s="158"/>
      <c r="AU465" s="158"/>
      <c r="AV465" s="158"/>
      <c r="AW465" s="158"/>
      <c r="AX465" s="158"/>
      <c r="AY465" s="158"/>
      <c r="AZ465" s="158"/>
      <c r="BA465" s="158"/>
      <c r="BB465" s="158"/>
      <c r="BC465" s="158"/>
      <c r="BD465" s="158"/>
      <c r="BE465" s="158"/>
      <c r="BF465" s="158"/>
      <c r="BG465" s="158"/>
      <c r="BH465" s="158"/>
      <c r="BI465" s="158"/>
      <c r="BJ465" s="158"/>
      <c r="BK465" s="158"/>
      <c r="BL465" s="158"/>
      <c r="BM465" s="158"/>
      <c r="BN465" s="158"/>
      <c r="BO465" s="158"/>
      <c r="BP465" s="158"/>
      <c r="BQ465" s="158"/>
      <c r="BR465" s="158"/>
      <c r="BS465" s="158"/>
      <c r="BT465" s="158"/>
      <c r="BU465" s="158"/>
      <c r="BV465" s="158"/>
      <c r="BW465" s="158"/>
      <c r="BX465" s="158"/>
      <c r="BY465" s="158"/>
      <c r="BZ465" s="158"/>
      <c r="CA465" s="158"/>
      <c r="CB465" s="158"/>
      <c r="CC465" s="158"/>
      <c r="CD465" s="158"/>
      <c r="CE465" s="158"/>
      <c r="CF465" s="158"/>
      <c r="CG465" s="158"/>
      <c r="CH465" s="158"/>
      <c r="CI465" s="158"/>
      <c r="CJ465" s="158"/>
      <c r="CK465" s="158"/>
      <c r="CL465" s="158"/>
      <c r="CM465" s="158"/>
      <c r="CN465" s="158"/>
      <c r="CO465" s="158"/>
      <c r="CP465" s="158"/>
      <c r="CQ465" s="158"/>
      <c r="CR465" s="158"/>
      <c r="CS465" s="158"/>
      <c r="CT465" s="158"/>
      <c r="CU465" s="158"/>
      <c r="CV465" s="158"/>
      <c r="CW465" s="158"/>
      <c r="CX465" s="158"/>
      <c r="CY465" s="158"/>
      <c r="CZ465" s="158"/>
      <c r="DA465" s="158"/>
      <c r="DB465" s="158"/>
      <c r="DC465" s="158"/>
      <c r="DD465" s="158"/>
      <c r="DE465" s="158"/>
      <c r="DF465" s="158"/>
      <c r="DG465" s="158"/>
      <c r="DH465" s="158"/>
      <c r="DI465" s="158"/>
      <c r="DJ465" s="158"/>
      <c r="DK465" s="158"/>
      <c r="DL465" s="158"/>
      <c r="DM465" s="158"/>
      <c r="DN465" s="158"/>
      <c r="DO465" s="158"/>
      <c r="DP465" s="158"/>
    </row>
    <row r="466" spans="1:120" x14ac:dyDescent="0.2">
      <c r="A466" s="158"/>
      <c r="B466" s="158"/>
      <c r="C466" s="158"/>
      <c r="D466" s="158"/>
      <c r="E466" s="158"/>
      <c r="F466" s="158"/>
      <c r="G466" s="158"/>
      <c r="H466" s="158"/>
      <c r="I466" s="158"/>
      <c r="J466" s="158"/>
      <c r="K466" s="158"/>
      <c r="L466" s="158"/>
      <c r="M466" s="158"/>
      <c r="N466" s="158"/>
      <c r="O466" s="158"/>
      <c r="P466" s="158"/>
      <c r="Q466" s="158"/>
      <c r="R466" s="158"/>
      <c r="S466" s="158"/>
      <c r="T466" s="158"/>
      <c r="U466" s="158"/>
      <c r="V466" s="158"/>
      <c r="W466" s="158"/>
      <c r="X466" s="158"/>
      <c r="Y466" s="158"/>
      <c r="Z466" s="158"/>
      <c r="AA466" s="158"/>
      <c r="AB466" s="158"/>
      <c r="AC466" s="158"/>
      <c r="AD466" s="158"/>
      <c r="AE466" s="158"/>
      <c r="AF466" s="158"/>
      <c r="AG466" s="158"/>
      <c r="AH466" s="158"/>
      <c r="AI466" s="158"/>
      <c r="AJ466" s="158"/>
      <c r="AK466" s="158"/>
      <c r="AL466" s="158"/>
      <c r="AM466" s="158"/>
      <c r="AN466" s="158"/>
      <c r="AO466" s="158"/>
      <c r="AP466" s="158"/>
      <c r="AQ466" s="158"/>
      <c r="AR466" s="158"/>
      <c r="AS466" s="158"/>
      <c r="AT466" s="158"/>
      <c r="AU466" s="158"/>
      <c r="AV466" s="158"/>
      <c r="AW466" s="158"/>
      <c r="AX466" s="158"/>
      <c r="AY466" s="158"/>
      <c r="AZ466" s="158"/>
      <c r="BA466" s="158"/>
      <c r="BB466" s="158"/>
      <c r="BC466" s="158"/>
      <c r="BD466" s="158"/>
      <c r="BE466" s="158"/>
      <c r="BF466" s="158"/>
      <c r="BG466" s="158"/>
      <c r="BH466" s="158"/>
      <c r="BI466" s="158"/>
      <c r="BJ466" s="158"/>
      <c r="BK466" s="158"/>
      <c r="BL466" s="158"/>
      <c r="BM466" s="158"/>
      <c r="BN466" s="158"/>
      <c r="BO466" s="158"/>
      <c r="BP466" s="158"/>
      <c r="BQ466" s="158"/>
      <c r="BR466" s="158"/>
      <c r="BS466" s="158"/>
      <c r="BT466" s="158"/>
      <c r="BU466" s="158"/>
      <c r="BV466" s="158"/>
      <c r="BW466" s="158"/>
      <c r="BX466" s="158"/>
      <c r="BY466" s="158"/>
      <c r="BZ466" s="158"/>
      <c r="CA466" s="158"/>
      <c r="CB466" s="158"/>
      <c r="CC466" s="158"/>
      <c r="CD466" s="158"/>
      <c r="CE466" s="158"/>
      <c r="CF466" s="158"/>
      <c r="CG466" s="158"/>
      <c r="CH466" s="158"/>
      <c r="CI466" s="158"/>
      <c r="CJ466" s="158"/>
      <c r="CK466" s="158"/>
      <c r="CL466" s="158"/>
      <c r="CM466" s="158"/>
      <c r="CN466" s="158"/>
      <c r="CO466" s="158"/>
      <c r="CP466" s="158"/>
      <c r="CQ466" s="158"/>
      <c r="CR466" s="158"/>
      <c r="CS466" s="158"/>
      <c r="CT466" s="158"/>
      <c r="CU466" s="158"/>
      <c r="CV466" s="158"/>
      <c r="CW466" s="158"/>
      <c r="CX466" s="158"/>
      <c r="CY466" s="158"/>
      <c r="CZ466" s="158"/>
      <c r="DA466" s="158"/>
      <c r="DB466" s="158"/>
      <c r="DC466" s="158"/>
      <c r="DD466" s="158"/>
      <c r="DE466" s="158"/>
      <c r="DF466" s="158"/>
      <c r="DG466" s="158"/>
      <c r="DH466" s="158"/>
      <c r="DI466" s="158"/>
      <c r="DJ466" s="158"/>
      <c r="DK466" s="158"/>
      <c r="DL466" s="158"/>
      <c r="DM466" s="158"/>
      <c r="DN466" s="158"/>
      <c r="DO466" s="158"/>
      <c r="DP466" s="158"/>
    </row>
    <row r="467" spans="1:120" x14ac:dyDescent="0.2">
      <c r="A467" s="158"/>
      <c r="B467" s="158"/>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c r="AA467" s="158"/>
      <c r="AB467" s="158"/>
      <c r="AC467" s="158"/>
      <c r="AD467" s="158"/>
      <c r="AE467" s="158"/>
      <c r="AF467" s="158"/>
      <c r="AG467" s="158"/>
      <c r="AH467" s="158"/>
      <c r="AI467" s="158"/>
      <c r="AJ467" s="158"/>
      <c r="AK467" s="158"/>
      <c r="AL467" s="158"/>
      <c r="AM467" s="158"/>
      <c r="AN467" s="158"/>
      <c r="AO467" s="158"/>
      <c r="AP467" s="158"/>
      <c r="AQ467" s="158"/>
      <c r="AR467" s="158"/>
      <c r="AS467" s="158"/>
      <c r="AT467" s="158"/>
      <c r="AU467" s="158"/>
      <c r="AV467" s="158"/>
      <c r="AW467" s="158"/>
      <c r="AX467" s="158"/>
      <c r="AY467" s="158"/>
      <c r="AZ467" s="158"/>
      <c r="BA467" s="158"/>
      <c r="BB467" s="158"/>
      <c r="BC467" s="158"/>
      <c r="BD467" s="158"/>
      <c r="BE467" s="158"/>
      <c r="BF467" s="158"/>
      <c r="BG467" s="158"/>
      <c r="BH467" s="158"/>
      <c r="BI467" s="158"/>
      <c r="BJ467" s="158"/>
      <c r="BK467" s="158"/>
      <c r="BL467" s="158"/>
      <c r="BM467" s="158"/>
      <c r="BN467" s="158"/>
      <c r="BO467" s="158"/>
      <c r="BP467" s="158"/>
      <c r="BQ467" s="158"/>
      <c r="BR467" s="158"/>
      <c r="BS467" s="158"/>
      <c r="BT467" s="158"/>
      <c r="BU467" s="158"/>
      <c r="BV467" s="158"/>
      <c r="BW467" s="158"/>
      <c r="BX467" s="158"/>
      <c r="BY467" s="158"/>
      <c r="BZ467" s="158"/>
      <c r="CA467" s="158"/>
      <c r="CB467" s="158"/>
      <c r="CC467" s="158"/>
      <c r="CD467" s="158"/>
      <c r="CE467" s="158"/>
      <c r="CF467" s="158"/>
      <c r="CG467" s="158"/>
      <c r="CH467" s="158"/>
      <c r="CI467" s="158"/>
      <c r="CJ467" s="158"/>
      <c r="CK467" s="158"/>
      <c r="CL467" s="158"/>
      <c r="CM467" s="158"/>
      <c r="CN467" s="158"/>
      <c r="CO467" s="158"/>
      <c r="CP467" s="158"/>
      <c r="CQ467" s="158"/>
      <c r="CR467" s="158"/>
      <c r="CS467" s="158"/>
      <c r="CT467" s="158"/>
      <c r="CU467" s="158"/>
      <c r="CV467" s="158"/>
      <c r="CW467" s="158"/>
      <c r="CX467" s="158"/>
      <c r="CY467" s="158"/>
      <c r="CZ467" s="158"/>
      <c r="DA467" s="158"/>
      <c r="DB467" s="158"/>
      <c r="DC467" s="158"/>
      <c r="DD467" s="158"/>
      <c r="DE467" s="158"/>
      <c r="DF467" s="158"/>
      <c r="DG467" s="158"/>
      <c r="DH467" s="158"/>
      <c r="DI467" s="158"/>
      <c r="DJ467" s="158"/>
      <c r="DK467" s="158"/>
      <c r="DL467" s="158"/>
      <c r="DM467" s="158"/>
      <c r="DN467" s="158"/>
      <c r="DO467" s="158"/>
      <c r="DP467" s="158"/>
    </row>
    <row r="468" spans="1:120" x14ac:dyDescent="0.2">
      <c r="A468" s="158"/>
      <c r="B468" s="158"/>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8"/>
      <c r="AK468" s="158"/>
      <c r="AL468" s="158"/>
      <c r="AM468" s="158"/>
      <c r="AN468" s="158"/>
      <c r="AO468" s="158"/>
      <c r="AP468" s="158"/>
      <c r="AQ468" s="158"/>
      <c r="AR468" s="158"/>
      <c r="AS468" s="158"/>
      <c r="AT468" s="158"/>
      <c r="AU468" s="158"/>
      <c r="AV468" s="158"/>
      <c r="AW468" s="158"/>
      <c r="AX468" s="158"/>
      <c r="AY468" s="158"/>
      <c r="AZ468" s="158"/>
      <c r="BA468" s="158"/>
      <c r="BB468" s="158"/>
      <c r="BC468" s="158"/>
      <c r="BD468" s="158"/>
      <c r="BE468" s="158"/>
      <c r="BF468" s="158"/>
      <c r="BG468" s="158"/>
      <c r="BH468" s="158"/>
      <c r="BI468" s="158"/>
      <c r="BJ468" s="158"/>
      <c r="BK468" s="158"/>
      <c r="BL468" s="158"/>
      <c r="BM468" s="158"/>
      <c r="BN468" s="158"/>
      <c r="BO468" s="158"/>
      <c r="BP468" s="158"/>
      <c r="BQ468" s="158"/>
      <c r="BR468" s="158"/>
      <c r="BS468" s="158"/>
      <c r="BT468" s="158"/>
      <c r="BU468" s="158"/>
      <c r="BV468" s="158"/>
      <c r="BW468" s="158"/>
      <c r="BX468" s="158"/>
      <c r="BY468" s="158"/>
      <c r="BZ468" s="158"/>
      <c r="CA468" s="158"/>
      <c r="CB468" s="158"/>
      <c r="CC468" s="158"/>
      <c r="CD468" s="158"/>
      <c r="CE468" s="158"/>
      <c r="CF468" s="158"/>
      <c r="CG468" s="158"/>
      <c r="CH468" s="158"/>
      <c r="CI468" s="158"/>
      <c r="CJ468" s="158"/>
      <c r="CK468" s="158"/>
      <c r="CL468" s="158"/>
      <c r="CM468" s="158"/>
      <c r="CN468" s="158"/>
      <c r="CO468" s="158"/>
      <c r="CP468" s="158"/>
      <c r="CQ468" s="158"/>
      <c r="CR468" s="158"/>
      <c r="CS468" s="158"/>
      <c r="CT468" s="158"/>
      <c r="CU468" s="158"/>
      <c r="CV468" s="158"/>
      <c r="CW468" s="158"/>
      <c r="CX468" s="158"/>
      <c r="CY468" s="158"/>
      <c r="CZ468" s="158"/>
      <c r="DA468" s="158"/>
      <c r="DB468" s="158"/>
      <c r="DC468" s="158"/>
      <c r="DD468" s="158"/>
      <c r="DE468" s="158"/>
      <c r="DF468" s="158"/>
      <c r="DG468" s="158"/>
      <c r="DH468" s="158"/>
      <c r="DI468" s="158"/>
      <c r="DJ468" s="158"/>
      <c r="DK468" s="158"/>
      <c r="DL468" s="158"/>
      <c r="DM468" s="158"/>
      <c r="DN468" s="158"/>
      <c r="DO468" s="158"/>
      <c r="DP468" s="158"/>
    </row>
    <row r="469" spans="1:120" x14ac:dyDescent="0.2">
      <c r="A469" s="158"/>
      <c r="B469" s="158"/>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c r="AA469" s="158"/>
      <c r="AB469" s="158"/>
      <c r="AC469" s="158"/>
      <c r="AD469" s="158"/>
      <c r="AE469" s="158"/>
      <c r="AF469" s="158"/>
      <c r="AG469" s="158"/>
      <c r="AH469" s="158"/>
      <c r="AI469" s="158"/>
      <c r="AJ469" s="158"/>
      <c r="AK469" s="158"/>
      <c r="AL469" s="158"/>
      <c r="AM469" s="158"/>
      <c r="AN469" s="158"/>
      <c r="AO469" s="158"/>
      <c r="AP469" s="158"/>
      <c r="AQ469" s="158"/>
      <c r="AR469" s="158"/>
      <c r="AS469" s="158"/>
      <c r="AT469" s="158"/>
      <c r="AU469" s="158"/>
      <c r="AV469" s="158"/>
      <c r="AW469" s="158"/>
      <c r="AX469" s="158"/>
      <c r="AY469" s="158"/>
      <c r="AZ469" s="158"/>
      <c r="BA469" s="158"/>
      <c r="BB469" s="158"/>
      <c r="BC469" s="158"/>
      <c r="BD469" s="158"/>
      <c r="BE469" s="158"/>
      <c r="BF469" s="158"/>
      <c r="BG469" s="158"/>
      <c r="BH469" s="158"/>
      <c r="BI469" s="158"/>
      <c r="BJ469" s="158"/>
      <c r="BK469" s="158"/>
      <c r="BL469" s="158"/>
      <c r="BM469" s="158"/>
      <c r="BN469" s="158"/>
      <c r="BO469" s="158"/>
      <c r="BP469" s="158"/>
      <c r="BQ469" s="158"/>
      <c r="BR469" s="158"/>
      <c r="BS469" s="158"/>
      <c r="BT469" s="158"/>
      <c r="BU469" s="158"/>
      <c r="BV469" s="158"/>
      <c r="BW469" s="158"/>
      <c r="BX469" s="158"/>
      <c r="BY469" s="158"/>
      <c r="BZ469" s="158"/>
      <c r="CA469" s="158"/>
      <c r="CB469" s="158"/>
      <c r="CC469" s="158"/>
      <c r="CD469" s="158"/>
      <c r="CE469" s="158"/>
      <c r="CF469" s="158"/>
      <c r="CG469" s="158"/>
      <c r="CH469" s="158"/>
      <c r="CI469" s="158"/>
      <c r="CJ469" s="158"/>
      <c r="CK469" s="158"/>
      <c r="CL469" s="158"/>
      <c r="CM469" s="158"/>
      <c r="CN469" s="158"/>
      <c r="CO469" s="158"/>
      <c r="CP469" s="158"/>
      <c r="CQ469" s="158"/>
      <c r="CR469" s="158"/>
      <c r="CS469" s="158"/>
      <c r="CT469" s="158"/>
      <c r="CU469" s="158"/>
      <c r="CV469" s="158"/>
      <c r="CW469" s="158"/>
      <c r="CX469" s="158"/>
      <c r="CY469" s="158"/>
      <c r="CZ469" s="158"/>
      <c r="DA469" s="158"/>
      <c r="DB469" s="158"/>
      <c r="DC469" s="158"/>
      <c r="DD469" s="158"/>
      <c r="DE469" s="158"/>
      <c r="DF469" s="158"/>
      <c r="DG469" s="158"/>
      <c r="DH469" s="158"/>
      <c r="DI469" s="158"/>
      <c r="DJ469" s="158"/>
      <c r="DK469" s="158"/>
      <c r="DL469" s="158"/>
      <c r="DM469" s="158"/>
      <c r="DN469" s="158"/>
      <c r="DO469" s="158"/>
      <c r="DP469" s="158"/>
    </row>
    <row r="470" spans="1:120" x14ac:dyDescent="0.2">
      <c r="A470" s="158"/>
      <c r="B470" s="158"/>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c r="AA470" s="158"/>
      <c r="AB470" s="158"/>
      <c r="AC470" s="158"/>
      <c r="AD470" s="158"/>
      <c r="AE470" s="158"/>
      <c r="AF470" s="158"/>
      <c r="AG470" s="158"/>
      <c r="AH470" s="158"/>
      <c r="AI470" s="158"/>
      <c r="AJ470" s="158"/>
      <c r="AK470" s="158"/>
      <c r="AL470" s="158"/>
      <c r="AM470" s="158"/>
      <c r="AN470" s="158"/>
      <c r="AO470" s="158"/>
      <c r="AP470" s="158"/>
      <c r="AQ470" s="158"/>
      <c r="AR470" s="158"/>
      <c r="AS470" s="158"/>
      <c r="AT470" s="158"/>
      <c r="AU470" s="158"/>
      <c r="AV470" s="158"/>
      <c r="AW470" s="158"/>
      <c r="AX470" s="158"/>
      <c r="AY470" s="158"/>
      <c r="AZ470" s="158"/>
      <c r="BA470" s="158"/>
      <c r="BB470" s="158"/>
      <c r="BC470" s="158"/>
      <c r="BD470" s="158"/>
      <c r="BE470" s="158"/>
      <c r="BF470" s="158"/>
      <c r="BG470" s="158"/>
      <c r="BH470" s="158"/>
      <c r="BI470" s="158"/>
      <c r="BJ470" s="158"/>
      <c r="BK470" s="158"/>
      <c r="BL470" s="158"/>
      <c r="BM470" s="158"/>
      <c r="BN470" s="158"/>
      <c r="BO470" s="158"/>
      <c r="BP470" s="158"/>
      <c r="BQ470" s="158"/>
      <c r="BR470" s="158"/>
      <c r="BS470" s="158"/>
      <c r="BT470" s="158"/>
      <c r="BU470" s="158"/>
      <c r="BV470" s="158"/>
      <c r="BW470" s="158"/>
      <c r="BX470" s="158"/>
      <c r="BY470" s="158"/>
      <c r="BZ470" s="158"/>
      <c r="CA470" s="158"/>
      <c r="CB470" s="158"/>
      <c r="CC470" s="158"/>
      <c r="CD470" s="158"/>
      <c r="CE470" s="158"/>
      <c r="CF470" s="158"/>
      <c r="CG470" s="158"/>
      <c r="CH470" s="158"/>
      <c r="CI470" s="158"/>
      <c r="CJ470" s="158"/>
      <c r="CK470" s="158"/>
      <c r="CL470" s="158"/>
      <c r="CM470" s="158"/>
      <c r="CN470" s="158"/>
      <c r="CO470" s="158"/>
      <c r="CP470" s="158"/>
      <c r="CQ470" s="158"/>
      <c r="CR470" s="158"/>
      <c r="CS470" s="158"/>
      <c r="CT470" s="158"/>
      <c r="CU470" s="158"/>
      <c r="CV470" s="158"/>
      <c r="CW470" s="158"/>
      <c r="CX470" s="158"/>
      <c r="CY470" s="158"/>
      <c r="CZ470" s="158"/>
      <c r="DA470" s="158"/>
      <c r="DB470" s="158"/>
      <c r="DC470" s="158"/>
      <c r="DD470" s="158"/>
      <c r="DE470" s="158"/>
      <c r="DF470" s="158"/>
      <c r="DG470" s="158"/>
      <c r="DH470" s="158"/>
      <c r="DI470" s="158"/>
      <c r="DJ470" s="158"/>
      <c r="DK470" s="158"/>
      <c r="DL470" s="158"/>
      <c r="DM470" s="158"/>
      <c r="DN470" s="158"/>
      <c r="DO470" s="158"/>
      <c r="DP470" s="158"/>
    </row>
    <row r="471" spans="1:120" x14ac:dyDescent="0.2">
      <c r="A471" s="158"/>
      <c r="B471" s="158"/>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c r="AA471" s="158"/>
      <c r="AB471" s="158"/>
      <c r="AC471" s="158"/>
      <c r="AD471" s="158"/>
      <c r="AE471" s="158"/>
      <c r="AF471" s="158"/>
      <c r="AG471" s="158"/>
      <c r="AH471" s="158"/>
      <c r="AI471" s="158"/>
      <c r="AJ471" s="158"/>
      <c r="AK471" s="158"/>
      <c r="AL471" s="158"/>
      <c r="AM471" s="158"/>
      <c r="AN471" s="158"/>
      <c r="AO471" s="158"/>
      <c r="AP471" s="158"/>
      <c r="AQ471" s="158"/>
      <c r="AR471" s="158"/>
      <c r="AS471" s="158"/>
      <c r="AT471" s="158"/>
      <c r="AU471" s="158"/>
      <c r="AV471" s="158"/>
      <c r="AW471" s="158"/>
      <c r="AX471" s="158"/>
      <c r="AY471" s="158"/>
      <c r="AZ471" s="158"/>
      <c r="BA471" s="158"/>
      <c r="BB471" s="158"/>
      <c r="BC471" s="158"/>
      <c r="BD471" s="158"/>
      <c r="BE471" s="158"/>
      <c r="BF471" s="158"/>
      <c r="BG471" s="158"/>
      <c r="BH471" s="158"/>
      <c r="BI471" s="158"/>
      <c r="BJ471" s="158"/>
      <c r="BK471" s="158"/>
      <c r="BL471" s="158"/>
      <c r="BM471" s="158"/>
      <c r="BN471" s="158"/>
      <c r="BO471" s="158"/>
      <c r="BP471" s="158"/>
      <c r="BQ471" s="158"/>
      <c r="BR471" s="158"/>
      <c r="BS471" s="158"/>
      <c r="BT471" s="158"/>
      <c r="BU471" s="158"/>
      <c r="BV471" s="158"/>
      <c r="BW471" s="158"/>
      <c r="BX471" s="158"/>
      <c r="BY471" s="158"/>
      <c r="BZ471" s="158"/>
      <c r="CA471" s="158"/>
      <c r="CB471" s="158"/>
      <c r="CC471" s="158"/>
      <c r="CD471" s="158"/>
      <c r="CE471" s="158"/>
      <c r="CF471" s="158"/>
      <c r="CG471" s="158"/>
      <c r="CH471" s="158"/>
      <c r="CI471" s="158"/>
      <c r="CJ471" s="158"/>
      <c r="CK471" s="158"/>
      <c r="CL471" s="158"/>
      <c r="CM471" s="158"/>
      <c r="CN471" s="158"/>
      <c r="CO471" s="158"/>
      <c r="CP471" s="158"/>
      <c r="CQ471" s="158"/>
      <c r="CR471" s="158"/>
      <c r="CS471" s="158"/>
      <c r="CT471" s="158"/>
      <c r="CU471" s="158"/>
      <c r="CV471" s="158"/>
      <c r="CW471" s="158"/>
      <c r="CX471" s="158"/>
      <c r="CY471" s="158"/>
      <c r="CZ471" s="158"/>
      <c r="DA471" s="158"/>
      <c r="DB471" s="158"/>
      <c r="DC471" s="158"/>
      <c r="DD471" s="158"/>
      <c r="DE471" s="158"/>
      <c r="DF471" s="158"/>
      <c r="DG471" s="158"/>
      <c r="DH471" s="158"/>
      <c r="DI471" s="158"/>
      <c r="DJ471" s="158"/>
      <c r="DK471" s="158"/>
      <c r="DL471" s="158"/>
      <c r="DM471" s="158"/>
      <c r="DN471" s="158"/>
      <c r="DO471" s="158"/>
      <c r="DP471" s="158"/>
    </row>
    <row r="472" spans="1:120" x14ac:dyDescent="0.2">
      <c r="A472" s="158"/>
      <c r="B472" s="158"/>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c r="AA472" s="158"/>
      <c r="AB472" s="158"/>
      <c r="AC472" s="158"/>
      <c r="AD472" s="158"/>
      <c r="AE472" s="158"/>
      <c r="AF472" s="158"/>
      <c r="AG472" s="158"/>
      <c r="AH472" s="158"/>
      <c r="AI472" s="158"/>
      <c r="AJ472" s="158"/>
      <c r="AK472" s="158"/>
      <c r="AL472" s="158"/>
      <c r="AM472" s="158"/>
      <c r="AN472" s="158"/>
      <c r="AO472" s="158"/>
      <c r="AP472" s="158"/>
      <c r="AQ472" s="158"/>
      <c r="AR472" s="158"/>
      <c r="AS472" s="158"/>
      <c r="AT472" s="158"/>
      <c r="AU472" s="158"/>
      <c r="AV472" s="158"/>
      <c r="AW472" s="158"/>
      <c r="AX472" s="158"/>
      <c r="AY472" s="158"/>
      <c r="AZ472" s="158"/>
      <c r="BA472" s="158"/>
      <c r="BB472" s="158"/>
      <c r="BC472" s="158"/>
      <c r="BD472" s="158"/>
      <c r="BE472" s="158"/>
      <c r="BF472" s="158"/>
      <c r="BG472" s="158"/>
      <c r="BH472" s="158"/>
      <c r="BI472" s="158"/>
      <c r="BJ472" s="158"/>
      <c r="BK472" s="158"/>
      <c r="BL472" s="158"/>
      <c r="BM472" s="158"/>
      <c r="BN472" s="158"/>
      <c r="BO472" s="158"/>
      <c r="BP472" s="158"/>
      <c r="BQ472" s="158"/>
      <c r="BR472" s="158"/>
      <c r="BS472" s="158"/>
      <c r="BT472" s="158"/>
      <c r="BU472" s="158"/>
      <c r="BV472" s="158"/>
      <c r="BW472" s="158"/>
      <c r="BX472" s="158"/>
      <c r="BY472" s="158"/>
      <c r="BZ472" s="158"/>
      <c r="CA472" s="158"/>
      <c r="CB472" s="158"/>
      <c r="CC472" s="158"/>
      <c r="CD472" s="158"/>
      <c r="CE472" s="158"/>
      <c r="CF472" s="158"/>
      <c r="CG472" s="158"/>
      <c r="CH472" s="158"/>
      <c r="CI472" s="158"/>
      <c r="CJ472" s="158"/>
      <c r="CK472" s="158"/>
      <c r="CL472" s="158"/>
      <c r="CM472" s="158"/>
      <c r="CN472" s="158"/>
      <c r="CO472" s="158"/>
      <c r="CP472" s="158"/>
      <c r="CQ472" s="158"/>
      <c r="CR472" s="158"/>
      <c r="CS472" s="158"/>
      <c r="CT472" s="158"/>
      <c r="CU472" s="158"/>
      <c r="CV472" s="158"/>
      <c r="CW472" s="158"/>
      <c r="CX472" s="158"/>
      <c r="CY472" s="158"/>
      <c r="CZ472" s="158"/>
      <c r="DA472" s="158"/>
      <c r="DB472" s="158"/>
      <c r="DC472" s="158"/>
      <c r="DD472" s="158"/>
      <c r="DE472" s="158"/>
      <c r="DF472" s="158"/>
      <c r="DG472" s="158"/>
      <c r="DH472" s="158"/>
      <c r="DI472" s="158"/>
      <c r="DJ472" s="158"/>
      <c r="DK472" s="158"/>
      <c r="DL472" s="158"/>
      <c r="DM472" s="158"/>
      <c r="DN472" s="158"/>
      <c r="DO472" s="158"/>
      <c r="DP472" s="158"/>
    </row>
    <row r="473" spans="1:120" x14ac:dyDescent="0.2">
      <c r="A473" s="158"/>
      <c r="B473" s="158"/>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c r="AA473" s="158"/>
      <c r="AB473" s="158"/>
      <c r="AC473" s="158"/>
      <c r="AD473" s="158"/>
      <c r="AE473" s="158"/>
      <c r="AF473" s="158"/>
      <c r="AG473" s="158"/>
      <c r="AH473" s="158"/>
      <c r="AI473" s="158"/>
      <c r="AJ473" s="158"/>
      <c r="AK473" s="158"/>
      <c r="AL473" s="158"/>
      <c r="AM473" s="158"/>
      <c r="AN473" s="158"/>
      <c r="AO473" s="158"/>
      <c r="AP473" s="158"/>
      <c r="AQ473" s="158"/>
      <c r="AR473" s="158"/>
      <c r="AS473" s="158"/>
      <c r="AT473" s="158"/>
      <c r="AU473" s="158"/>
      <c r="AV473" s="158"/>
      <c r="AW473" s="158"/>
      <c r="AX473" s="158"/>
      <c r="AY473" s="158"/>
      <c r="AZ473" s="158"/>
      <c r="BA473" s="158"/>
      <c r="BB473" s="158"/>
      <c r="BC473" s="158"/>
      <c r="BD473" s="158"/>
      <c r="BE473" s="158"/>
      <c r="BF473" s="158"/>
      <c r="BG473" s="158"/>
      <c r="BH473" s="158"/>
      <c r="BI473" s="158"/>
      <c r="BJ473" s="158"/>
      <c r="BK473" s="158"/>
      <c r="BL473" s="158"/>
      <c r="BM473" s="158"/>
      <c r="BN473" s="158"/>
      <c r="BO473" s="158"/>
      <c r="BP473" s="158"/>
      <c r="BQ473" s="158"/>
      <c r="BR473" s="158"/>
      <c r="BS473" s="158"/>
      <c r="BT473" s="158"/>
      <c r="BU473" s="158"/>
      <c r="BV473" s="158"/>
      <c r="BW473" s="158"/>
      <c r="BX473" s="158"/>
      <c r="BY473" s="158"/>
      <c r="BZ473" s="158"/>
      <c r="CA473" s="158"/>
      <c r="CB473" s="158"/>
      <c r="CC473" s="158"/>
      <c r="CD473" s="158"/>
      <c r="CE473" s="158"/>
      <c r="CF473" s="158"/>
      <c r="CG473" s="158"/>
      <c r="CH473" s="158"/>
      <c r="CI473" s="158"/>
      <c r="CJ473" s="158"/>
      <c r="CK473" s="158"/>
      <c r="CL473" s="158"/>
      <c r="CM473" s="158"/>
      <c r="CN473" s="158"/>
      <c r="CO473" s="158"/>
      <c r="CP473" s="158"/>
      <c r="CQ473" s="158"/>
      <c r="CR473" s="158"/>
      <c r="CS473" s="158"/>
      <c r="CT473" s="158"/>
      <c r="CU473" s="158"/>
      <c r="CV473" s="158"/>
      <c r="CW473" s="158"/>
      <c r="CX473" s="158"/>
      <c r="CY473" s="158"/>
      <c r="CZ473" s="158"/>
      <c r="DA473" s="158"/>
      <c r="DB473" s="158"/>
      <c r="DC473" s="158"/>
      <c r="DD473" s="158"/>
      <c r="DE473" s="158"/>
      <c r="DF473" s="158"/>
      <c r="DG473" s="158"/>
      <c r="DH473" s="158"/>
      <c r="DI473" s="158"/>
      <c r="DJ473" s="158"/>
      <c r="DK473" s="158"/>
      <c r="DL473" s="158"/>
      <c r="DM473" s="158"/>
      <c r="DN473" s="158"/>
      <c r="DO473" s="158"/>
      <c r="DP473" s="158"/>
    </row>
    <row r="474" spans="1:120" x14ac:dyDescent="0.2">
      <c r="A474" s="158"/>
      <c r="B474" s="158"/>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c r="AA474" s="158"/>
      <c r="AB474" s="158"/>
      <c r="AC474" s="158"/>
      <c r="AD474" s="158"/>
      <c r="AE474" s="158"/>
      <c r="AF474" s="158"/>
      <c r="AG474" s="158"/>
      <c r="AH474" s="158"/>
      <c r="AI474" s="158"/>
      <c r="AJ474" s="158"/>
      <c r="AK474" s="158"/>
      <c r="AL474" s="158"/>
      <c r="AM474" s="158"/>
      <c r="AN474" s="158"/>
      <c r="AO474" s="158"/>
      <c r="AP474" s="158"/>
      <c r="AQ474" s="158"/>
      <c r="AR474" s="158"/>
      <c r="AS474" s="158"/>
      <c r="AT474" s="158"/>
      <c r="AU474" s="158"/>
      <c r="AV474" s="158"/>
      <c r="AW474" s="158"/>
      <c r="AX474" s="158"/>
      <c r="AY474" s="158"/>
      <c r="AZ474" s="158"/>
      <c r="BA474" s="158"/>
      <c r="BB474" s="158"/>
      <c r="BC474" s="158"/>
      <c r="BD474" s="158"/>
      <c r="BE474" s="158"/>
      <c r="BF474" s="158"/>
      <c r="BG474" s="158"/>
      <c r="BH474" s="158"/>
      <c r="BI474" s="158"/>
      <c r="BJ474" s="158"/>
      <c r="BK474" s="158"/>
      <c r="BL474" s="158"/>
      <c r="BM474" s="158"/>
      <c r="BN474" s="158"/>
      <c r="BO474" s="158"/>
      <c r="BP474" s="158"/>
      <c r="BQ474" s="158"/>
      <c r="BR474" s="158"/>
      <c r="BS474" s="158"/>
      <c r="BT474" s="158"/>
      <c r="BU474" s="158"/>
      <c r="BV474" s="158"/>
      <c r="BW474" s="158"/>
      <c r="BX474" s="158"/>
      <c r="BY474" s="158"/>
      <c r="BZ474" s="158"/>
      <c r="CA474" s="158"/>
      <c r="CB474" s="158"/>
      <c r="CC474" s="158"/>
      <c r="CD474" s="158"/>
      <c r="CE474" s="158"/>
      <c r="CF474" s="158"/>
      <c r="CG474" s="158"/>
      <c r="CH474" s="158"/>
      <c r="CI474" s="158"/>
      <c r="CJ474" s="158"/>
      <c r="CK474" s="158"/>
      <c r="CL474" s="158"/>
      <c r="CM474" s="158"/>
      <c r="CN474" s="158"/>
      <c r="CO474" s="158"/>
      <c r="CP474" s="158"/>
      <c r="CQ474" s="158"/>
      <c r="CR474" s="158"/>
      <c r="CS474" s="158"/>
      <c r="CT474" s="158"/>
      <c r="CU474" s="158"/>
      <c r="CV474" s="158"/>
      <c r="CW474" s="158"/>
      <c r="CX474" s="158"/>
      <c r="CY474" s="158"/>
      <c r="CZ474" s="158"/>
      <c r="DA474" s="158"/>
      <c r="DB474" s="158"/>
      <c r="DC474" s="158"/>
      <c r="DD474" s="158"/>
      <c r="DE474" s="158"/>
      <c r="DF474" s="158"/>
      <c r="DG474" s="158"/>
      <c r="DH474" s="158"/>
      <c r="DI474" s="158"/>
      <c r="DJ474" s="158"/>
      <c r="DK474" s="158"/>
      <c r="DL474" s="158"/>
      <c r="DM474" s="158"/>
      <c r="DN474" s="158"/>
      <c r="DO474" s="158"/>
      <c r="DP474" s="158"/>
    </row>
    <row r="475" spans="1:120" x14ac:dyDescent="0.2">
      <c r="A475" s="158"/>
      <c r="B475" s="158"/>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c r="AA475" s="158"/>
      <c r="AB475" s="158"/>
      <c r="AC475" s="158"/>
      <c r="AD475" s="158"/>
      <c r="AE475" s="158"/>
      <c r="AF475" s="158"/>
      <c r="AG475" s="158"/>
      <c r="AH475" s="158"/>
      <c r="AI475" s="158"/>
      <c r="AJ475" s="158"/>
      <c r="AK475" s="158"/>
      <c r="AL475" s="158"/>
      <c r="AM475" s="158"/>
      <c r="AN475" s="158"/>
      <c r="AO475" s="158"/>
      <c r="AP475" s="158"/>
      <c r="AQ475" s="158"/>
      <c r="AR475" s="158"/>
      <c r="AS475" s="158"/>
      <c r="AT475" s="158"/>
      <c r="AU475" s="158"/>
      <c r="AV475" s="158"/>
      <c r="AW475" s="158"/>
      <c r="AX475" s="158"/>
      <c r="AY475" s="158"/>
      <c r="AZ475" s="158"/>
      <c r="BA475" s="158"/>
      <c r="BB475" s="158"/>
      <c r="BC475" s="158"/>
      <c r="BD475" s="158"/>
      <c r="BE475" s="158"/>
      <c r="BF475" s="158"/>
      <c r="BG475" s="158"/>
      <c r="BH475" s="158"/>
      <c r="BI475" s="158"/>
      <c r="BJ475" s="158"/>
      <c r="BK475" s="158"/>
      <c r="BL475" s="158"/>
      <c r="BM475" s="158"/>
      <c r="BN475" s="158"/>
      <c r="BO475" s="158"/>
      <c r="BP475" s="158"/>
      <c r="BQ475" s="158"/>
      <c r="BR475" s="158"/>
      <c r="BS475" s="158"/>
      <c r="BT475" s="158"/>
      <c r="BU475" s="158"/>
      <c r="BV475" s="158"/>
      <c r="BW475" s="158"/>
      <c r="BX475" s="158"/>
      <c r="BY475" s="158"/>
      <c r="BZ475" s="158"/>
      <c r="CA475" s="158"/>
      <c r="CB475" s="158"/>
      <c r="CC475" s="158"/>
      <c r="CD475" s="158"/>
      <c r="CE475" s="158"/>
      <c r="CF475" s="158"/>
      <c r="CG475" s="158"/>
      <c r="CH475" s="158"/>
      <c r="CI475" s="158"/>
      <c r="CJ475" s="158"/>
      <c r="CK475" s="158"/>
      <c r="CL475" s="158"/>
      <c r="CM475" s="158"/>
      <c r="CN475" s="158"/>
      <c r="CO475" s="158"/>
      <c r="CP475" s="158"/>
      <c r="CQ475" s="158"/>
      <c r="CR475" s="158"/>
      <c r="CS475" s="158"/>
      <c r="CT475" s="158"/>
      <c r="CU475" s="158"/>
      <c r="CV475" s="158"/>
      <c r="CW475" s="158"/>
      <c r="CX475" s="158"/>
      <c r="CY475" s="158"/>
      <c r="CZ475" s="158"/>
      <c r="DA475" s="158"/>
      <c r="DB475" s="158"/>
      <c r="DC475" s="158"/>
      <c r="DD475" s="158"/>
      <c r="DE475" s="158"/>
      <c r="DF475" s="158"/>
      <c r="DG475" s="158"/>
      <c r="DH475" s="158"/>
      <c r="DI475" s="158"/>
      <c r="DJ475" s="158"/>
      <c r="DK475" s="158"/>
      <c r="DL475" s="158"/>
      <c r="DM475" s="158"/>
      <c r="DN475" s="158"/>
      <c r="DO475" s="158"/>
      <c r="DP475" s="158"/>
    </row>
    <row r="476" spans="1:120" x14ac:dyDescent="0.2">
      <c r="A476" s="158"/>
      <c r="B476" s="158"/>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c r="AA476" s="158"/>
      <c r="AB476" s="158"/>
      <c r="AC476" s="158"/>
      <c r="AD476" s="158"/>
      <c r="AE476" s="158"/>
      <c r="AF476" s="158"/>
      <c r="AG476" s="158"/>
      <c r="AH476" s="158"/>
      <c r="AI476" s="158"/>
      <c r="AJ476" s="158"/>
      <c r="AK476" s="158"/>
      <c r="AL476" s="158"/>
      <c r="AM476" s="158"/>
      <c r="AN476" s="158"/>
      <c r="AO476" s="158"/>
      <c r="AP476" s="158"/>
      <c r="AQ476" s="158"/>
      <c r="AR476" s="158"/>
      <c r="AS476" s="158"/>
      <c r="AT476" s="158"/>
      <c r="AU476" s="158"/>
      <c r="AV476" s="158"/>
      <c r="AW476" s="158"/>
      <c r="AX476" s="158"/>
      <c r="AY476" s="158"/>
      <c r="AZ476" s="158"/>
      <c r="BA476" s="158"/>
      <c r="BB476" s="158"/>
      <c r="BC476" s="158"/>
      <c r="BD476" s="158"/>
      <c r="BE476" s="158"/>
      <c r="BF476" s="158"/>
      <c r="BG476" s="158"/>
      <c r="BH476" s="158"/>
      <c r="BI476" s="158"/>
      <c r="BJ476" s="158"/>
      <c r="BK476" s="158"/>
      <c r="BL476" s="158"/>
      <c r="BM476" s="158"/>
      <c r="BN476" s="158"/>
      <c r="BO476" s="158"/>
      <c r="BP476" s="158"/>
      <c r="BQ476" s="158"/>
      <c r="BR476" s="158"/>
      <c r="BS476" s="158"/>
      <c r="BT476" s="158"/>
      <c r="BU476" s="158"/>
      <c r="BV476" s="158"/>
      <c r="BW476" s="158"/>
      <c r="BX476" s="158"/>
      <c r="BY476" s="158"/>
      <c r="BZ476" s="158"/>
      <c r="CA476" s="158"/>
      <c r="CB476" s="158"/>
      <c r="CC476" s="158"/>
      <c r="CD476" s="158"/>
      <c r="CE476" s="158"/>
      <c r="CF476" s="158"/>
      <c r="CG476" s="158"/>
      <c r="CH476" s="158"/>
      <c r="CI476" s="158"/>
      <c r="CJ476" s="158"/>
      <c r="CK476" s="158"/>
      <c r="CL476" s="158"/>
      <c r="CM476" s="158"/>
      <c r="CN476" s="158"/>
      <c r="CO476" s="158"/>
      <c r="CP476" s="158"/>
      <c r="CQ476" s="158"/>
      <c r="CR476" s="158"/>
      <c r="CS476" s="158"/>
      <c r="CT476" s="158"/>
      <c r="CU476" s="158"/>
      <c r="CV476" s="158"/>
      <c r="CW476" s="158"/>
      <c r="CX476" s="158"/>
      <c r="CY476" s="158"/>
      <c r="CZ476" s="158"/>
      <c r="DA476" s="158"/>
      <c r="DB476" s="158"/>
      <c r="DC476" s="158"/>
      <c r="DD476" s="158"/>
      <c r="DE476" s="158"/>
      <c r="DF476" s="158"/>
      <c r="DG476" s="158"/>
      <c r="DH476" s="158"/>
      <c r="DI476" s="158"/>
      <c r="DJ476" s="158"/>
      <c r="DK476" s="158"/>
      <c r="DL476" s="158"/>
      <c r="DM476" s="158"/>
      <c r="DN476" s="158"/>
      <c r="DO476" s="158"/>
      <c r="DP476" s="158"/>
    </row>
    <row r="477" spans="1:120" x14ac:dyDescent="0.2">
      <c r="A477" s="158"/>
      <c r="B477" s="158"/>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c r="AA477" s="158"/>
      <c r="AB477" s="158"/>
      <c r="AC477" s="158"/>
      <c r="AD477" s="158"/>
      <c r="AE477" s="158"/>
      <c r="AF477" s="158"/>
      <c r="AG477" s="158"/>
      <c r="AH477" s="158"/>
      <c r="AI477" s="158"/>
      <c r="AJ477" s="158"/>
      <c r="AK477" s="158"/>
      <c r="AL477" s="158"/>
      <c r="AM477" s="158"/>
      <c r="AN477" s="158"/>
      <c r="AO477" s="158"/>
      <c r="AP477" s="158"/>
      <c r="AQ477" s="158"/>
      <c r="AR477" s="158"/>
      <c r="AS477" s="158"/>
      <c r="AT477" s="158"/>
      <c r="AU477" s="158"/>
      <c r="AV477" s="158"/>
      <c r="AW477" s="158"/>
      <c r="AX477" s="158"/>
      <c r="AY477" s="158"/>
      <c r="AZ477" s="158"/>
      <c r="BA477" s="158"/>
      <c r="BB477" s="158"/>
      <c r="BC477" s="158"/>
      <c r="BD477" s="158"/>
      <c r="BE477" s="158"/>
      <c r="BF477" s="158"/>
      <c r="BG477" s="158"/>
      <c r="BH477" s="158"/>
      <c r="BI477" s="158"/>
      <c r="BJ477" s="158"/>
      <c r="BK477" s="158"/>
      <c r="BL477" s="158"/>
      <c r="BM477" s="158"/>
      <c r="BN477" s="158"/>
      <c r="BO477" s="158"/>
      <c r="BP477" s="158"/>
      <c r="BQ477" s="158"/>
      <c r="BR477" s="158"/>
      <c r="BS477" s="158"/>
      <c r="BT477" s="158"/>
      <c r="BU477" s="158"/>
      <c r="BV477" s="158"/>
      <c r="BW477" s="158"/>
      <c r="BX477" s="158"/>
      <c r="BY477" s="158"/>
      <c r="BZ477" s="158"/>
      <c r="CA477" s="158"/>
      <c r="CB477" s="158"/>
      <c r="CC477" s="158"/>
      <c r="CD477" s="158"/>
      <c r="CE477" s="158"/>
      <c r="CF477" s="158"/>
      <c r="CG477" s="158"/>
      <c r="CH477" s="158"/>
      <c r="CI477" s="158"/>
      <c r="CJ477" s="158"/>
      <c r="CK477" s="158"/>
      <c r="CL477" s="158"/>
      <c r="CM477" s="158"/>
      <c r="CN477" s="158"/>
      <c r="CO477" s="158"/>
      <c r="CP477" s="158"/>
      <c r="CQ477" s="158"/>
      <c r="CR477" s="158"/>
      <c r="CS477" s="158"/>
      <c r="CT477" s="158"/>
      <c r="CU477" s="158"/>
      <c r="CV477" s="158"/>
      <c r="CW477" s="158"/>
      <c r="CX477" s="158"/>
      <c r="CY477" s="158"/>
      <c r="CZ477" s="158"/>
      <c r="DA477" s="158"/>
      <c r="DB477" s="158"/>
      <c r="DC477" s="158"/>
      <c r="DD477" s="158"/>
      <c r="DE477" s="158"/>
      <c r="DF477" s="158"/>
      <c r="DG477" s="158"/>
      <c r="DH477" s="158"/>
      <c r="DI477" s="158"/>
      <c r="DJ477" s="158"/>
      <c r="DK477" s="158"/>
      <c r="DL477" s="158"/>
      <c r="DM477" s="158"/>
      <c r="DN477" s="158"/>
      <c r="DO477" s="158"/>
      <c r="DP477" s="158"/>
    </row>
    <row r="478" spans="1:120" x14ac:dyDescent="0.2">
      <c r="A478" s="158"/>
      <c r="B478" s="158"/>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c r="AA478" s="158"/>
      <c r="AB478" s="158"/>
      <c r="AC478" s="158"/>
      <c r="AD478" s="158"/>
      <c r="AE478" s="158"/>
      <c r="AF478" s="158"/>
      <c r="AG478" s="158"/>
      <c r="AH478" s="158"/>
      <c r="AI478" s="158"/>
      <c r="AJ478" s="158"/>
      <c r="AK478" s="158"/>
      <c r="AL478" s="158"/>
      <c r="AM478" s="158"/>
      <c r="AN478" s="158"/>
      <c r="AO478" s="158"/>
      <c r="AP478" s="158"/>
      <c r="AQ478" s="158"/>
      <c r="AR478" s="158"/>
      <c r="AS478" s="158"/>
      <c r="AT478" s="158"/>
      <c r="AU478" s="158"/>
      <c r="AV478" s="158"/>
      <c r="AW478" s="158"/>
      <c r="AX478" s="158"/>
      <c r="AY478" s="158"/>
      <c r="AZ478" s="158"/>
      <c r="BA478" s="158"/>
      <c r="BB478" s="158"/>
      <c r="BC478" s="158"/>
      <c r="BD478" s="158"/>
      <c r="BE478" s="158"/>
      <c r="BF478" s="158"/>
      <c r="BG478" s="158"/>
      <c r="BH478" s="158"/>
      <c r="BI478" s="158"/>
      <c r="BJ478" s="158"/>
      <c r="BK478" s="158"/>
      <c r="BL478" s="158"/>
      <c r="BM478" s="158"/>
      <c r="BN478" s="158"/>
      <c r="BO478" s="158"/>
      <c r="BP478" s="158"/>
      <c r="BQ478" s="158"/>
      <c r="BR478" s="158"/>
      <c r="BS478" s="158"/>
      <c r="BT478" s="158"/>
      <c r="BU478" s="158"/>
      <c r="BV478" s="158"/>
      <c r="BW478" s="158"/>
      <c r="BX478" s="158"/>
      <c r="BY478" s="158"/>
      <c r="BZ478" s="158"/>
      <c r="CA478" s="158"/>
      <c r="CB478" s="158"/>
      <c r="CC478" s="158"/>
      <c r="CD478" s="158"/>
      <c r="CE478" s="158"/>
      <c r="CF478" s="158"/>
      <c r="CG478" s="158"/>
      <c r="CH478" s="158"/>
      <c r="CI478" s="158"/>
      <c r="CJ478" s="158"/>
      <c r="CK478" s="158"/>
      <c r="CL478" s="158"/>
      <c r="CM478" s="158"/>
      <c r="CN478" s="158"/>
      <c r="CO478" s="158"/>
      <c r="CP478" s="158"/>
      <c r="CQ478" s="158"/>
      <c r="CR478" s="158"/>
      <c r="CS478" s="158"/>
      <c r="CT478" s="158"/>
      <c r="CU478" s="158"/>
      <c r="CV478" s="158"/>
      <c r="CW478" s="158"/>
      <c r="CX478" s="158"/>
      <c r="CY478" s="158"/>
      <c r="CZ478" s="158"/>
      <c r="DA478" s="158"/>
      <c r="DB478" s="158"/>
      <c r="DC478" s="158"/>
      <c r="DD478" s="158"/>
      <c r="DE478" s="158"/>
      <c r="DF478" s="158"/>
      <c r="DG478" s="158"/>
      <c r="DH478" s="158"/>
      <c r="DI478" s="158"/>
      <c r="DJ478" s="158"/>
      <c r="DK478" s="158"/>
      <c r="DL478" s="158"/>
      <c r="DM478" s="158"/>
      <c r="DN478" s="158"/>
      <c r="DO478" s="158"/>
      <c r="DP478" s="158"/>
    </row>
    <row r="479" spans="1:120" x14ac:dyDescent="0.2">
      <c r="A479" s="158"/>
      <c r="B479" s="158"/>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c r="AA479" s="158"/>
      <c r="AB479" s="158"/>
      <c r="AC479" s="158"/>
      <c r="AD479" s="158"/>
      <c r="AE479" s="158"/>
      <c r="AF479" s="158"/>
      <c r="AG479" s="158"/>
      <c r="AH479" s="158"/>
      <c r="AI479" s="158"/>
      <c r="AJ479" s="158"/>
      <c r="AK479" s="158"/>
      <c r="AL479" s="158"/>
      <c r="AM479" s="158"/>
      <c r="AN479" s="158"/>
      <c r="AO479" s="158"/>
      <c r="AP479" s="158"/>
      <c r="AQ479" s="158"/>
      <c r="AR479" s="158"/>
      <c r="AS479" s="158"/>
      <c r="AT479" s="158"/>
      <c r="AU479" s="158"/>
      <c r="AV479" s="158"/>
      <c r="AW479" s="158"/>
      <c r="AX479" s="158"/>
      <c r="AY479" s="158"/>
      <c r="AZ479" s="158"/>
      <c r="BA479" s="158"/>
      <c r="BB479" s="158"/>
      <c r="BC479" s="158"/>
      <c r="BD479" s="158"/>
      <c r="BE479" s="158"/>
      <c r="BF479" s="158"/>
      <c r="BG479" s="158"/>
      <c r="BH479" s="158"/>
      <c r="BI479" s="158"/>
      <c r="BJ479" s="158"/>
      <c r="BK479" s="158"/>
      <c r="BL479" s="158"/>
      <c r="BM479" s="158"/>
      <c r="BN479" s="158"/>
      <c r="BO479" s="158"/>
      <c r="BP479" s="158"/>
      <c r="BQ479" s="158"/>
      <c r="BR479" s="158"/>
      <c r="BS479" s="158"/>
      <c r="BT479" s="158"/>
      <c r="BU479" s="158"/>
      <c r="BV479" s="158"/>
      <c r="BW479" s="158"/>
      <c r="BX479" s="158"/>
      <c r="BY479" s="158"/>
      <c r="BZ479" s="158"/>
      <c r="CA479" s="158"/>
      <c r="CB479" s="158"/>
      <c r="CC479" s="158"/>
      <c r="CD479" s="158"/>
      <c r="CE479" s="158"/>
      <c r="CF479" s="158"/>
      <c r="CG479" s="158"/>
      <c r="CH479" s="158"/>
      <c r="CI479" s="158"/>
      <c r="CJ479" s="158"/>
      <c r="CK479" s="158"/>
      <c r="CL479" s="158"/>
      <c r="CM479" s="158"/>
      <c r="CN479" s="158"/>
      <c r="CO479" s="158"/>
      <c r="CP479" s="158"/>
      <c r="CQ479" s="158"/>
      <c r="CR479" s="158"/>
      <c r="CS479" s="158"/>
      <c r="CT479" s="158"/>
      <c r="CU479" s="158"/>
      <c r="CV479" s="158"/>
      <c r="CW479" s="158"/>
      <c r="CX479" s="158"/>
      <c r="CY479" s="158"/>
      <c r="CZ479" s="158"/>
      <c r="DA479" s="158"/>
      <c r="DB479" s="158"/>
      <c r="DC479" s="158"/>
      <c r="DD479" s="158"/>
      <c r="DE479" s="158"/>
      <c r="DF479" s="158"/>
      <c r="DG479" s="158"/>
      <c r="DH479" s="158"/>
      <c r="DI479" s="158"/>
      <c r="DJ479" s="158"/>
      <c r="DK479" s="158"/>
      <c r="DL479" s="158"/>
      <c r="DM479" s="158"/>
      <c r="DN479" s="158"/>
      <c r="DO479" s="158"/>
      <c r="DP479" s="158"/>
    </row>
    <row r="480" spans="1:120" x14ac:dyDescent="0.2">
      <c r="A480" s="158"/>
      <c r="B480" s="158"/>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c r="AA480" s="158"/>
      <c r="AB480" s="158"/>
      <c r="AC480" s="158"/>
      <c r="AD480" s="158"/>
      <c r="AE480" s="158"/>
      <c r="AF480" s="158"/>
      <c r="AG480" s="158"/>
      <c r="AH480" s="158"/>
      <c r="AI480" s="158"/>
      <c r="AJ480" s="158"/>
      <c r="AK480" s="158"/>
      <c r="AL480" s="158"/>
      <c r="AM480" s="158"/>
      <c r="AN480" s="158"/>
      <c r="AO480" s="158"/>
      <c r="AP480" s="158"/>
      <c r="AQ480" s="158"/>
      <c r="AR480" s="158"/>
      <c r="AS480" s="158"/>
      <c r="AT480" s="158"/>
      <c r="AU480" s="158"/>
      <c r="AV480" s="158"/>
      <c r="AW480" s="158"/>
      <c r="AX480" s="158"/>
      <c r="AY480" s="158"/>
      <c r="AZ480" s="158"/>
      <c r="BA480" s="158"/>
      <c r="BB480" s="158"/>
      <c r="BC480" s="158"/>
      <c r="BD480" s="158"/>
      <c r="BE480" s="158"/>
      <c r="BF480" s="158"/>
      <c r="BG480" s="158"/>
      <c r="BH480" s="158"/>
      <c r="BI480" s="158"/>
      <c r="BJ480" s="158"/>
      <c r="BK480" s="158"/>
      <c r="BL480" s="158"/>
      <c r="BM480" s="158"/>
      <c r="BN480" s="158"/>
      <c r="BO480" s="158"/>
      <c r="BP480" s="158"/>
      <c r="BQ480" s="158"/>
      <c r="BR480" s="158"/>
      <c r="BS480" s="158"/>
      <c r="BT480" s="158"/>
      <c r="BU480" s="158"/>
      <c r="BV480" s="158"/>
      <c r="BW480" s="158"/>
      <c r="BX480" s="158"/>
      <c r="BY480" s="158"/>
      <c r="BZ480" s="158"/>
      <c r="CA480" s="158"/>
      <c r="CB480" s="158"/>
      <c r="CC480" s="158"/>
      <c r="CD480" s="158"/>
      <c r="CE480" s="158"/>
      <c r="CF480" s="158"/>
      <c r="CG480" s="158"/>
      <c r="CH480" s="158"/>
      <c r="CI480" s="158"/>
      <c r="CJ480" s="158"/>
      <c r="CK480" s="158"/>
      <c r="CL480" s="158"/>
      <c r="CM480" s="158"/>
      <c r="CN480" s="158"/>
      <c r="CO480" s="158"/>
      <c r="CP480" s="158"/>
      <c r="CQ480" s="158"/>
      <c r="CR480" s="158"/>
      <c r="CS480" s="158"/>
      <c r="CT480" s="158"/>
      <c r="CU480" s="158"/>
      <c r="CV480" s="158"/>
      <c r="CW480" s="158"/>
      <c r="CX480" s="158"/>
      <c r="CY480" s="158"/>
      <c r="CZ480" s="158"/>
      <c r="DA480" s="158"/>
      <c r="DB480" s="158"/>
      <c r="DC480" s="158"/>
      <c r="DD480" s="158"/>
      <c r="DE480" s="158"/>
      <c r="DF480" s="158"/>
      <c r="DG480" s="158"/>
      <c r="DH480" s="158"/>
      <c r="DI480" s="158"/>
      <c r="DJ480" s="158"/>
      <c r="DK480" s="158"/>
      <c r="DL480" s="158"/>
      <c r="DM480" s="158"/>
      <c r="DN480" s="158"/>
      <c r="DO480" s="158"/>
      <c r="DP480" s="158"/>
    </row>
    <row r="481" spans="1:120" x14ac:dyDescent="0.2">
      <c r="A481" s="158"/>
      <c r="B481" s="158"/>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8"/>
      <c r="AY481" s="158"/>
      <c r="AZ481" s="158"/>
      <c r="BA481" s="158"/>
      <c r="BB481" s="158"/>
      <c r="BC481" s="158"/>
      <c r="BD481" s="158"/>
      <c r="BE481" s="158"/>
      <c r="BF481" s="158"/>
      <c r="BG481" s="158"/>
      <c r="BH481" s="158"/>
      <c r="BI481" s="158"/>
      <c r="BJ481" s="158"/>
      <c r="BK481" s="158"/>
      <c r="BL481" s="158"/>
      <c r="BM481" s="158"/>
      <c r="BN481" s="158"/>
      <c r="BO481" s="158"/>
      <c r="BP481" s="158"/>
      <c r="BQ481" s="158"/>
      <c r="BR481" s="158"/>
      <c r="BS481" s="158"/>
      <c r="BT481" s="158"/>
      <c r="BU481" s="158"/>
      <c r="BV481" s="158"/>
      <c r="BW481" s="158"/>
      <c r="BX481" s="158"/>
      <c r="BY481" s="158"/>
      <c r="BZ481" s="158"/>
      <c r="CA481" s="158"/>
      <c r="CB481" s="158"/>
      <c r="CC481" s="158"/>
      <c r="CD481" s="158"/>
      <c r="CE481" s="158"/>
      <c r="CF481" s="158"/>
      <c r="CG481" s="158"/>
      <c r="CH481" s="158"/>
      <c r="CI481" s="158"/>
      <c r="CJ481" s="158"/>
      <c r="CK481" s="158"/>
      <c r="CL481" s="158"/>
      <c r="CM481" s="158"/>
      <c r="CN481" s="158"/>
      <c r="CO481" s="158"/>
      <c r="CP481" s="158"/>
      <c r="CQ481" s="158"/>
      <c r="CR481" s="158"/>
      <c r="CS481" s="158"/>
      <c r="CT481" s="158"/>
      <c r="CU481" s="158"/>
      <c r="CV481" s="158"/>
      <c r="CW481" s="158"/>
      <c r="CX481" s="158"/>
      <c r="CY481" s="158"/>
      <c r="CZ481" s="158"/>
      <c r="DA481" s="158"/>
      <c r="DB481" s="158"/>
      <c r="DC481" s="158"/>
      <c r="DD481" s="158"/>
      <c r="DE481" s="158"/>
      <c r="DF481" s="158"/>
      <c r="DG481" s="158"/>
      <c r="DH481" s="158"/>
      <c r="DI481" s="158"/>
      <c r="DJ481" s="158"/>
      <c r="DK481" s="158"/>
      <c r="DL481" s="158"/>
      <c r="DM481" s="158"/>
      <c r="DN481" s="158"/>
      <c r="DO481" s="158"/>
      <c r="DP481" s="158"/>
    </row>
    <row r="482" spans="1:120" x14ac:dyDescent="0.2">
      <c r="A482" s="158"/>
      <c r="B482" s="158"/>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8"/>
      <c r="AY482" s="158"/>
      <c r="AZ482" s="158"/>
      <c r="BA482" s="158"/>
      <c r="BB482" s="158"/>
      <c r="BC482" s="158"/>
      <c r="BD482" s="158"/>
      <c r="BE482" s="158"/>
      <c r="BF482" s="158"/>
      <c r="BG482" s="158"/>
      <c r="BH482" s="158"/>
      <c r="BI482" s="158"/>
      <c r="BJ482" s="158"/>
      <c r="BK482" s="158"/>
      <c r="BL482" s="158"/>
      <c r="BM482" s="158"/>
      <c r="BN482" s="158"/>
      <c r="BO482" s="158"/>
      <c r="BP482" s="158"/>
      <c r="BQ482" s="158"/>
      <c r="BR482" s="158"/>
      <c r="BS482" s="158"/>
      <c r="BT482" s="158"/>
      <c r="BU482" s="158"/>
      <c r="BV482" s="158"/>
      <c r="BW482" s="158"/>
      <c r="BX482" s="158"/>
      <c r="BY482" s="158"/>
      <c r="BZ482" s="158"/>
      <c r="CA482" s="158"/>
      <c r="CB482" s="158"/>
      <c r="CC482" s="158"/>
      <c r="CD482" s="158"/>
      <c r="CE482" s="158"/>
      <c r="CF482" s="158"/>
      <c r="CG482" s="158"/>
      <c r="CH482" s="158"/>
      <c r="CI482" s="158"/>
      <c r="CJ482" s="158"/>
      <c r="CK482" s="158"/>
      <c r="CL482" s="158"/>
      <c r="CM482" s="158"/>
      <c r="CN482" s="158"/>
      <c r="CO482" s="158"/>
      <c r="CP482" s="158"/>
      <c r="CQ482" s="158"/>
      <c r="CR482" s="158"/>
      <c r="CS482" s="158"/>
      <c r="CT482" s="158"/>
      <c r="CU482" s="158"/>
      <c r="CV482" s="158"/>
      <c r="CW482" s="158"/>
      <c r="CX482" s="158"/>
      <c r="CY482" s="158"/>
      <c r="CZ482" s="158"/>
      <c r="DA482" s="158"/>
      <c r="DB482" s="158"/>
      <c r="DC482" s="158"/>
      <c r="DD482" s="158"/>
      <c r="DE482" s="158"/>
      <c r="DF482" s="158"/>
      <c r="DG482" s="158"/>
      <c r="DH482" s="158"/>
      <c r="DI482" s="158"/>
      <c r="DJ482" s="158"/>
      <c r="DK482" s="158"/>
      <c r="DL482" s="158"/>
      <c r="DM482" s="158"/>
      <c r="DN482" s="158"/>
      <c r="DO482" s="158"/>
      <c r="DP482" s="158"/>
    </row>
    <row r="483" spans="1:120" x14ac:dyDescent="0.2">
      <c r="A483" s="158"/>
      <c r="B483" s="158"/>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8"/>
      <c r="AY483" s="158"/>
      <c r="AZ483" s="158"/>
      <c r="BA483" s="158"/>
      <c r="BB483" s="158"/>
      <c r="BC483" s="158"/>
      <c r="BD483" s="158"/>
      <c r="BE483" s="158"/>
      <c r="BF483" s="158"/>
      <c r="BG483" s="158"/>
      <c r="BH483" s="158"/>
      <c r="BI483" s="158"/>
      <c r="BJ483" s="158"/>
      <c r="BK483" s="158"/>
      <c r="BL483" s="158"/>
      <c r="BM483" s="158"/>
      <c r="BN483" s="158"/>
      <c r="BO483" s="158"/>
      <c r="BP483" s="158"/>
      <c r="BQ483" s="158"/>
      <c r="BR483" s="158"/>
      <c r="BS483" s="158"/>
      <c r="BT483" s="158"/>
      <c r="BU483" s="158"/>
      <c r="BV483" s="158"/>
      <c r="BW483" s="158"/>
      <c r="BX483" s="158"/>
      <c r="BY483" s="158"/>
      <c r="BZ483" s="158"/>
      <c r="CA483" s="158"/>
      <c r="CB483" s="158"/>
      <c r="CC483" s="158"/>
      <c r="CD483" s="158"/>
      <c r="CE483" s="158"/>
      <c r="CF483" s="158"/>
      <c r="CG483" s="158"/>
      <c r="CH483" s="158"/>
      <c r="CI483" s="158"/>
      <c r="CJ483" s="158"/>
      <c r="CK483" s="158"/>
      <c r="CL483" s="158"/>
      <c r="CM483" s="158"/>
      <c r="CN483" s="158"/>
      <c r="CO483" s="158"/>
      <c r="CP483" s="158"/>
      <c r="CQ483" s="158"/>
      <c r="CR483" s="158"/>
      <c r="CS483" s="158"/>
      <c r="CT483" s="158"/>
      <c r="CU483" s="158"/>
      <c r="CV483" s="158"/>
      <c r="CW483" s="158"/>
      <c r="CX483" s="158"/>
      <c r="CY483" s="158"/>
      <c r="CZ483" s="158"/>
      <c r="DA483" s="158"/>
      <c r="DB483" s="158"/>
      <c r="DC483" s="158"/>
      <c r="DD483" s="158"/>
      <c r="DE483" s="158"/>
      <c r="DF483" s="158"/>
      <c r="DG483" s="158"/>
      <c r="DH483" s="158"/>
      <c r="DI483" s="158"/>
      <c r="DJ483" s="158"/>
      <c r="DK483" s="158"/>
      <c r="DL483" s="158"/>
      <c r="DM483" s="158"/>
      <c r="DN483" s="158"/>
      <c r="DO483" s="158"/>
      <c r="DP483" s="158"/>
    </row>
    <row r="484" spans="1:120" x14ac:dyDescent="0.2">
      <c r="A484" s="158"/>
      <c r="B484" s="158"/>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c r="AA484" s="158"/>
      <c r="AB484" s="158"/>
      <c r="AC484" s="158"/>
      <c r="AD484" s="158"/>
      <c r="AE484" s="158"/>
      <c r="AF484" s="158"/>
      <c r="AG484" s="158"/>
      <c r="AH484" s="158"/>
      <c r="AI484" s="158"/>
      <c r="AJ484" s="158"/>
      <c r="AK484" s="158"/>
      <c r="AL484" s="158"/>
      <c r="AM484" s="158"/>
      <c r="AN484" s="158"/>
      <c r="AO484" s="158"/>
      <c r="AP484" s="158"/>
      <c r="AQ484" s="158"/>
      <c r="AR484" s="158"/>
      <c r="AS484" s="158"/>
      <c r="AT484" s="158"/>
      <c r="AU484" s="158"/>
      <c r="AV484" s="158"/>
      <c r="AW484" s="158"/>
      <c r="AX484" s="158"/>
      <c r="AY484" s="158"/>
      <c r="AZ484" s="158"/>
      <c r="BA484" s="158"/>
      <c r="BB484" s="158"/>
      <c r="BC484" s="158"/>
      <c r="BD484" s="158"/>
      <c r="BE484" s="158"/>
      <c r="BF484" s="158"/>
      <c r="BG484" s="158"/>
      <c r="BH484" s="158"/>
      <c r="BI484" s="158"/>
      <c r="BJ484" s="158"/>
      <c r="BK484" s="158"/>
      <c r="BL484" s="158"/>
      <c r="BM484" s="158"/>
      <c r="BN484" s="158"/>
      <c r="BO484" s="158"/>
      <c r="BP484" s="158"/>
      <c r="BQ484" s="158"/>
      <c r="BR484" s="158"/>
      <c r="BS484" s="158"/>
      <c r="BT484" s="158"/>
      <c r="BU484" s="158"/>
      <c r="BV484" s="158"/>
      <c r="BW484" s="158"/>
      <c r="BX484" s="158"/>
      <c r="BY484" s="158"/>
      <c r="BZ484" s="158"/>
      <c r="CA484" s="158"/>
      <c r="CB484" s="158"/>
      <c r="CC484" s="158"/>
      <c r="CD484" s="158"/>
      <c r="CE484" s="158"/>
      <c r="CF484" s="158"/>
      <c r="CG484" s="158"/>
      <c r="CH484" s="158"/>
      <c r="CI484" s="158"/>
      <c r="CJ484" s="158"/>
      <c r="CK484" s="158"/>
      <c r="CL484" s="158"/>
      <c r="CM484" s="158"/>
      <c r="CN484" s="158"/>
      <c r="CO484" s="158"/>
      <c r="CP484" s="158"/>
      <c r="CQ484" s="158"/>
      <c r="CR484" s="158"/>
      <c r="CS484" s="158"/>
      <c r="CT484" s="158"/>
      <c r="CU484" s="158"/>
      <c r="CV484" s="158"/>
      <c r="CW484" s="158"/>
      <c r="CX484" s="158"/>
      <c r="CY484" s="158"/>
      <c r="CZ484" s="158"/>
      <c r="DA484" s="158"/>
      <c r="DB484" s="158"/>
      <c r="DC484" s="158"/>
      <c r="DD484" s="158"/>
      <c r="DE484" s="158"/>
      <c r="DF484" s="158"/>
      <c r="DG484" s="158"/>
      <c r="DH484" s="158"/>
      <c r="DI484" s="158"/>
      <c r="DJ484" s="158"/>
      <c r="DK484" s="158"/>
      <c r="DL484" s="158"/>
      <c r="DM484" s="158"/>
      <c r="DN484" s="158"/>
      <c r="DO484" s="158"/>
      <c r="DP484" s="158"/>
    </row>
    <row r="485" spans="1:120" x14ac:dyDescent="0.2">
      <c r="A485" s="158"/>
      <c r="B485" s="158"/>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c r="AA485" s="158"/>
      <c r="AB485" s="158"/>
      <c r="AC485" s="158"/>
      <c r="AD485" s="158"/>
      <c r="AE485" s="158"/>
      <c r="AF485" s="158"/>
      <c r="AG485" s="158"/>
      <c r="AH485" s="158"/>
      <c r="AI485" s="158"/>
      <c r="AJ485" s="158"/>
      <c r="AK485" s="158"/>
      <c r="AL485" s="158"/>
      <c r="AM485" s="158"/>
      <c r="AN485" s="158"/>
      <c r="AO485" s="158"/>
      <c r="AP485" s="158"/>
      <c r="AQ485" s="158"/>
      <c r="AR485" s="158"/>
      <c r="AS485" s="158"/>
      <c r="AT485" s="158"/>
      <c r="AU485" s="158"/>
      <c r="AV485" s="158"/>
      <c r="AW485" s="158"/>
      <c r="AX485" s="158"/>
      <c r="AY485" s="158"/>
      <c r="AZ485" s="158"/>
      <c r="BA485" s="158"/>
      <c r="BB485" s="158"/>
      <c r="BC485" s="158"/>
      <c r="BD485" s="158"/>
      <c r="BE485" s="158"/>
      <c r="BF485" s="158"/>
      <c r="BG485" s="158"/>
      <c r="BH485" s="158"/>
      <c r="BI485" s="158"/>
      <c r="BJ485" s="158"/>
      <c r="BK485" s="158"/>
      <c r="BL485" s="158"/>
      <c r="BM485" s="158"/>
      <c r="BN485" s="158"/>
      <c r="BO485" s="158"/>
      <c r="BP485" s="158"/>
      <c r="BQ485" s="158"/>
      <c r="BR485" s="158"/>
      <c r="BS485" s="158"/>
      <c r="BT485" s="158"/>
      <c r="BU485" s="158"/>
      <c r="BV485" s="158"/>
      <c r="BW485" s="158"/>
      <c r="BX485" s="158"/>
      <c r="BY485" s="158"/>
      <c r="BZ485" s="158"/>
      <c r="CA485" s="158"/>
      <c r="CB485" s="158"/>
      <c r="CC485" s="158"/>
      <c r="CD485" s="158"/>
      <c r="CE485" s="158"/>
      <c r="CF485" s="158"/>
      <c r="CG485" s="158"/>
      <c r="CH485" s="158"/>
      <c r="CI485" s="158"/>
      <c r="CJ485" s="158"/>
      <c r="CK485" s="158"/>
      <c r="CL485" s="158"/>
      <c r="CM485" s="158"/>
      <c r="CN485" s="158"/>
      <c r="CO485" s="158"/>
      <c r="CP485" s="158"/>
      <c r="CQ485" s="158"/>
      <c r="CR485" s="158"/>
      <c r="CS485" s="158"/>
      <c r="CT485" s="158"/>
      <c r="CU485" s="158"/>
      <c r="CV485" s="158"/>
      <c r="CW485" s="158"/>
      <c r="CX485" s="158"/>
      <c r="CY485" s="158"/>
      <c r="CZ485" s="158"/>
      <c r="DA485" s="158"/>
      <c r="DB485" s="158"/>
      <c r="DC485" s="158"/>
      <c r="DD485" s="158"/>
      <c r="DE485" s="158"/>
      <c r="DF485" s="158"/>
      <c r="DG485" s="158"/>
      <c r="DH485" s="158"/>
      <c r="DI485" s="158"/>
      <c r="DJ485" s="158"/>
      <c r="DK485" s="158"/>
      <c r="DL485" s="158"/>
      <c r="DM485" s="158"/>
      <c r="DN485" s="158"/>
      <c r="DO485" s="158"/>
      <c r="DP485" s="158"/>
    </row>
    <row r="486" spans="1:120" x14ac:dyDescent="0.2">
      <c r="A486" s="158"/>
      <c r="B486" s="158"/>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c r="AA486" s="158"/>
      <c r="AB486" s="158"/>
      <c r="AC486" s="158"/>
      <c r="AD486" s="158"/>
      <c r="AE486" s="158"/>
      <c r="AF486" s="158"/>
      <c r="AG486" s="158"/>
      <c r="AH486" s="158"/>
      <c r="AI486" s="158"/>
      <c r="AJ486" s="158"/>
      <c r="AK486" s="158"/>
      <c r="AL486" s="158"/>
      <c r="AM486" s="158"/>
      <c r="AN486" s="158"/>
      <c r="AO486" s="158"/>
      <c r="AP486" s="158"/>
      <c r="AQ486" s="158"/>
      <c r="AR486" s="158"/>
      <c r="AS486" s="158"/>
      <c r="AT486" s="158"/>
      <c r="AU486" s="158"/>
      <c r="AV486" s="158"/>
      <c r="AW486" s="158"/>
      <c r="AX486" s="158"/>
      <c r="AY486" s="158"/>
      <c r="AZ486" s="158"/>
      <c r="BA486" s="158"/>
      <c r="BB486" s="158"/>
      <c r="BC486" s="158"/>
      <c r="BD486" s="158"/>
      <c r="BE486" s="158"/>
      <c r="BF486" s="158"/>
      <c r="BG486" s="158"/>
      <c r="BH486" s="158"/>
      <c r="BI486" s="158"/>
      <c r="BJ486" s="158"/>
      <c r="BK486" s="158"/>
      <c r="BL486" s="158"/>
      <c r="BM486" s="158"/>
      <c r="BN486" s="158"/>
      <c r="BO486" s="158"/>
      <c r="BP486" s="158"/>
      <c r="BQ486" s="158"/>
      <c r="BR486" s="158"/>
      <c r="BS486" s="158"/>
      <c r="BT486" s="158"/>
      <c r="BU486" s="158"/>
      <c r="BV486" s="158"/>
      <c r="BW486" s="158"/>
      <c r="BX486" s="158"/>
      <c r="BY486" s="158"/>
      <c r="BZ486" s="158"/>
      <c r="CA486" s="158"/>
      <c r="CB486" s="158"/>
      <c r="CC486" s="158"/>
      <c r="CD486" s="158"/>
      <c r="CE486" s="158"/>
      <c r="CF486" s="158"/>
      <c r="CG486" s="158"/>
      <c r="CH486" s="158"/>
      <c r="CI486" s="158"/>
      <c r="CJ486" s="158"/>
      <c r="CK486" s="158"/>
      <c r="CL486" s="158"/>
      <c r="CM486" s="158"/>
      <c r="CN486" s="158"/>
      <c r="CO486" s="158"/>
      <c r="CP486" s="158"/>
      <c r="CQ486" s="158"/>
      <c r="CR486" s="158"/>
      <c r="CS486" s="158"/>
      <c r="CT486" s="158"/>
      <c r="CU486" s="158"/>
      <c r="CV486" s="158"/>
      <c r="CW486" s="158"/>
      <c r="CX486" s="158"/>
      <c r="CY486" s="158"/>
      <c r="CZ486" s="158"/>
      <c r="DA486" s="158"/>
      <c r="DB486" s="158"/>
      <c r="DC486" s="158"/>
      <c r="DD486" s="158"/>
      <c r="DE486" s="158"/>
      <c r="DF486" s="158"/>
      <c r="DG486" s="158"/>
      <c r="DH486" s="158"/>
      <c r="DI486" s="158"/>
      <c r="DJ486" s="158"/>
      <c r="DK486" s="158"/>
      <c r="DL486" s="158"/>
      <c r="DM486" s="158"/>
      <c r="DN486" s="158"/>
      <c r="DO486" s="158"/>
      <c r="DP486" s="158"/>
    </row>
    <row r="487" spans="1:120" x14ac:dyDescent="0.2">
      <c r="A487" s="158"/>
      <c r="B487" s="158"/>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c r="AA487" s="158"/>
      <c r="AB487" s="158"/>
      <c r="AC487" s="158"/>
      <c r="AD487" s="158"/>
      <c r="AE487" s="158"/>
      <c r="AF487" s="158"/>
      <c r="AG487" s="158"/>
      <c r="AH487" s="158"/>
      <c r="AI487" s="158"/>
      <c r="AJ487" s="158"/>
      <c r="AK487" s="158"/>
      <c r="AL487" s="158"/>
      <c r="AM487" s="158"/>
      <c r="AN487" s="158"/>
      <c r="AO487" s="158"/>
      <c r="AP487" s="158"/>
      <c r="AQ487" s="158"/>
      <c r="AR487" s="158"/>
      <c r="AS487" s="158"/>
      <c r="AT487" s="158"/>
      <c r="AU487" s="158"/>
      <c r="AV487" s="158"/>
      <c r="AW487" s="158"/>
      <c r="AX487" s="158"/>
      <c r="AY487" s="158"/>
      <c r="AZ487" s="158"/>
      <c r="BA487" s="158"/>
      <c r="BB487" s="158"/>
      <c r="BC487" s="158"/>
      <c r="BD487" s="158"/>
      <c r="BE487" s="158"/>
      <c r="BF487" s="158"/>
      <c r="BG487" s="158"/>
      <c r="BH487" s="158"/>
      <c r="BI487" s="158"/>
      <c r="BJ487" s="158"/>
      <c r="BK487" s="158"/>
      <c r="BL487" s="158"/>
      <c r="BM487" s="158"/>
      <c r="BN487" s="158"/>
      <c r="BO487" s="158"/>
      <c r="BP487" s="158"/>
      <c r="BQ487" s="158"/>
      <c r="BR487" s="158"/>
      <c r="BS487" s="158"/>
      <c r="BT487" s="158"/>
      <c r="BU487" s="158"/>
      <c r="BV487" s="158"/>
      <c r="BW487" s="158"/>
      <c r="BX487" s="158"/>
      <c r="BY487" s="158"/>
      <c r="BZ487" s="158"/>
      <c r="CA487" s="158"/>
      <c r="CB487" s="158"/>
      <c r="CC487" s="158"/>
      <c r="CD487" s="158"/>
      <c r="CE487" s="158"/>
      <c r="CF487" s="158"/>
      <c r="CG487" s="158"/>
      <c r="CH487" s="158"/>
      <c r="CI487" s="158"/>
      <c r="CJ487" s="158"/>
      <c r="CK487" s="158"/>
      <c r="CL487" s="158"/>
      <c r="CM487" s="158"/>
      <c r="CN487" s="158"/>
      <c r="CO487" s="158"/>
      <c r="CP487" s="158"/>
      <c r="CQ487" s="158"/>
      <c r="CR487" s="158"/>
      <c r="CS487" s="158"/>
      <c r="CT487" s="158"/>
      <c r="CU487" s="158"/>
      <c r="CV487" s="158"/>
      <c r="CW487" s="158"/>
      <c r="CX487" s="158"/>
      <c r="CY487" s="158"/>
      <c r="CZ487" s="158"/>
      <c r="DA487" s="158"/>
      <c r="DB487" s="158"/>
      <c r="DC487" s="158"/>
      <c r="DD487" s="158"/>
      <c r="DE487" s="158"/>
      <c r="DF487" s="158"/>
      <c r="DG487" s="158"/>
      <c r="DH487" s="158"/>
      <c r="DI487" s="158"/>
      <c r="DJ487" s="158"/>
      <c r="DK487" s="158"/>
      <c r="DL487" s="158"/>
      <c r="DM487" s="158"/>
      <c r="DN487" s="158"/>
      <c r="DO487" s="158"/>
      <c r="DP487" s="158"/>
    </row>
    <row r="488" spans="1:120" x14ac:dyDescent="0.2">
      <c r="A488" s="158"/>
      <c r="B488" s="158"/>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c r="AA488" s="158"/>
      <c r="AB488" s="158"/>
      <c r="AC488" s="158"/>
      <c r="AD488" s="158"/>
      <c r="AE488" s="158"/>
      <c r="AF488" s="158"/>
      <c r="AG488" s="158"/>
      <c r="AH488" s="158"/>
      <c r="AI488" s="158"/>
      <c r="AJ488" s="158"/>
      <c r="AK488" s="158"/>
      <c r="AL488" s="158"/>
      <c r="AM488" s="158"/>
      <c r="AN488" s="158"/>
      <c r="AO488" s="158"/>
      <c r="AP488" s="158"/>
      <c r="AQ488" s="158"/>
      <c r="AR488" s="158"/>
      <c r="AS488" s="158"/>
      <c r="AT488" s="158"/>
      <c r="AU488" s="158"/>
      <c r="AV488" s="158"/>
      <c r="AW488" s="158"/>
      <c r="AX488" s="158"/>
      <c r="AY488" s="158"/>
      <c r="AZ488" s="158"/>
      <c r="BA488" s="158"/>
      <c r="BB488" s="158"/>
      <c r="BC488" s="158"/>
      <c r="BD488" s="158"/>
      <c r="BE488" s="158"/>
      <c r="BF488" s="158"/>
      <c r="BG488" s="158"/>
      <c r="BH488" s="158"/>
      <c r="BI488" s="158"/>
      <c r="BJ488" s="158"/>
      <c r="BK488" s="158"/>
      <c r="BL488" s="158"/>
      <c r="BM488" s="158"/>
      <c r="BN488" s="158"/>
      <c r="BO488" s="158"/>
      <c r="BP488" s="158"/>
      <c r="BQ488" s="158"/>
      <c r="BR488" s="158"/>
      <c r="BS488" s="158"/>
      <c r="BT488" s="158"/>
      <c r="BU488" s="158"/>
      <c r="BV488" s="158"/>
      <c r="BW488" s="158"/>
      <c r="BX488" s="158"/>
      <c r="BY488" s="158"/>
      <c r="BZ488" s="158"/>
      <c r="CA488" s="158"/>
      <c r="CB488" s="158"/>
      <c r="CC488" s="158"/>
      <c r="CD488" s="158"/>
      <c r="CE488" s="158"/>
      <c r="CF488" s="158"/>
      <c r="CG488" s="158"/>
      <c r="CH488" s="158"/>
      <c r="CI488" s="158"/>
      <c r="CJ488" s="158"/>
      <c r="CK488" s="158"/>
      <c r="CL488" s="158"/>
      <c r="CM488" s="158"/>
      <c r="CN488" s="158"/>
      <c r="CO488" s="158"/>
      <c r="CP488" s="158"/>
      <c r="CQ488" s="158"/>
      <c r="CR488" s="158"/>
      <c r="CS488" s="158"/>
      <c r="CT488" s="158"/>
      <c r="CU488" s="158"/>
      <c r="CV488" s="158"/>
      <c r="CW488" s="158"/>
      <c r="CX488" s="158"/>
      <c r="CY488" s="158"/>
      <c r="CZ488" s="158"/>
      <c r="DA488" s="158"/>
      <c r="DB488" s="158"/>
      <c r="DC488" s="158"/>
      <c r="DD488" s="158"/>
      <c r="DE488" s="158"/>
      <c r="DF488" s="158"/>
      <c r="DG488" s="158"/>
      <c r="DH488" s="158"/>
      <c r="DI488" s="158"/>
      <c r="DJ488" s="158"/>
      <c r="DK488" s="158"/>
      <c r="DL488" s="158"/>
      <c r="DM488" s="158"/>
      <c r="DN488" s="158"/>
      <c r="DO488" s="158"/>
      <c r="DP488" s="158"/>
    </row>
    <row r="489" spans="1:120" x14ac:dyDescent="0.2">
      <c r="A489" s="158"/>
      <c r="B489" s="158"/>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c r="AA489" s="158"/>
      <c r="AB489" s="158"/>
      <c r="AC489" s="158"/>
      <c r="AD489" s="158"/>
      <c r="AE489" s="158"/>
      <c r="AF489" s="158"/>
      <c r="AG489" s="158"/>
      <c r="AH489" s="158"/>
      <c r="AI489" s="158"/>
      <c r="AJ489" s="158"/>
      <c r="AK489" s="158"/>
      <c r="AL489" s="158"/>
      <c r="AM489" s="158"/>
      <c r="AN489" s="158"/>
      <c r="AO489" s="158"/>
      <c r="AP489" s="158"/>
      <c r="AQ489" s="158"/>
      <c r="AR489" s="158"/>
      <c r="AS489" s="158"/>
      <c r="AT489" s="158"/>
      <c r="AU489" s="158"/>
      <c r="AV489" s="158"/>
      <c r="AW489" s="158"/>
      <c r="AX489" s="158"/>
      <c r="AY489" s="158"/>
      <c r="AZ489" s="158"/>
      <c r="BA489" s="158"/>
      <c r="BB489" s="158"/>
      <c r="BC489" s="158"/>
      <c r="BD489" s="158"/>
      <c r="BE489" s="158"/>
      <c r="BF489" s="158"/>
      <c r="BG489" s="158"/>
      <c r="BH489" s="158"/>
      <c r="BI489" s="158"/>
      <c r="BJ489" s="158"/>
      <c r="BK489" s="158"/>
      <c r="BL489" s="158"/>
      <c r="BM489" s="158"/>
      <c r="BN489" s="158"/>
      <c r="BO489" s="158"/>
      <c r="BP489" s="158"/>
      <c r="BQ489" s="158"/>
      <c r="BR489" s="158"/>
      <c r="BS489" s="158"/>
      <c r="BT489" s="158"/>
      <c r="BU489" s="158"/>
      <c r="BV489" s="158"/>
      <c r="BW489" s="158"/>
      <c r="BX489" s="158"/>
      <c r="BY489" s="158"/>
      <c r="BZ489" s="158"/>
      <c r="CA489" s="158"/>
      <c r="CB489" s="158"/>
      <c r="CC489" s="158"/>
      <c r="CD489" s="158"/>
      <c r="CE489" s="158"/>
      <c r="CF489" s="158"/>
      <c r="CG489" s="158"/>
      <c r="CH489" s="158"/>
      <c r="CI489" s="158"/>
      <c r="CJ489" s="158"/>
      <c r="CK489" s="158"/>
      <c r="CL489" s="158"/>
      <c r="CM489" s="158"/>
      <c r="CN489" s="158"/>
      <c r="CO489" s="158"/>
      <c r="CP489" s="158"/>
      <c r="CQ489" s="158"/>
      <c r="CR489" s="158"/>
      <c r="CS489" s="158"/>
      <c r="CT489" s="158"/>
      <c r="CU489" s="158"/>
      <c r="CV489" s="158"/>
      <c r="CW489" s="158"/>
      <c r="CX489" s="158"/>
      <c r="CY489" s="158"/>
      <c r="CZ489" s="158"/>
      <c r="DA489" s="158"/>
      <c r="DB489" s="158"/>
      <c r="DC489" s="158"/>
      <c r="DD489" s="158"/>
      <c r="DE489" s="158"/>
      <c r="DF489" s="158"/>
      <c r="DG489" s="158"/>
      <c r="DH489" s="158"/>
      <c r="DI489" s="158"/>
      <c r="DJ489" s="158"/>
      <c r="DK489" s="158"/>
      <c r="DL489" s="158"/>
      <c r="DM489" s="158"/>
      <c r="DN489" s="158"/>
      <c r="DO489" s="158"/>
      <c r="DP489" s="158"/>
    </row>
    <row r="490" spans="1:120" x14ac:dyDescent="0.2">
      <c r="A490" s="158"/>
      <c r="B490" s="158"/>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c r="AA490" s="158"/>
      <c r="AB490" s="158"/>
      <c r="AC490" s="158"/>
      <c r="AD490" s="158"/>
      <c r="AE490" s="158"/>
      <c r="AF490" s="158"/>
      <c r="AG490" s="158"/>
      <c r="AH490" s="158"/>
      <c r="AI490" s="158"/>
      <c r="AJ490" s="158"/>
      <c r="AK490" s="158"/>
      <c r="AL490" s="158"/>
      <c r="AM490" s="158"/>
      <c r="AN490" s="158"/>
      <c r="AO490" s="158"/>
      <c r="AP490" s="158"/>
      <c r="AQ490" s="158"/>
      <c r="AR490" s="158"/>
      <c r="AS490" s="158"/>
      <c r="AT490" s="158"/>
      <c r="AU490" s="158"/>
      <c r="AV490" s="158"/>
      <c r="AW490" s="158"/>
      <c r="AX490" s="158"/>
      <c r="AY490" s="158"/>
      <c r="AZ490" s="158"/>
      <c r="BA490" s="158"/>
      <c r="BB490" s="158"/>
      <c r="BC490" s="158"/>
      <c r="BD490" s="158"/>
      <c r="BE490" s="158"/>
      <c r="BF490" s="158"/>
      <c r="BG490" s="158"/>
      <c r="BH490" s="158"/>
      <c r="BI490" s="158"/>
      <c r="BJ490" s="158"/>
      <c r="BK490" s="158"/>
      <c r="BL490" s="158"/>
      <c r="BM490" s="158"/>
      <c r="BN490" s="158"/>
      <c r="BO490" s="158"/>
      <c r="BP490" s="158"/>
      <c r="BQ490" s="158"/>
      <c r="BR490" s="158"/>
      <c r="BS490" s="158"/>
      <c r="BT490" s="158"/>
      <c r="BU490" s="158"/>
      <c r="BV490" s="158"/>
      <c r="BW490" s="158"/>
      <c r="BX490" s="158"/>
      <c r="BY490" s="158"/>
      <c r="BZ490" s="158"/>
      <c r="CA490" s="158"/>
      <c r="CB490" s="158"/>
      <c r="CC490" s="158"/>
      <c r="CD490" s="158"/>
      <c r="CE490" s="158"/>
      <c r="CF490" s="158"/>
      <c r="CG490" s="158"/>
      <c r="CH490" s="158"/>
      <c r="CI490" s="158"/>
      <c r="CJ490" s="158"/>
      <c r="CK490" s="158"/>
      <c r="CL490" s="158"/>
      <c r="CM490" s="158"/>
      <c r="CN490" s="158"/>
      <c r="CO490" s="158"/>
      <c r="CP490" s="158"/>
      <c r="CQ490" s="158"/>
      <c r="CR490" s="158"/>
      <c r="CS490" s="158"/>
      <c r="CT490" s="158"/>
      <c r="CU490" s="158"/>
      <c r="CV490" s="158"/>
      <c r="CW490" s="158"/>
      <c r="CX490" s="158"/>
      <c r="CY490" s="158"/>
      <c r="CZ490" s="158"/>
      <c r="DA490" s="158"/>
      <c r="DB490" s="158"/>
      <c r="DC490" s="158"/>
      <c r="DD490" s="158"/>
      <c r="DE490" s="158"/>
      <c r="DF490" s="158"/>
      <c r="DG490" s="158"/>
      <c r="DH490" s="158"/>
      <c r="DI490" s="158"/>
      <c r="DJ490" s="158"/>
      <c r="DK490" s="158"/>
      <c r="DL490" s="158"/>
      <c r="DM490" s="158"/>
      <c r="DN490" s="158"/>
      <c r="DO490" s="158"/>
      <c r="DP490" s="158"/>
    </row>
    <row r="491" spans="1:120" x14ac:dyDescent="0.2">
      <c r="A491" s="158"/>
      <c r="B491" s="158"/>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c r="AA491" s="158"/>
      <c r="AB491" s="158"/>
      <c r="AC491" s="158"/>
      <c r="AD491" s="158"/>
      <c r="AE491" s="158"/>
      <c r="AF491" s="158"/>
      <c r="AG491" s="158"/>
      <c r="AH491" s="158"/>
      <c r="AI491" s="158"/>
      <c r="AJ491" s="158"/>
      <c r="AK491" s="158"/>
      <c r="AL491" s="158"/>
      <c r="AM491" s="158"/>
      <c r="AN491" s="158"/>
      <c r="AO491" s="158"/>
      <c r="AP491" s="158"/>
      <c r="AQ491" s="158"/>
      <c r="AR491" s="158"/>
      <c r="AS491" s="158"/>
      <c r="AT491" s="158"/>
      <c r="AU491" s="158"/>
      <c r="AV491" s="158"/>
      <c r="AW491" s="158"/>
      <c r="AX491" s="158"/>
      <c r="AY491" s="158"/>
      <c r="AZ491" s="158"/>
      <c r="BA491" s="158"/>
      <c r="BB491" s="158"/>
      <c r="BC491" s="158"/>
      <c r="BD491" s="158"/>
      <c r="BE491" s="158"/>
      <c r="BF491" s="158"/>
      <c r="BG491" s="158"/>
      <c r="BH491" s="158"/>
      <c r="BI491" s="158"/>
      <c r="BJ491" s="158"/>
      <c r="BK491" s="158"/>
      <c r="BL491" s="158"/>
      <c r="BM491" s="158"/>
      <c r="BN491" s="158"/>
      <c r="BO491" s="158"/>
      <c r="BP491" s="158"/>
      <c r="BQ491" s="158"/>
      <c r="BR491" s="158"/>
      <c r="BS491" s="158"/>
      <c r="BT491" s="158"/>
      <c r="BU491" s="158"/>
      <c r="BV491" s="158"/>
      <c r="BW491" s="158"/>
      <c r="BX491" s="158"/>
      <c r="BY491" s="158"/>
      <c r="BZ491" s="158"/>
      <c r="CA491" s="158"/>
      <c r="CB491" s="158"/>
      <c r="CC491" s="158"/>
      <c r="CD491" s="158"/>
      <c r="CE491" s="158"/>
      <c r="CF491" s="158"/>
      <c r="CG491" s="158"/>
      <c r="CH491" s="158"/>
      <c r="CI491" s="158"/>
      <c r="CJ491" s="158"/>
      <c r="CK491" s="158"/>
      <c r="CL491" s="158"/>
      <c r="CM491" s="158"/>
      <c r="CN491" s="158"/>
      <c r="CO491" s="158"/>
      <c r="CP491" s="158"/>
      <c r="CQ491" s="158"/>
      <c r="CR491" s="158"/>
      <c r="CS491" s="158"/>
      <c r="CT491" s="158"/>
      <c r="CU491" s="158"/>
      <c r="CV491" s="158"/>
      <c r="CW491" s="158"/>
      <c r="CX491" s="158"/>
      <c r="CY491" s="158"/>
      <c r="CZ491" s="158"/>
      <c r="DA491" s="158"/>
      <c r="DB491" s="158"/>
      <c r="DC491" s="158"/>
      <c r="DD491" s="158"/>
      <c r="DE491" s="158"/>
      <c r="DF491" s="158"/>
      <c r="DG491" s="158"/>
      <c r="DH491" s="158"/>
      <c r="DI491" s="158"/>
      <c r="DJ491" s="158"/>
      <c r="DK491" s="158"/>
      <c r="DL491" s="158"/>
      <c r="DM491" s="158"/>
      <c r="DN491" s="158"/>
      <c r="DO491" s="158"/>
      <c r="DP491" s="158"/>
    </row>
    <row r="492" spans="1:120" x14ac:dyDescent="0.2">
      <c r="A492" s="158"/>
      <c r="B492" s="158"/>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c r="AA492" s="158"/>
      <c r="AB492" s="158"/>
      <c r="AC492" s="158"/>
      <c r="AD492" s="158"/>
      <c r="AE492" s="158"/>
      <c r="AF492" s="158"/>
      <c r="AG492" s="158"/>
      <c r="AH492" s="158"/>
      <c r="AI492" s="158"/>
      <c r="AJ492" s="158"/>
      <c r="AK492" s="158"/>
      <c r="AL492" s="158"/>
      <c r="AM492" s="158"/>
      <c r="AN492" s="158"/>
      <c r="AO492" s="158"/>
      <c r="AP492" s="158"/>
      <c r="AQ492" s="158"/>
      <c r="AR492" s="158"/>
      <c r="AS492" s="158"/>
      <c r="AT492" s="158"/>
      <c r="AU492" s="158"/>
      <c r="AV492" s="158"/>
      <c r="AW492" s="158"/>
      <c r="AX492" s="158"/>
      <c r="AY492" s="158"/>
      <c r="AZ492" s="158"/>
      <c r="BA492" s="158"/>
      <c r="BB492" s="158"/>
      <c r="BC492" s="158"/>
      <c r="BD492" s="158"/>
      <c r="BE492" s="158"/>
      <c r="BF492" s="158"/>
      <c r="BG492" s="158"/>
      <c r="BH492" s="158"/>
      <c r="BI492" s="158"/>
      <c r="BJ492" s="158"/>
      <c r="BK492" s="158"/>
      <c r="BL492" s="158"/>
      <c r="BM492" s="158"/>
      <c r="BN492" s="158"/>
      <c r="BO492" s="158"/>
      <c r="BP492" s="158"/>
      <c r="BQ492" s="158"/>
      <c r="BR492" s="158"/>
      <c r="BS492" s="158"/>
      <c r="BT492" s="158"/>
      <c r="BU492" s="158"/>
      <c r="BV492" s="158"/>
      <c r="BW492" s="158"/>
      <c r="BX492" s="158"/>
      <c r="BY492" s="158"/>
      <c r="BZ492" s="158"/>
      <c r="CA492" s="158"/>
      <c r="CB492" s="158"/>
      <c r="CC492" s="158"/>
      <c r="CD492" s="158"/>
      <c r="CE492" s="158"/>
      <c r="CF492" s="158"/>
      <c r="CG492" s="158"/>
      <c r="CH492" s="158"/>
      <c r="CI492" s="158"/>
      <c r="CJ492" s="158"/>
      <c r="CK492" s="158"/>
      <c r="CL492" s="158"/>
      <c r="CM492" s="158"/>
      <c r="CN492" s="158"/>
      <c r="CO492" s="158"/>
      <c r="CP492" s="158"/>
      <c r="CQ492" s="158"/>
      <c r="CR492" s="158"/>
      <c r="CS492" s="158"/>
      <c r="CT492" s="158"/>
      <c r="CU492" s="158"/>
      <c r="CV492" s="158"/>
      <c r="CW492" s="158"/>
      <c r="CX492" s="158"/>
      <c r="CY492" s="158"/>
      <c r="CZ492" s="158"/>
      <c r="DA492" s="158"/>
      <c r="DB492" s="158"/>
      <c r="DC492" s="158"/>
      <c r="DD492" s="158"/>
      <c r="DE492" s="158"/>
      <c r="DF492" s="158"/>
      <c r="DG492" s="158"/>
      <c r="DH492" s="158"/>
      <c r="DI492" s="158"/>
      <c r="DJ492" s="158"/>
      <c r="DK492" s="158"/>
      <c r="DL492" s="158"/>
      <c r="DM492" s="158"/>
      <c r="DN492" s="158"/>
      <c r="DO492" s="158"/>
      <c r="DP492" s="158"/>
    </row>
    <row r="493" spans="1:120" x14ac:dyDescent="0.2">
      <c r="A493" s="158"/>
      <c r="B493" s="158"/>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c r="AA493" s="158"/>
      <c r="AB493" s="158"/>
      <c r="AC493" s="158"/>
      <c r="AD493" s="158"/>
      <c r="AE493" s="158"/>
      <c r="AF493" s="158"/>
      <c r="AG493" s="158"/>
      <c r="AH493" s="158"/>
      <c r="AI493" s="158"/>
      <c r="AJ493" s="158"/>
      <c r="AK493" s="158"/>
      <c r="AL493" s="158"/>
      <c r="AM493" s="158"/>
      <c r="AN493" s="158"/>
      <c r="AO493" s="158"/>
      <c r="AP493" s="158"/>
      <c r="AQ493" s="158"/>
      <c r="AR493" s="158"/>
      <c r="AS493" s="158"/>
      <c r="AT493" s="158"/>
      <c r="AU493" s="158"/>
      <c r="AV493" s="158"/>
      <c r="AW493" s="158"/>
      <c r="AX493" s="158"/>
      <c r="AY493" s="158"/>
      <c r="AZ493" s="158"/>
      <c r="BA493" s="158"/>
      <c r="BB493" s="158"/>
      <c r="BC493" s="158"/>
      <c r="BD493" s="158"/>
      <c r="BE493" s="158"/>
      <c r="BF493" s="158"/>
      <c r="BG493" s="158"/>
      <c r="BH493" s="158"/>
      <c r="BI493" s="158"/>
      <c r="BJ493" s="158"/>
      <c r="BK493" s="158"/>
      <c r="BL493" s="158"/>
      <c r="BM493" s="158"/>
      <c r="BN493" s="158"/>
      <c r="BO493" s="158"/>
      <c r="BP493" s="158"/>
      <c r="BQ493" s="158"/>
      <c r="BR493" s="158"/>
      <c r="BS493" s="158"/>
      <c r="BT493" s="158"/>
      <c r="BU493" s="158"/>
      <c r="BV493" s="158"/>
      <c r="BW493" s="158"/>
      <c r="BX493" s="158"/>
      <c r="BY493" s="158"/>
      <c r="BZ493" s="158"/>
      <c r="CA493" s="158"/>
      <c r="CB493" s="158"/>
      <c r="CC493" s="158"/>
      <c r="CD493" s="158"/>
      <c r="CE493" s="158"/>
      <c r="CF493" s="158"/>
      <c r="CG493" s="158"/>
      <c r="CH493" s="158"/>
      <c r="CI493" s="158"/>
      <c r="CJ493" s="158"/>
      <c r="CK493" s="158"/>
      <c r="CL493" s="158"/>
      <c r="CM493" s="158"/>
      <c r="CN493" s="158"/>
      <c r="CO493" s="158"/>
      <c r="CP493" s="158"/>
      <c r="CQ493" s="158"/>
      <c r="CR493" s="158"/>
      <c r="CS493" s="158"/>
      <c r="CT493" s="158"/>
      <c r="CU493" s="158"/>
      <c r="CV493" s="158"/>
      <c r="CW493" s="158"/>
      <c r="CX493" s="158"/>
      <c r="CY493" s="158"/>
      <c r="CZ493" s="158"/>
      <c r="DA493" s="158"/>
      <c r="DB493" s="158"/>
      <c r="DC493" s="158"/>
      <c r="DD493" s="158"/>
      <c r="DE493" s="158"/>
      <c r="DF493" s="158"/>
      <c r="DG493" s="158"/>
      <c r="DH493" s="158"/>
      <c r="DI493" s="158"/>
      <c r="DJ493" s="158"/>
      <c r="DK493" s="158"/>
      <c r="DL493" s="158"/>
      <c r="DM493" s="158"/>
      <c r="DN493" s="158"/>
      <c r="DO493" s="158"/>
      <c r="DP493" s="158"/>
    </row>
    <row r="494" spans="1:120" x14ac:dyDescent="0.2">
      <c r="A494" s="158"/>
      <c r="B494" s="158"/>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c r="AA494" s="158"/>
      <c r="AB494" s="158"/>
      <c r="AC494" s="158"/>
      <c r="AD494" s="158"/>
      <c r="AE494" s="158"/>
      <c r="AF494" s="158"/>
      <c r="AG494" s="158"/>
      <c r="AH494" s="158"/>
      <c r="AI494" s="158"/>
      <c r="AJ494" s="158"/>
      <c r="AK494" s="158"/>
      <c r="AL494" s="158"/>
      <c r="AM494" s="158"/>
      <c r="AN494" s="158"/>
      <c r="AO494" s="158"/>
      <c r="AP494" s="158"/>
      <c r="AQ494" s="158"/>
      <c r="AR494" s="158"/>
      <c r="AS494" s="158"/>
      <c r="AT494" s="158"/>
      <c r="AU494" s="158"/>
      <c r="AV494" s="158"/>
      <c r="AW494" s="158"/>
      <c r="AX494" s="158"/>
      <c r="AY494" s="158"/>
      <c r="AZ494" s="158"/>
      <c r="BA494" s="158"/>
      <c r="BB494" s="158"/>
      <c r="BC494" s="158"/>
      <c r="BD494" s="158"/>
      <c r="BE494" s="158"/>
      <c r="BF494" s="158"/>
      <c r="BG494" s="158"/>
      <c r="BH494" s="158"/>
      <c r="BI494" s="158"/>
      <c r="BJ494" s="158"/>
      <c r="BK494" s="158"/>
      <c r="BL494" s="158"/>
      <c r="BM494" s="158"/>
      <c r="BN494" s="158"/>
      <c r="BO494" s="158"/>
      <c r="BP494" s="158"/>
      <c r="BQ494" s="158"/>
      <c r="BR494" s="158"/>
      <c r="BS494" s="158"/>
      <c r="BT494" s="158"/>
      <c r="BU494" s="158"/>
      <c r="BV494" s="158"/>
      <c r="BW494" s="158"/>
      <c r="BX494" s="158"/>
      <c r="BY494" s="158"/>
      <c r="BZ494" s="158"/>
      <c r="CA494" s="158"/>
      <c r="CB494" s="158"/>
      <c r="CC494" s="158"/>
      <c r="CD494" s="158"/>
      <c r="CE494" s="158"/>
      <c r="CF494" s="158"/>
      <c r="CG494" s="158"/>
      <c r="CH494" s="158"/>
      <c r="CI494" s="158"/>
      <c r="CJ494" s="158"/>
      <c r="CK494" s="158"/>
      <c r="CL494" s="158"/>
      <c r="CM494" s="158"/>
      <c r="CN494" s="158"/>
      <c r="CO494" s="158"/>
      <c r="CP494" s="158"/>
      <c r="CQ494" s="158"/>
      <c r="CR494" s="158"/>
      <c r="CS494" s="158"/>
      <c r="CT494" s="158"/>
      <c r="CU494" s="158"/>
      <c r="CV494" s="158"/>
      <c r="CW494" s="158"/>
      <c r="CX494" s="158"/>
      <c r="CY494" s="158"/>
      <c r="CZ494" s="158"/>
      <c r="DA494" s="158"/>
      <c r="DB494" s="158"/>
      <c r="DC494" s="158"/>
      <c r="DD494" s="158"/>
      <c r="DE494" s="158"/>
      <c r="DF494" s="158"/>
      <c r="DG494" s="158"/>
      <c r="DH494" s="158"/>
      <c r="DI494" s="158"/>
      <c r="DJ494" s="158"/>
      <c r="DK494" s="158"/>
      <c r="DL494" s="158"/>
      <c r="DM494" s="158"/>
      <c r="DN494" s="158"/>
      <c r="DO494" s="158"/>
      <c r="DP494" s="158"/>
    </row>
    <row r="495" spans="1:120" x14ac:dyDescent="0.2">
      <c r="A495" s="158"/>
      <c r="B495" s="158"/>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c r="AA495" s="158"/>
      <c r="AB495" s="158"/>
      <c r="AC495" s="158"/>
      <c r="AD495" s="158"/>
      <c r="AE495" s="158"/>
      <c r="AF495" s="158"/>
      <c r="AG495" s="158"/>
      <c r="AH495" s="158"/>
      <c r="AI495" s="158"/>
      <c r="AJ495" s="158"/>
      <c r="AK495" s="158"/>
      <c r="AL495" s="158"/>
      <c r="AM495" s="158"/>
      <c r="AN495" s="158"/>
      <c r="AO495" s="158"/>
      <c r="AP495" s="158"/>
      <c r="AQ495" s="158"/>
      <c r="AR495" s="158"/>
      <c r="AS495" s="158"/>
      <c r="AT495" s="158"/>
      <c r="AU495" s="158"/>
      <c r="AV495" s="158"/>
      <c r="AW495" s="158"/>
      <c r="AX495" s="158"/>
      <c r="AY495" s="158"/>
      <c r="AZ495" s="158"/>
      <c r="BA495" s="158"/>
      <c r="BB495" s="158"/>
      <c r="BC495" s="158"/>
      <c r="BD495" s="158"/>
      <c r="BE495" s="158"/>
      <c r="BF495" s="158"/>
      <c r="BG495" s="158"/>
      <c r="BH495" s="158"/>
      <c r="BI495" s="158"/>
      <c r="BJ495" s="158"/>
      <c r="BK495" s="158"/>
      <c r="BL495" s="158"/>
      <c r="BM495" s="158"/>
      <c r="BN495" s="158"/>
      <c r="BO495" s="158"/>
      <c r="BP495" s="158"/>
      <c r="BQ495" s="158"/>
      <c r="BR495" s="158"/>
      <c r="BS495" s="158"/>
      <c r="BT495" s="158"/>
      <c r="BU495" s="158"/>
      <c r="BV495" s="158"/>
      <c r="BW495" s="158"/>
      <c r="BX495" s="158"/>
      <c r="BY495" s="158"/>
      <c r="BZ495" s="158"/>
      <c r="CA495" s="158"/>
      <c r="CB495" s="158"/>
      <c r="CC495" s="158"/>
      <c r="CD495" s="158"/>
      <c r="CE495" s="158"/>
      <c r="CF495" s="158"/>
      <c r="CG495" s="158"/>
      <c r="CH495" s="158"/>
      <c r="CI495" s="158"/>
      <c r="CJ495" s="158"/>
      <c r="CK495" s="158"/>
      <c r="CL495" s="158"/>
      <c r="CM495" s="158"/>
      <c r="CN495" s="158"/>
      <c r="CO495" s="158"/>
      <c r="CP495" s="158"/>
      <c r="CQ495" s="158"/>
      <c r="CR495" s="158"/>
      <c r="CS495" s="158"/>
      <c r="CT495" s="158"/>
      <c r="CU495" s="158"/>
      <c r="CV495" s="158"/>
      <c r="CW495" s="158"/>
      <c r="CX495" s="158"/>
      <c r="CY495" s="158"/>
      <c r="CZ495" s="158"/>
      <c r="DA495" s="158"/>
      <c r="DB495" s="158"/>
      <c r="DC495" s="158"/>
      <c r="DD495" s="158"/>
      <c r="DE495" s="158"/>
      <c r="DF495" s="158"/>
      <c r="DG495" s="158"/>
      <c r="DH495" s="158"/>
      <c r="DI495" s="158"/>
      <c r="DJ495" s="158"/>
      <c r="DK495" s="158"/>
      <c r="DL495" s="158"/>
      <c r="DM495" s="158"/>
      <c r="DN495" s="158"/>
      <c r="DO495" s="158"/>
      <c r="DP495" s="158"/>
    </row>
    <row r="496" spans="1:120" x14ac:dyDescent="0.2">
      <c r="A496" s="158"/>
      <c r="B496" s="158"/>
      <c r="C496" s="158"/>
      <c r="D496" s="158"/>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c r="AA496" s="158"/>
      <c r="AB496" s="158"/>
      <c r="AC496" s="158"/>
      <c r="AD496" s="158"/>
      <c r="AE496" s="158"/>
      <c r="AF496" s="158"/>
      <c r="AG496" s="158"/>
      <c r="AH496" s="158"/>
      <c r="AI496" s="158"/>
      <c r="AJ496" s="158"/>
      <c r="AK496" s="158"/>
      <c r="AL496" s="158"/>
      <c r="AM496" s="158"/>
      <c r="AN496" s="158"/>
      <c r="AO496" s="158"/>
      <c r="AP496" s="158"/>
      <c r="AQ496" s="158"/>
      <c r="AR496" s="158"/>
      <c r="AS496" s="158"/>
      <c r="AT496" s="158"/>
      <c r="AU496" s="158"/>
      <c r="AV496" s="158"/>
      <c r="AW496" s="158"/>
      <c r="AX496" s="158"/>
      <c r="AY496" s="158"/>
      <c r="AZ496" s="158"/>
      <c r="BA496" s="158"/>
      <c r="BB496" s="158"/>
      <c r="BC496" s="158"/>
      <c r="BD496" s="158"/>
      <c r="BE496" s="158"/>
      <c r="BF496" s="158"/>
      <c r="BG496" s="158"/>
      <c r="BH496" s="158"/>
      <c r="BI496" s="158"/>
      <c r="BJ496" s="158"/>
      <c r="BK496" s="158"/>
      <c r="BL496" s="158"/>
      <c r="BM496" s="158"/>
      <c r="BN496" s="158"/>
      <c r="BO496" s="158"/>
      <c r="BP496" s="158"/>
      <c r="BQ496" s="158"/>
      <c r="BR496" s="158"/>
      <c r="BS496" s="158"/>
      <c r="BT496" s="158"/>
      <c r="BU496" s="158"/>
      <c r="BV496" s="158"/>
      <c r="BW496" s="158"/>
      <c r="BX496" s="158"/>
      <c r="BY496" s="158"/>
      <c r="BZ496" s="158"/>
      <c r="CA496" s="158"/>
      <c r="CB496" s="158"/>
      <c r="CC496" s="158"/>
      <c r="CD496" s="158"/>
      <c r="CE496" s="158"/>
      <c r="CF496" s="158"/>
      <c r="CG496" s="158"/>
      <c r="CH496" s="158"/>
      <c r="CI496" s="158"/>
      <c r="CJ496" s="158"/>
      <c r="CK496" s="158"/>
      <c r="CL496" s="158"/>
      <c r="CM496" s="158"/>
      <c r="CN496" s="158"/>
      <c r="CO496" s="158"/>
      <c r="CP496" s="158"/>
      <c r="CQ496" s="158"/>
      <c r="CR496" s="158"/>
      <c r="CS496" s="158"/>
      <c r="CT496" s="158"/>
      <c r="CU496" s="158"/>
      <c r="CV496" s="158"/>
      <c r="CW496" s="158"/>
      <c r="CX496" s="158"/>
      <c r="CY496" s="158"/>
      <c r="CZ496" s="158"/>
      <c r="DA496" s="158"/>
      <c r="DB496" s="158"/>
      <c r="DC496" s="158"/>
      <c r="DD496" s="158"/>
      <c r="DE496" s="158"/>
      <c r="DF496" s="158"/>
      <c r="DG496" s="158"/>
      <c r="DH496" s="158"/>
      <c r="DI496" s="158"/>
      <c r="DJ496" s="158"/>
      <c r="DK496" s="158"/>
      <c r="DL496" s="158"/>
      <c r="DM496" s="158"/>
      <c r="DN496" s="158"/>
      <c r="DO496" s="158"/>
      <c r="DP496" s="158"/>
    </row>
    <row r="497" spans="1:120" x14ac:dyDescent="0.2">
      <c r="A497" s="158"/>
      <c r="B497" s="158"/>
      <c r="C497" s="158"/>
      <c r="D497" s="158"/>
      <c r="E497" s="158"/>
      <c r="F497" s="158"/>
      <c r="G497" s="158"/>
      <c r="H497" s="158"/>
      <c r="I497" s="158"/>
      <c r="J497" s="158"/>
      <c r="K497" s="158"/>
      <c r="L497" s="158"/>
      <c r="M497" s="158"/>
      <c r="N497" s="158"/>
      <c r="O497" s="158"/>
      <c r="P497" s="158"/>
      <c r="Q497" s="158"/>
      <c r="R497" s="158"/>
      <c r="S497" s="158"/>
      <c r="T497" s="158"/>
      <c r="U497" s="158"/>
      <c r="V497" s="158"/>
      <c r="W497" s="158"/>
      <c r="X497" s="158"/>
      <c r="Y497" s="158"/>
      <c r="Z497" s="158"/>
      <c r="AA497" s="158"/>
      <c r="AB497" s="158"/>
      <c r="AC497" s="158"/>
      <c r="AD497" s="158"/>
      <c r="AE497" s="158"/>
      <c r="AF497" s="158"/>
      <c r="AG497" s="158"/>
      <c r="AH497" s="158"/>
      <c r="AI497" s="158"/>
      <c r="AJ497" s="158"/>
      <c r="AK497" s="158"/>
      <c r="AL497" s="158"/>
      <c r="AM497" s="158"/>
      <c r="AN497" s="158"/>
      <c r="AO497" s="158"/>
      <c r="AP497" s="158"/>
      <c r="AQ497" s="158"/>
      <c r="AR497" s="158"/>
      <c r="AS497" s="158"/>
      <c r="AT497" s="158"/>
      <c r="AU497" s="158"/>
      <c r="AV497" s="158"/>
      <c r="AW497" s="158"/>
      <c r="AX497" s="158"/>
      <c r="AY497" s="158"/>
      <c r="AZ497" s="158"/>
      <c r="BA497" s="158"/>
      <c r="BB497" s="158"/>
      <c r="BC497" s="158"/>
      <c r="BD497" s="158"/>
      <c r="BE497" s="158"/>
      <c r="BF497" s="158"/>
      <c r="BG497" s="158"/>
      <c r="BH497" s="158"/>
      <c r="BI497" s="158"/>
      <c r="BJ497" s="158"/>
      <c r="BK497" s="158"/>
      <c r="BL497" s="158"/>
      <c r="BM497" s="158"/>
      <c r="BN497" s="158"/>
      <c r="BO497" s="158"/>
      <c r="BP497" s="158"/>
      <c r="BQ497" s="158"/>
      <c r="BR497" s="158"/>
      <c r="BS497" s="158"/>
      <c r="BT497" s="158"/>
      <c r="BU497" s="158"/>
      <c r="BV497" s="158"/>
      <c r="BW497" s="158"/>
      <c r="BX497" s="158"/>
      <c r="BY497" s="158"/>
      <c r="BZ497" s="158"/>
      <c r="CA497" s="158"/>
      <c r="CB497" s="158"/>
      <c r="CC497" s="158"/>
      <c r="CD497" s="158"/>
      <c r="CE497" s="158"/>
      <c r="CF497" s="158"/>
      <c r="CG497" s="158"/>
      <c r="CH497" s="158"/>
      <c r="CI497" s="158"/>
      <c r="CJ497" s="158"/>
      <c r="CK497" s="158"/>
      <c r="CL497" s="158"/>
      <c r="CM497" s="158"/>
      <c r="CN497" s="158"/>
      <c r="CO497" s="158"/>
      <c r="CP497" s="158"/>
      <c r="CQ497" s="158"/>
      <c r="CR497" s="158"/>
      <c r="CS497" s="158"/>
      <c r="CT497" s="158"/>
      <c r="CU497" s="158"/>
      <c r="CV497" s="158"/>
      <c r="CW497" s="158"/>
      <c r="CX497" s="158"/>
      <c r="CY497" s="158"/>
      <c r="CZ497" s="158"/>
      <c r="DA497" s="158"/>
      <c r="DB497" s="158"/>
      <c r="DC497" s="158"/>
      <c r="DD497" s="158"/>
      <c r="DE497" s="158"/>
      <c r="DF497" s="158"/>
      <c r="DG497" s="158"/>
      <c r="DH497" s="158"/>
      <c r="DI497" s="158"/>
      <c r="DJ497" s="158"/>
      <c r="DK497" s="158"/>
      <c r="DL497" s="158"/>
      <c r="DM497" s="158"/>
      <c r="DN497" s="158"/>
      <c r="DO497" s="158"/>
      <c r="DP497" s="158"/>
    </row>
    <row r="498" spans="1:120" x14ac:dyDescent="0.2">
      <c r="A498" s="158"/>
      <c r="B498" s="158"/>
      <c r="C498" s="158"/>
      <c r="D498" s="158"/>
      <c r="E498" s="158"/>
      <c r="F498" s="158"/>
      <c r="G498" s="158"/>
      <c r="H498" s="158"/>
      <c r="I498" s="158"/>
      <c r="J498" s="158"/>
      <c r="K498" s="158"/>
      <c r="L498" s="158"/>
      <c r="M498" s="158"/>
      <c r="N498" s="158"/>
      <c r="O498" s="158"/>
      <c r="P498" s="158"/>
      <c r="Q498" s="158"/>
      <c r="R498" s="158"/>
      <c r="S498" s="158"/>
      <c r="T498" s="158"/>
      <c r="U498" s="158"/>
      <c r="V498" s="158"/>
      <c r="W498" s="158"/>
      <c r="X498" s="158"/>
      <c r="Y498" s="158"/>
      <c r="Z498" s="158"/>
      <c r="AA498" s="158"/>
      <c r="AB498" s="158"/>
      <c r="AC498" s="158"/>
      <c r="AD498" s="158"/>
      <c r="AE498" s="158"/>
      <c r="AF498" s="158"/>
      <c r="AG498" s="158"/>
      <c r="AH498" s="158"/>
      <c r="AI498" s="158"/>
      <c r="AJ498" s="158"/>
      <c r="AK498" s="158"/>
      <c r="AL498" s="158"/>
      <c r="AM498" s="158"/>
      <c r="AN498" s="158"/>
      <c r="AO498" s="158"/>
      <c r="AP498" s="158"/>
      <c r="AQ498" s="158"/>
      <c r="AR498" s="158"/>
      <c r="AS498" s="158"/>
      <c r="AT498" s="158"/>
      <c r="AU498" s="158"/>
      <c r="AV498" s="158"/>
      <c r="AW498" s="158"/>
      <c r="AX498" s="158"/>
      <c r="AY498" s="158"/>
      <c r="AZ498" s="158"/>
      <c r="BA498" s="158"/>
      <c r="BB498" s="158"/>
      <c r="BC498" s="158"/>
      <c r="BD498" s="158"/>
      <c r="BE498" s="158"/>
      <c r="BF498" s="158"/>
      <c r="BG498" s="158"/>
      <c r="BH498" s="158"/>
      <c r="BI498" s="158"/>
      <c r="BJ498" s="158"/>
      <c r="BK498" s="158"/>
      <c r="BL498" s="158"/>
      <c r="BM498" s="158"/>
      <c r="BN498" s="158"/>
      <c r="BO498" s="158"/>
      <c r="BP498" s="158"/>
      <c r="BQ498" s="158"/>
      <c r="BR498" s="158"/>
      <c r="BS498" s="158"/>
      <c r="BT498" s="158"/>
      <c r="BU498" s="158"/>
      <c r="BV498" s="158"/>
      <c r="BW498" s="158"/>
      <c r="BX498" s="158"/>
      <c r="BY498" s="158"/>
      <c r="BZ498" s="158"/>
      <c r="CA498" s="158"/>
      <c r="CB498" s="158"/>
      <c r="CC498" s="158"/>
      <c r="CD498" s="158"/>
      <c r="CE498" s="158"/>
      <c r="CF498" s="158"/>
      <c r="CG498" s="158"/>
      <c r="CH498" s="158"/>
      <c r="CI498" s="158"/>
      <c r="CJ498" s="158"/>
      <c r="CK498" s="158"/>
      <c r="CL498" s="158"/>
      <c r="CM498" s="158"/>
      <c r="CN498" s="158"/>
      <c r="CO498" s="158"/>
      <c r="CP498" s="158"/>
      <c r="CQ498" s="158"/>
      <c r="CR498" s="158"/>
      <c r="CS498" s="158"/>
      <c r="CT498" s="158"/>
      <c r="CU498" s="158"/>
      <c r="CV498" s="158"/>
      <c r="CW498" s="158"/>
      <c r="CX498" s="158"/>
      <c r="CY498" s="158"/>
      <c r="CZ498" s="158"/>
      <c r="DA498" s="158"/>
      <c r="DB498" s="158"/>
      <c r="DC498" s="158"/>
      <c r="DD498" s="158"/>
      <c r="DE498" s="158"/>
      <c r="DF498" s="158"/>
      <c r="DG498" s="158"/>
      <c r="DH498" s="158"/>
      <c r="DI498" s="158"/>
      <c r="DJ498" s="158"/>
      <c r="DK498" s="158"/>
      <c r="DL498" s="158"/>
      <c r="DM498" s="158"/>
      <c r="DN498" s="158"/>
      <c r="DO498" s="158"/>
      <c r="DP498" s="158"/>
    </row>
    <row r="499" spans="1:120" x14ac:dyDescent="0.2">
      <c r="A499" s="158"/>
      <c r="B499" s="158"/>
      <c r="C499" s="158"/>
      <c r="D499" s="158"/>
      <c r="E499" s="158"/>
      <c r="F499" s="158"/>
      <c r="G499" s="158"/>
      <c r="H499" s="158"/>
      <c r="I499" s="158"/>
      <c r="J499" s="158"/>
      <c r="K499" s="158"/>
      <c r="L499" s="158"/>
      <c r="M499" s="158"/>
      <c r="N499" s="158"/>
      <c r="O499" s="158"/>
      <c r="P499" s="158"/>
      <c r="Q499" s="158"/>
      <c r="R499" s="158"/>
      <c r="S499" s="158"/>
      <c r="T499" s="158"/>
      <c r="U499" s="158"/>
      <c r="V499" s="158"/>
      <c r="W499" s="158"/>
      <c r="X499" s="158"/>
      <c r="Y499" s="158"/>
      <c r="Z499" s="158"/>
      <c r="AA499" s="158"/>
      <c r="AB499" s="158"/>
      <c r="AC499" s="158"/>
      <c r="AD499" s="158"/>
      <c r="AE499" s="158"/>
      <c r="AF499" s="158"/>
      <c r="AG499" s="158"/>
      <c r="AH499" s="158"/>
      <c r="AI499" s="158"/>
      <c r="AJ499" s="158"/>
      <c r="AK499" s="158"/>
      <c r="AL499" s="158"/>
      <c r="AM499" s="158"/>
      <c r="AN499" s="158"/>
      <c r="AO499" s="158"/>
      <c r="AP499" s="158"/>
      <c r="AQ499" s="158"/>
      <c r="AR499" s="158"/>
      <c r="AS499" s="158"/>
      <c r="AT499" s="158"/>
      <c r="AU499" s="158"/>
      <c r="AV499" s="158"/>
      <c r="AW499" s="158"/>
      <c r="AX499" s="158"/>
      <c r="AY499" s="158"/>
      <c r="AZ499" s="158"/>
      <c r="BA499" s="158"/>
      <c r="BB499" s="158"/>
      <c r="BC499" s="158"/>
      <c r="BD499" s="158"/>
      <c r="BE499" s="158"/>
      <c r="BF499" s="158"/>
      <c r="BG499" s="158"/>
      <c r="BH499" s="158"/>
      <c r="BI499" s="158"/>
      <c r="BJ499" s="158"/>
      <c r="BK499" s="158"/>
      <c r="BL499" s="158"/>
      <c r="BM499" s="158"/>
      <c r="BN499" s="158"/>
      <c r="BO499" s="158"/>
      <c r="BP499" s="158"/>
      <c r="BQ499" s="158"/>
      <c r="BR499" s="158"/>
      <c r="BS499" s="158"/>
      <c r="BT499" s="158"/>
      <c r="BU499" s="158"/>
      <c r="BV499" s="158"/>
      <c r="BW499" s="158"/>
      <c r="BX499" s="158"/>
      <c r="BY499" s="158"/>
      <c r="BZ499" s="158"/>
      <c r="CA499" s="158"/>
      <c r="CB499" s="158"/>
      <c r="CC499" s="158"/>
      <c r="CD499" s="158"/>
      <c r="CE499" s="158"/>
      <c r="CF499" s="158"/>
      <c r="CG499" s="158"/>
      <c r="CH499" s="158"/>
      <c r="CI499" s="158"/>
      <c r="CJ499" s="158"/>
      <c r="CK499" s="158"/>
      <c r="CL499" s="158"/>
      <c r="CM499" s="158"/>
      <c r="CN499" s="158"/>
      <c r="CO499" s="158"/>
      <c r="CP499" s="158"/>
      <c r="CQ499" s="158"/>
      <c r="CR499" s="158"/>
      <c r="CS499" s="158"/>
      <c r="CT499" s="158"/>
      <c r="CU499" s="158"/>
      <c r="CV499" s="158"/>
      <c r="CW499" s="158"/>
      <c r="CX499" s="158"/>
      <c r="CY499" s="158"/>
      <c r="CZ499" s="158"/>
      <c r="DA499" s="158"/>
      <c r="DB499" s="158"/>
      <c r="DC499" s="158"/>
      <c r="DD499" s="158"/>
      <c r="DE499" s="158"/>
      <c r="DF499" s="158"/>
      <c r="DG499" s="158"/>
      <c r="DH499" s="158"/>
      <c r="DI499" s="158"/>
      <c r="DJ499" s="158"/>
      <c r="DK499" s="158"/>
      <c r="DL499" s="158"/>
      <c r="DM499" s="158"/>
      <c r="DN499" s="158"/>
      <c r="DO499" s="158"/>
      <c r="DP499" s="158"/>
    </row>
    <row r="500" spans="1:120" x14ac:dyDescent="0.2">
      <c r="A500" s="158"/>
      <c r="B500" s="158"/>
      <c r="C500" s="158"/>
      <c r="D500" s="158"/>
      <c r="E500" s="158"/>
      <c r="F500" s="158"/>
      <c r="G500" s="158"/>
      <c r="H500" s="158"/>
      <c r="I500" s="158"/>
      <c r="J500" s="158"/>
      <c r="K500" s="158"/>
      <c r="L500" s="158"/>
      <c r="M500" s="158"/>
      <c r="N500" s="158"/>
      <c r="O500" s="158"/>
      <c r="P500" s="158"/>
      <c r="Q500" s="158"/>
      <c r="R500" s="158"/>
      <c r="S500" s="158"/>
      <c r="T500" s="158"/>
      <c r="U500" s="158"/>
      <c r="V500" s="158"/>
      <c r="W500" s="158"/>
      <c r="X500" s="158"/>
      <c r="Y500" s="158"/>
      <c r="Z500" s="158"/>
      <c r="AA500" s="158"/>
      <c r="AB500" s="158"/>
      <c r="AC500" s="158"/>
      <c r="AD500" s="158"/>
      <c r="AE500" s="158"/>
      <c r="AF500" s="158"/>
      <c r="AG500" s="158"/>
      <c r="AH500" s="158"/>
      <c r="AI500" s="158"/>
      <c r="AJ500" s="158"/>
      <c r="AK500" s="158"/>
      <c r="AL500" s="158"/>
      <c r="AM500" s="158"/>
      <c r="AN500" s="158"/>
      <c r="AO500" s="158"/>
      <c r="AP500" s="158"/>
      <c r="AQ500" s="158"/>
      <c r="AR500" s="158"/>
      <c r="AS500" s="158"/>
      <c r="AT500" s="158"/>
      <c r="AU500" s="158"/>
      <c r="AV500" s="158"/>
      <c r="AW500" s="158"/>
      <c r="AX500" s="158"/>
      <c r="AY500" s="158"/>
      <c r="AZ500" s="158"/>
      <c r="BA500" s="158"/>
      <c r="BB500" s="158"/>
      <c r="BC500" s="158"/>
      <c r="BD500" s="158"/>
      <c r="BE500" s="158"/>
      <c r="BF500" s="158"/>
      <c r="BG500" s="158"/>
      <c r="BH500" s="158"/>
      <c r="BI500" s="158"/>
      <c r="BJ500" s="158"/>
      <c r="BK500" s="158"/>
      <c r="BL500" s="158"/>
      <c r="BM500" s="158"/>
      <c r="BN500" s="158"/>
      <c r="BO500" s="158"/>
      <c r="BP500" s="158"/>
      <c r="BQ500" s="158"/>
      <c r="BR500" s="158"/>
      <c r="BS500" s="158"/>
      <c r="BT500" s="158"/>
      <c r="BU500" s="158"/>
      <c r="BV500" s="158"/>
      <c r="BW500" s="158"/>
      <c r="BX500" s="158"/>
      <c r="BY500" s="158"/>
      <c r="BZ500" s="158"/>
      <c r="CA500" s="158"/>
      <c r="CB500" s="158"/>
      <c r="CC500" s="158"/>
      <c r="CD500" s="158"/>
      <c r="CE500" s="158"/>
      <c r="CF500" s="158"/>
      <c r="CG500" s="158"/>
      <c r="CH500" s="158"/>
      <c r="CI500" s="158"/>
      <c r="CJ500" s="158"/>
      <c r="CK500" s="158"/>
      <c r="CL500" s="158"/>
      <c r="CM500" s="158"/>
      <c r="CN500" s="158"/>
      <c r="CO500" s="158"/>
      <c r="CP500" s="158"/>
      <c r="CQ500" s="158"/>
      <c r="CR500" s="158"/>
      <c r="CS500" s="158"/>
      <c r="CT500" s="158"/>
      <c r="CU500" s="158"/>
      <c r="CV500" s="158"/>
      <c r="CW500" s="158"/>
      <c r="CX500" s="158"/>
      <c r="CY500" s="158"/>
      <c r="CZ500" s="158"/>
      <c r="DA500" s="158"/>
      <c r="DB500" s="158"/>
      <c r="DC500" s="158"/>
      <c r="DD500" s="158"/>
      <c r="DE500" s="158"/>
      <c r="DF500" s="158"/>
      <c r="DG500" s="158"/>
      <c r="DH500" s="158"/>
      <c r="DI500" s="158"/>
      <c r="DJ500" s="158"/>
      <c r="DK500" s="158"/>
      <c r="DL500" s="158"/>
      <c r="DM500" s="158"/>
      <c r="DN500" s="158"/>
      <c r="DO500" s="158"/>
      <c r="DP500" s="158"/>
    </row>
    <row r="501" spans="1:120" x14ac:dyDescent="0.2">
      <c r="A501" s="158"/>
      <c r="B501" s="158"/>
      <c r="C501" s="158"/>
      <c r="D501" s="158"/>
      <c r="E501" s="158"/>
      <c r="F501" s="158"/>
      <c r="G501" s="158"/>
      <c r="H501" s="158"/>
      <c r="I501" s="158"/>
      <c r="J501" s="158"/>
      <c r="K501" s="158"/>
      <c r="L501" s="158"/>
      <c r="M501" s="158"/>
      <c r="N501" s="158"/>
      <c r="O501" s="158"/>
      <c r="P501" s="158"/>
      <c r="Q501" s="158"/>
      <c r="R501" s="158"/>
      <c r="S501" s="158"/>
      <c r="T501" s="158"/>
      <c r="U501" s="158"/>
      <c r="V501" s="158"/>
      <c r="W501" s="158"/>
      <c r="X501" s="158"/>
      <c r="Y501" s="158"/>
      <c r="Z501" s="158"/>
      <c r="AA501" s="158"/>
      <c r="AB501" s="158"/>
      <c r="AC501" s="158"/>
      <c r="AD501" s="158"/>
      <c r="AE501" s="158"/>
      <c r="AF501" s="158"/>
      <c r="AG501" s="158"/>
      <c r="AH501" s="158"/>
      <c r="AI501" s="158"/>
      <c r="AJ501" s="158"/>
      <c r="AK501" s="158"/>
      <c r="AL501" s="158"/>
      <c r="AM501" s="158"/>
      <c r="AN501" s="158"/>
      <c r="AO501" s="158"/>
      <c r="AP501" s="158"/>
      <c r="AQ501" s="158"/>
      <c r="AR501" s="158"/>
      <c r="AS501" s="158"/>
      <c r="AT501" s="158"/>
      <c r="AU501" s="158"/>
      <c r="AV501" s="158"/>
      <c r="AW501" s="158"/>
      <c r="AX501" s="158"/>
      <c r="AY501" s="158"/>
      <c r="AZ501" s="158"/>
      <c r="BA501" s="158"/>
      <c r="BB501" s="158"/>
      <c r="BC501" s="158"/>
      <c r="BD501" s="158"/>
      <c r="BE501" s="158"/>
      <c r="BF501" s="158"/>
      <c r="BG501" s="158"/>
      <c r="BH501" s="158"/>
      <c r="BI501" s="158"/>
      <c r="BJ501" s="158"/>
      <c r="BK501" s="158"/>
      <c r="BL501" s="158"/>
      <c r="BM501" s="158"/>
      <c r="BN501" s="158"/>
      <c r="BO501" s="158"/>
      <c r="BP501" s="158"/>
      <c r="BQ501" s="158"/>
      <c r="BR501" s="158"/>
      <c r="BS501" s="158"/>
      <c r="BT501" s="158"/>
      <c r="BU501" s="158"/>
      <c r="BV501" s="158"/>
      <c r="BW501" s="158"/>
      <c r="BX501" s="158"/>
      <c r="BY501" s="158"/>
      <c r="BZ501" s="158"/>
      <c r="CA501" s="158"/>
      <c r="CB501" s="158"/>
      <c r="CC501" s="158"/>
      <c r="CD501" s="158"/>
      <c r="CE501" s="158"/>
      <c r="CF501" s="158"/>
      <c r="CG501" s="158"/>
      <c r="CH501" s="158"/>
      <c r="CI501" s="158"/>
      <c r="CJ501" s="158"/>
      <c r="CK501" s="158"/>
      <c r="CL501" s="158"/>
      <c r="CM501" s="158"/>
      <c r="CN501" s="158"/>
      <c r="CO501" s="158"/>
      <c r="CP501" s="158"/>
      <c r="CQ501" s="158"/>
      <c r="CR501" s="158"/>
      <c r="CS501" s="158"/>
      <c r="CT501" s="158"/>
      <c r="CU501" s="158"/>
      <c r="CV501" s="158"/>
      <c r="CW501" s="158"/>
      <c r="CX501" s="158"/>
      <c r="CY501" s="158"/>
      <c r="CZ501" s="158"/>
      <c r="DA501" s="158"/>
      <c r="DB501" s="158"/>
      <c r="DC501" s="158"/>
      <c r="DD501" s="158"/>
      <c r="DE501" s="158"/>
      <c r="DF501" s="158"/>
      <c r="DG501" s="158"/>
      <c r="DH501" s="158"/>
      <c r="DI501" s="158"/>
      <c r="DJ501" s="158"/>
      <c r="DK501" s="158"/>
      <c r="DL501" s="158"/>
      <c r="DM501" s="158"/>
      <c r="DN501" s="158"/>
      <c r="DO501" s="158"/>
      <c r="DP501" s="158"/>
    </row>
    <row r="502" spans="1:120" x14ac:dyDescent="0.2">
      <c r="A502" s="158"/>
      <c r="B502" s="158"/>
      <c r="C502" s="158"/>
      <c r="D502" s="158"/>
      <c r="E502" s="158"/>
      <c r="F502" s="158"/>
      <c r="G502" s="158"/>
      <c r="H502" s="158"/>
      <c r="I502" s="158"/>
      <c r="J502" s="158"/>
      <c r="K502" s="158"/>
      <c r="L502" s="158"/>
      <c r="M502" s="158"/>
      <c r="N502" s="158"/>
      <c r="O502" s="158"/>
      <c r="P502" s="158"/>
      <c r="Q502" s="158"/>
      <c r="R502" s="158"/>
      <c r="S502" s="158"/>
      <c r="T502" s="158"/>
      <c r="U502" s="158"/>
      <c r="V502" s="158"/>
      <c r="W502" s="158"/>
      <c r="X502" s="158"/>
      <c r="Y502" s="158"/>
      <c r="Z502" s="158"/>
      <c r="AA502" s="158"/>
      <c r="AB502" s="158"/>
      <c r="AC502" s="158"/>
      <c r="AD502" s="158"/>
      <c r="AE502" s="158"/>
      <c r="AF502" s="158"/>
      <c r="AG502" s="158"/>
      <c r="AH502" s="158"/>
      <c r="AI502" s="158"/>
      <c r="AJ502" s="158"/>
      <c r="AK502" s="158"/>
      <c r="AL502" s="158"/>
      <c r="AM502" s="158"/>
      <c r="AN502" s="158"/>
      <c r="AO502" s="158"/>
      <c r="AP502" s="158"/>
      <c r="AQ502" s="158"/>
      <c r="AR502" s="158"/>
      <c r="AS502" s="158"/>
      <c r="AT502" s="158"/>
      <c r="AU502" s="158"/>
      <c r="AV502" s="158"/>
      <c r="AW502" s="158"/>
      <c r="AX502" s="158"/>
      <c r="AY502" s="158"/>
      <c r="AZ502" s="158"/>
      <c r="BA502" s="158"/>
      <c r="BB502" s="158"/>
      <c r="BC502" s="158"/>
      <c r="BD502" s="158"/>
      <c r="BE502" s="158"/>
      <c r="BF502" s="158"/>
      <c r="BG502" s="158"/>
      <c r="BH502" s="158"/>
      <c r="BI502" s="158"/>
      <c r="BJ502" s="158"/>
      <c r="BK502" s="158"/>
      <c r="BL502" s="158"/>
      <c r="BM502" s="158"/>
      <c r="BN502" s="158"/>
      <c r="BO502" s="158"/>
      <c r="BP502" s="158"/>
      <c r="BQ502" s="158"/>
      <c r="BR502" s="158"/>
      <c r="BS502" s="158"/>
      <c r="BT502" s="158"/>
      <c r="BU502" s="158"/>
      <c r="BV502" s="158"/>
      <c r="BW502" s="158"/>
      <c r="BX502" s="158"/>
      <c r="BY502" s="158"/>
      <c r="BZ502" s="158"/>
      <c r="CA502" s="158"/>
      <c r="CB502" s="158"/>
      <c r="CC502" s="158"/>
      <c r="CD502" s="158"/>
      <c r="CE502" s="158"/>
      <c r="CF502" s="158"/>
      <c r="CG502" s="158"/>
      <c r="CH502" s="158"/>
      <c r="CI502" s="158"/>
      <c r="CJ502" s="158"/>
      <c r="CK502" s="158"/>
      <c r="CL502" s="158"/>
      <c r="CM502" s="158"/>
      <c r="CN502" s="158"/>
      <c r="CO502" s="158"/>
      <c r="CP502" s="158"/>
      <c r="CQ502" s="158"/>
      <c r="CR502" s="158"/>
      <c r="CS502" s="158"/>
      <c r="CT502" s="158"/>
      <c r="CU502" s="158"/>
      <c r="CV502" s="158"/>
      <c r="CW502" s="158"/>
      <c r="CX502" s="158"/>
      <c r="CY502" s="158"/>
      <c r="CZ502" s="158"/>
      <c r="DA502" s="158"/>
      <c r="DB502" s="158"/>
      <c r="DC502" s="158"/>
      <c r="DD502" s="158"/>
      <c r="DE502" s="158"/>
      <c r="DF502" s="158"/>
      <c r="DG502" s="158"/>
      <c r="DH502" s="158"/>
      <c r="DI502" s="158"/>
      <c r="DJ502" s="158"/>
      <c r="DK502" s="158"/>
      <c r="DL502" s="158"/>
      <c r="DM502" s="158"/>
      <c r="DN502" s="158"/>
      <c r="DO502" s="158"/>
      <c r="DP502" s="158"/>
    </row>
    <row r="503" spans="1:120" x14ac:dyDescent="0.2">
      <c r="A503" s="158"/>
      <c r="B503" s="158"/>
      <c r="C503" s="158"/>
      <c r="D503" s="158"/>
      <c r="E503" s="158"/>
      <c r="F503" s="158"/>
      <c r="G503" s="158"/>
      <c r="H503" s="158"/>
      <c r="I503" s="158"/>
      <c r="J503" s="158"/>
      <c r="K503" s="158"/>
      <c r="L503" s="158"/>
      <c r="M503" s="158"/>
      <c r="N503" s="158"/>
      <c r="O503" s="158"/>
      <c r="P503" s="158"/>
      <c r="Q503" s="158"/>
      <c r="R503" s="158"/>
      <c r="S503" s="158"/>
      <c r="T503" s="158"/>
      <c r="U503" s="158"/>
      <c r="V503" s="158"/>
      <c r="W503" s="158"/>
      <c r="X503" s="158"/>
      <c r="Y503" s="158"/>
      <c r="Z503" s="158"/>
      <c r="AA503" s="158"/>
      <c r="AB503" s="158"/>
      <c r="AC503" s="158"/>
      <c r="AD503" s="158"/>
      <c r="AE503" s="158"/>
      <c r="AF503" s="158"/>
      <c r="AG503" s="158"/>
      <c r="AH503" s="158"/>
      <c r="AI503" s="158"/>
      <c r="AJ503" s="158"/>
      <c r="AK503" s="158"/>
      <c r="AL503" s="158"/>
      <c r="AM503" s="158"/>
      <c r="AN503" s="158"/>
      <c r="AO503" s="158"/>
      <c r="AP503" s="158"/>
      <c r="AQ503" s="158"/>
      <c r="AR503" s="158"/>
      <c r="AS503" s="158"/>
      <c r="AT503" s="158"/>
      <c r="AU503" s="158"/>
      <c r="AV503" s="158"/>
      <c r="AW503" s="158"/>
      <c r="AX503" s="158"/>
      <c r="AY503" s="158"/>
      <c r="AZ503" s="158"/>
      <c r="BA503" s="158"/>
      <c r="BB503" s="158"/>
      <c r="BC503" s="158"/>
      <c r="BD503" s="158"/>
      <c r="BE503" s="158"/>
      <c r="BF503" s="158"/>
      <c r="BG503" s="158"/>
      <c r="BH503" s="158"/>
      <c r="BI503" s="158"/>
      <c r="BJ503" s="158"/>
      <c r="BK503" s="158"/>
      <c r="BL503" s="158"/>
      <c r="BM503" s="158"/>
      <c r="BN503" s="158"/>
      <c r="BO503" s="158"/>
      <c r="BP503" s="158"/>
      <c r="BQ503" s="158"/>
      <c r="BR503" s="158"/>
      <c r="BS503" s="158"/>
      <c r="BT503" s="158"/>
      <c r="BU503" s="158"/>
      <c r="BV503" s="158"/>
      <c r="BW503" s="158"/>
      <c r="BX503" s="158"/>
      <c r="BY503" s="158"/>
      <c r="BZ503" s="158"/>
      <c r="CA503" s="158"/>
      <c r="CB503" s="158"/>
      <c r="CC503" s="158"/>
      <c r="CD503" s="158"/>
      <c r="CE503" s="158"/>
      <c r="CF503" s="158"/>
      <c r="CG503" s="158"/>
      <c r="CH503" s="158"/>
      <c r="CI503" s="158"/>
      <c r="CJ503" s="158"/>
      <c r="CK503" s="158"/>
      <c r="CL503" s="158"/>
      <c r="CM503" s="158"/>
      <c r="CN503" s="158"/>
      <c r="CO503" s="158"/>
      <c r="CP503" s="158"/>
      <c r="CQ503" s="158"/>
      <c r="CR503" s="158"/>
      <c r="CS503" s="158"/>
      <c r="CT503" s="158"/>
      <c r="CU503" s="158"/>
      <c r="CV503" s="158"/>
      <c r="CW503" s="158"/>
      <c r="CX503" s="158"/>
      <c r="CY503" s="158"/>
      <c r="CZ503" s="158"/>
      <c r="DA503" s="158"/>
      <c r="DB503" s="158"/>
      <c r="DC503" s="158"/>
      <c r="DD503" s="158"/>
      <c r="DE503" s="158"/>
      <c r="DF503" s="158"/>
      <c r="DG503" s="158"/>
      <c r="DH503" s="158"/>
      <c r="DI503" s="158"/>
      <c r="DJ503" s="158"/>
      <c r="DK503" s="158"/>
      <c r="DL503" s="158"/>
      <c r="DM503" s="158"/>
      <c r="DN503" s="158"/>
      <c r="DO503" s="158"/>
      <c r="DP503" s="158"/>
    </row>
    <row r="504" spans="1:120" x14ac:dyDescent="0.2">
      <c r="A504" s="158"/>
      <c r="B504" s="158"/>
      <c r="C504" s="158"/>
      <c r="D504" s="158"/>
      <c r="E504" s="158"/>
      <c r="F504" s="158"/>
      <c r="G504" s="158"/>
      <c r="H504" s="158"/>
      <c r="I504" s="158"/>
      <c r="J504" s="158"/>
      <c r="K504" s="158"/>
      <c r="L504" s="158"/>
      <c r="M504" s="158"/>
      <c r="N504" s="158"/>
      <c r="O504" s="158"/>
      <c r="P504" s="158"/>
      <c r="Q504" s="158"/>
      <c r="R504" s="158"/>
      <c r="S504" s="158"/>
      <c r="T504" s="158"/>
      <c r="U504" s="158"/>
      <c r="V504" s="158"/>
      <c r="W504" s="158"/>
      <c r="X504" s="158"/>
      <c r="Y504" s="158"/>
      <c r="Z504" s="158"/>
      <c r="AA504" s="158"/>
      <c r="AB504" s="158"/>
      <c r="AC504" s="158"/>
      <c r="AD504" s="158"/>
      <c r="AE504" s="158"/>
      <c r="AF504" s="158"/>
      <c r="AG504" s="158"/>
      <c r="AH504" s="158"/>
      <c r="AI504" s="158"/>
      <c r="AJ504" s="158"/>
      <c r="AK504" s="158"/>
      <c r="AL504" s="158"/>
      <c r="AM504" s="158"/>
      <c r="AN504" s="158"/>
      <c r="AO504" s="158"/>
      <c r="AP504" s="158"/>
      <c r="AQ504" s="158"/>
      <c r="AR504" s="158"/>
      <c r="AS504" s="158"/>
      <c r="AT504" s="158"/>
      <c r="AU504" s="158"/>
      <c r="AV504" s="158"/>
      <c r="AW504" s="158"/>
      <c r="AX504" s="158"/>
      <c r="AY504" s="158"/>
      <c r="AZ504" s="158"/>
      <c r="BA504" s="158"/>
      <c r="BB504" s="158"/>
      <c r="BC504" s="158"/>
      <c r="BD504" s="158"/>
      <c r="BE504" s="158"/>
      <c r="BF504" s="158"/>
      <c r="BG504" s="158"/>
      <c r="BH504" s="158"/>
      <c r="BI504" s="158"/>
      <c r="BJ504" s="158"/>
      <c r="BK504" s="158"/>
      <c r="BL504" s="158"/>
      <c r="BM504" s="158"/>
      <c r="BN504" s="158"/>
      <c r="BO504" s="158"/>
      <c r="BP504" s="158"/>
      <c r="BQ504" s="158"/>
      <c r="BR504" s="158"/>
      <c r="BS504" s="158"/>
      <c r="BT504" s="158"/>
      <c r="BU504" s="158"/>
      <c r="BV504" s="158"/>
      <c r="BW504" s="158"/>
      <c r="BX504" s="158"/>
      <c r="BY504" s="158"/>
      <c r="BZ504" s="158"/>
      <c r="CA504" s="158"/>
      <c r="CB504" s="158"/>
      <c r="CC504" s="158"/>
      <c r="CD504" s="158"/>
      <c r="CE504" s="158"/>
      <c r="CF504" s="158"/>
      <c r="CG504" s="158"/>
      <c r="CH504" s="158"/>
      <c r="CI504" s="158"/>
      <c r="CJ504" s="158"/>
      <c r="CK504" s="158"/>
      <c r="CL504" s="158"/>
      <c r="CM504" s="158"/>
      <c r="CN504" s="158"/>
      <c r="CO504" s="158"/>
      <c r="CP504" s="158"/>
      <c r="CQ504" s="158"/>
      <c r="CR504" s="158"/>
      <c r="CS504" s="158"/>
      <c r="CT504" s="158"/>
      <c r="CU504" s="158"/>
      <c r="CV504" s="158"/>
      <c r="CW504" s="158"/>
      <c r="CX504" s="158"/>
      <c r="CY504" s="158"/>
      <c r="CZ504" s="158"/>
      <c r="DA504" s="158"/>
      <c r="DB504" s="158"/>
      <c r="DC504" s="158"/>
      <c r="DD504" s="158"/>
      <c r="DE504" s="158"/>
      <c r="DF504" s="158"/>
      <c r="DG504" s="158"/>
      <c r="DH504" s="158"/>
      <c r="DI504" s="158"/>
      <c r="DJ504" s="158"/>
      <c r="DK504" s="158"/>
      <c r="DL504" s="158"/>
      <c r="DM504" s="158"/>
      <c r="DN504" s="158"/>
      <c r="DO504" s="158"/>
      <c r="DP504" s="158"/>
    </row>
    <row r="505" spans="1:120" x14ac:dyDescent="0.2">
      <c r="A505" s="158"/>
      <c r="B505" s="158"/>
      <c r="C505" s="158"/>
      <c r="D505" s="158"/>
      <c r="E505" s="158"/>
      <c r="F505" s="158"/>
      <c r="G505" s="158"/>
      <c r="H505" s="158"/>
      <c r="I505" s="158"/>
      <c r="J505" s="158"/>
      <c r="K505" s="158"/>
      <c r="L505" s="158"/>
      <c r="M505" s="158"/>
      <c r="N505" s="158"/>
      <c r="O505" s="158"/>
      <c r="P505" s="158"/>
      <c r="Q505" s="158"/>
      <c r="R505" s="158"/>
      <c r="S505" s="158"/>
      <c r="T505" s="158"/>
      <c r="U505" s="158"/>
      <c r="V505" s="158"/>
      <c r="W505" s="158"/>
      <c r="X505" s="158"/>
      <c r="Y505" s="158"/>
      <c r="Z505" s="158"/>
      <c r="AA505" s="158"/>
      <c r="AB505" s="158"/>
      <c r="AC505" s="158"/>
      <c r="AD505" s="158"/>
      <c r="AE505" s="158"/>
      <c r="AF505" s="158"/>
      <c r="AG505" s="158"/>
      <c r="AH505" s="158"/>
      <c r="AI505" s="158"/>
      <c r="AJ505" s="158"/>
      <c r="AK505" s="158"/>
      <c r="AL505" s="158"/>
      <c r="AM505" s="158"/>
      <c r="AN505" s="158"/>
      <c r="AO505" s="158"/>
      <c r="AP505" s="158"/>
      <c r="AQ505" s="158"/>
      <c r="AR505" s="158"/>
      <c r="AS505" s="158"/>
      <c r="AT505" s="158"/>
      <c r="AU505" s="158"/>
      <c r="AV505" s="158"/>
      <c r="AW505" s="158"/>
      <c r="AX505" s="158"/>
      <c r="AY505" s="158"/>
      <c r="AZ505" s="158"/>
      <c r="BA505" s="158"/>
      <c r="BB505" s="158"/>
      <c r="BC505" s="158"/>
      <c r="BD505" s="158"/>
      <c r="BE505" s="158"/>
      <c r="BF505" s="158"/>
      <c r="BG505" s="158"/>
      <c r="BH505" s="158"/>
      <c r="BI505" s="158"/>
      <c r="BJ505" s="158"/>
      <c r="BK505" s="158"/>
      <c r="BL505" s="158"/>
      <c r="BM505" s="158"/>
      <c r="BN505" s="158"/>
      <c r="BO505" s="158"/>
      <c r="BP505" s="158"/>
      <c r="BQ505" s="158"/>
      <c r="BR505" s="158"/>
      <c r="BS505" s="158"/>
      <c r="BT505" s="158"/>
      <c r="BU505" s="158"/>
      <c r="BV505" s="158"/>
      <c r="BW505" s="158"/>
      <c r="BX505" s="158"/>
      <c r="BY505" s="158"/>
      <c r="BZ505" s="158"/>
      <c r="CA505" s="158"/>
      <c r="CB505" s="158"/>
      <c r="CC505" s="158"/>
      <c r="CD505" s="158"/>
      <c r="CE505" s="158"/>
      <c r="CF505" s="158"/>
      <c r="CG505" s="158"/>
      <c r="CH505" s="158"/>
      <c r="CI505" s="158"/>
      <c r="CJ505" s="158"/>
      <c r="CK505" s="158"/>
      <c r="CL505" s="158"/>
      <c r="CM505" s="158"/>
      <c r="CN505" s="158"/>
      <c r="CO505" s="158"/>
      <c r="CP505" s="158"/>
      <c r="CQ505" s="158"/>
      <c r="CR505" s="158"/>
      <c r="CS505" s="158"/>
      <c r="CT505" s="158"/>
      <c r="CU505" s="158"/>
      <c r="CV505" s="158"/>
      <c r="CW505" s="158"/>
      <c r="CX505" s="158"/>
      <c r="CY505" s="158"/>
      <c r="CZ505" s="158"/>
      <c r="DA505" s="158"/>
      <c r="DB505" s="158"/>
      <c r="DC505" s="158"/>
      <c r="DD505" s="158"/>
      <c r="DE505" s="158"/>
      <c r="DF505" s="158"/>
      <c r="DG505" s="158"/>
      <c r="DH505" s="158"/>
      <c r="DI505" s="158"/>
      <c r="DJ505" s="158"/>
      <c r="DK505" s="158"/>
      <c r="DL505" s="158"/>
      <c r="DM505" s="158"/>
      <c r="DN505" s="158"/>
      <c r="DO505" s="158"/>
      <c r="DP505" s="158"/>
    </row>
    <row r="506" spans="1:120" x14ac:dyDescent="0.2">
      <c r="A506" s="158"/>
      <c r="B506" s="158"/>
      <c r="C506" s="158"/>
      <c r="D506" s="158"/>
      <c r="E506" s="158"/>
      <c r="F506" s="158"/>
      <c r="G506" s="158"/>
      <c r="H506" s="158"/>
      <c r="I506" s="158"/>
      <c r="J506" s="158"/>
      <c r="K506" s="158"/>
      <c r="L506" s="158"/>
      <c r="M506" s="158"/>
      <c r="N506" s="158"/>
      <c r="O506" s="158"/>
      <c r="P506" s="158"/>
      <c r="Q506" s="158"/>
      <c r="R506" s="158"/>
      <c r="S506" s="158"/>
      <c r="T506" s="158"/>
      <c r="U506" s="158"/>
      <c r="V506" s="158"/>
      <c r="W506" s="158"/>
      <c r="X506" s="158"/>
      <c r="Y506" s="158"/>
      <c r="Z506" s="158"/>
      <c r="AA506" s="158"/>
      <c r="AB506" s="158"/>
      <c r="AC506" s="158"/>
      <c r="AD506" s="158"/>
      <c r="AE506" s="158"/>
      <c r="AF506" s="158"/>
      <c r="AG506" s="158"/>
      <c r="AH506" s="158"/>
      <c r="AI506" s="158"/>
      <c r="AJ506" s="158"/>
      <c r="AK506" s="158"/>
      <c r="AL506" s="158"/>
      <c r="AM506" s="158"/>
      <c r="AN506" s="158"/>
      <c r="AO506" s="158"/>
      <c r="AP506" s="158"/>
      <c r="AQ506" s="158"/>
      <c r="AR506" s="158"/>
      <c r="AS506" s="158"/>
      <c r="AT506" s="158"/>
      <c r="AU506" s="158"/>
      <c r="AV506" s="158"/>
      <c r="AW506" s="158"/>
      <c r="AX506" s="158"/>
      <c r="AY506" s="158"/>
      <c r="AZ506" s="158"/>
      <c r="BA506" s="158"/>
      <c r="BB506" s="158"/>
      <c r="BC506" s="158"/>
      <c r="BD506" s="158"/>
      <c r="BE506" s="158"/>
      <c r="BF506" s="158"/>
      <c r="BG506" s="158"/>
      <c r="BH506" s="158"/>
      <c r="BI506" s="158"/>
      <c r="BJ506" s="158"/>
      <c r="BK506" s="158"/>
      <c r="BL506" s="158"/>
      <c r="BM506" s="158"/>
      <c r="BN506" s="158"/>
      <c r="BO506" s="158"/>
      <c r="BP506" s="158"/>
      <c r="BQ506" s="158"/>
      <c r="BR506" s="158"/>
      <c r="BS506" s="158"/>
      <c r="BT506" s="158"/>
      <c r="BU506" s="158"/>
      <c r="BV506" s="158"/>
      <c r="BW506" s="158"/>
      <c r="BX506" s="158"/>
      <c r="BY506" s="158"/>
      <c r="BZ506" s="158"/>
      <c r="CA506" s="158"/>
      <c r="CB506" s="158"/>
      <c r="CC506" s="158"/>
      <c r="CD506" s="158"/>
      <c r="CE506" s="158"/>
      <c r="CF506" s="158"/>
      <c r="CG506" s="158"/>
      <c r="CH506" s="158"/>
      <c r="CI506" s="158"/>
      <c r="CJ506" s="158"/>
      <c r="CK506" s="158"/>
      <c r="CL506" s="158"/>
      <c r="CM506" s="158"/>
      <c r="CN506" s="158"/>
      <c r="CO506" s="158"/>
      <c r="CP506" s="158"/>
      <c r="CQ506" s="158"/>
      <c r="CR506" s="158"/>
      <c r="CS506" s="158"/>
      <c r="CT506" s="158"/>
      <c r="CU506" s="158"/>
      <c r="CV506" s="158"/>
      <c r="CW506" s="158"/>
      <c r="CX506" s="158"/>
      <c r="CY506" s="158"/>
      <c r="CZ506" s="158"/>
      <c r="DA506" s="158"/>
      <c r="DB506" s="158"/>
      <c r="DC506" s="158"/>
      <c r="DD506" s="158"/>
      <c r="DE506" s="158"/>
      <c r="DF506" s="158"/>
      <c r="DG506" s="158"/>
      <c r="DH506" s="158"/>
      <c r="DI506" s="158"/>
      <c r="DJ506" s="158"/>
      <c r="DK506" s="158"/>
      <c r="DL506" s="158"/>
      <c r="DM506" s="158"/>
      <c r="DN506" s="158"/>
      <c r="DO506" s="158"/>
      <c r="DP506" s="158"/>
    </row>
    <row r="507" spans="1:120" x14ac:dyDescent="0.2">
      <c r="A507" s="158"/>
      <c r="B507" s="158"/>
      <c r="C507" s="158"/>
      <c r="D507" s="158"/>
      <c r="E507" s="158"/>
      <c r="F507" s="158"/>
      <c r="G507" s="158"/>
      <c r="H507" s="158"/>
      <c r="I507" s="158"/>
      <c r="J507" s="158"/>
      <c r="K507" s="158"/>
      <c r="L507" s="158"/>
      <c r="M507" s="158"/>
      <c r="N507" s="158"/>
      <c r="O507" s="158"/>
      <c r="P507" s="158"/>
      <c r="Q507" s="158"/>
      <c r="R507" s="158"/>
      <c r="S507" s="158"/>
      <c r="T507" s="158"/>
      <c r="U507" s="158"/>
      <c r="V507" s="158"/>
      <c r="W507" s="158"/>
      <c r="X507" s="158"/>
      <c r="Y507" s="158"/>
      <c r="Z507" s="158"/>
      <c r="AA507" s="158"/>
      <c r="AB507" s="158"/>
      <c r="AC507" s="158"/>
      <c r="AD507" s="158"/>
      <c r="AE507" s="158"/>
      <c r="AF507" s="158"/>
      <c r="AG507" s="158"/>
      <c r="AH507" s="158"/>
      <c r="AI507" s="158"/>
      <c r="AJ507" s="158"/>
      <c r="AK507" s="158"/>
      <c r="AL507" s="158"/>
      <c r="AM507" s="158"/>
      <c r="AN507" s="158"/>
      <c r="AO507" s="158"/>
      <c r="AP507" s="158"/>
      <c r="AQ507" s="158"/>
      <c r="AR507" s="158"/>
      <c r="AS507" s="158"/>
      <c r="AT507" s="158"/>
      <c r="AU507" s="158"/>
      <c r="AV507" s="158"/>
      <c r="AW507" s="158"/>
      <c r="AX507" s="158"/>
      <c r="AY507" s="158"/>
      <c r="AZ507" s="158"/>
      <c r="BA507" s="158"/>
      <c r="BB507" s="158"/>
      <c r="BC507" s="158"/>
      <c r="BD507" s="158"/>
      <c r="BE507" s="158"/>
      <c r="BF507" s="158"/>
      <c r="BG507" s="158"/>
      <c r="BH507" s="158"/>
      <c r="BI507" s="158"/>
      <c r="BJ507" s="158"/>
      <c r="BK507" s="158"/>
      <c r="BL507" s="158"/>
      <c r="BM507" s="158"/>
      <c r="BN507" s="158"/>
      <c r="BO507" s="158"/>
      <c r="BP507" s="158"/>
      <c r="BQ507" s="158"/>
      <c r="BR507" s="158"/>
      <c r="BS507" s="158"/>
      <c r="BT507" s="158"/>
      <c r="BU507" s="158"/>
      <c r="BV507" s="158"/>
      <c r="BW507" s="158"/>
      <c r="BX507" s="158"/>
      <c r="BY507" s="158"/>
      <c r="BZ507" s="158"/>
      <c r="CA507" s="158"/>
      <c r="CB507" s="158"/>
      <c r="CC507" s="158"/>
      <c r="CD507" s="158"/>
      <c r="CE507" s="158"/>
      <c r="CF507" s="158"/>
      <c r="CG507" s="158"/>
      <c r="CH507" s="158"/>
      <c r="CI507" s="158"/>
      <c r="CJ507" s="158"/>
      <c r="CK507" s="158"/>
      <c r="CL507" s="158"/>
      <c r="CM507" s="158"/>
      <c r="CN507" s="158"/>
      <c r="CO507" s="158"/>
      <c r="CP507" s="158"/>
      <c r="CQ507" s="158"/>
      <c r="CR507" s="158"/>
      <c r="CS507" s="158"/>
      <c r="CT507" s="158"/>
      <c r="CU507" s="158"/>
      <c r="CV507" s="158"/>
      <c r="CW507" s="158"/>
      <c r="CX507" s="158"/>
      <c r="CY507" s="158"/>
      <c r="CZ507" s="158"/>
      <c r="DA507" s="158"/>
      <c r="DB507" s="158"/>
      <c r="DC507" s="158"/>
      <c r="DD507" s="158"/>
      <c r="DE507" s="158"/>
      <c r="DF507" s="158"/>
      <c r="DG507" s="158"/>
      <c r="DH507" s="158"/>
      <c r="DI507" s="158"/>
      <c r="DJ507" s="158"/>
      <c r="DK507" s="158"/>
      <c r="DL507" s="158"/>
      <c r="DM507" s="158"/>
      <c r="DN507" s="158"/>
      <c r="DO507" s="158"/>
      <c r="DP507" s="158"/>
    </row>
    <row r="508" spans="1:120" x14ac:dyDescent="0.2">
      <c r="A508" s="158"/>
      <c r="B508" s="158"/>
      <c r="C508" s="158"/>
      <c r="D508" s="158"/>
      <c r="E508" s="158"/>
      <c r="F508" s="158"/>
      <c r="G508" s="158"/>
      <c r="H508" s="158"/>
      <c r="I508" s="158"/>
      <c r="J508" s="158"/>
      <c r="K508" s="158"/>
      <c r="L508" s="158"/>
      <c r="M508" s="158"/>
      <c r="N508" s="158"/>
      <c r="O508" s="158"/>
      <c r="P508" s="158"/>
      <c r="Q508" s="158"/>
      <c r="R508" s="158"/>
      <c r="S508" s="158"/>
      <c r="T508" s="158"/>
      <c r="U508" s="158"/>
      <c r="V508" s="158"/>
      <c r="W508" s="158"/>
      <c r="X508" s="158"/>
      <c r="Y508" s="158"/>
      <c r="Z508" s="158"/>
      <c r="AA508" s="158"/>
      <c r="AB508" s="158"/>
      <c r="AC508" s="158"/>
      <c r="AD508" s="158"/>
      <c r="AE508" s="158"/>
      <c r="AF508" s="158"/>
      <c r="AG508" s="158"/>
      <c r="AH508" s="158"/>
      <c r="AI508" s="158"/>
      <c r="AJ508" s="158"/>
      <c r="AK508" s="158"/>
      <c r="AL508" s="158"/>
      <c r="AM508" s="158"/>
      <c r="AN508" s="158"/>
      <c r="AO508" s="158"/>
      <c r="AP508" s="158"/>
      <c r="AQ508" s="158"/>
      <c r="AR508" s="158"/>
      <c r="AS508" s="158"/>
      <c r="AT508" s="158"/>
      <c r="AU508" s="158"/>
      <c r="AV508" s="158"/>
      <c r="AW508" s="158"/>
      <c r="AX508" s="158"/>
      <c r="AY508" s="158"/>
      <c r="AZ508" s="158"/>
      <c r="BA508" s="158"/>
      <c r="BB508" s="158"/>
      <c r="BC508" s="158"/>
      <c r="BD508" s="158"/>
      <c r="BE508" s="158"/>
      <c r="BF508" s="158"/>
      <c r="BG508" s="158"/>
      <c r="BH508" s="158"/>
      <c r="BI508" s="158"/>
      <c r="BJ508" s="158"/>
      <c r="BK508" s="158"/>
      <c r="BL508" s="158"/>
      <c r="BM508" s="158"/>
      <c r="BN508" s="158"/>
      <c r="BO508" s="158"/>
      <c r="BP508" s="158"/>
      <c r="BQ508" s="158"/>
      <c r="BR508" s="158"/>
      <c r="BS508" s="158"/>
      <c r="BT508" s="158"/>
      <c r="BU508" s="158"/>
      <c r="BV508" s="158"/>
      <c r="BW508" s="158"/>
      <c r="BX508" s="158"/>
      <c r="BY508" s="158"/>
      <c r="BZ508" s="158"/>
      <c r="CA508" s="158"/>
      <c r="CB508" s="158"/>
      <c r="CC508" s="158"/>
      <c r="CD508" s="158"/>
      <c r="CE508" s="158"/>
      <c r="CF508" s="158"/>
      <c r="CG508" s="158"/>
      <c r="CH508" s="158"/>
      <c r="CI508" s="158"/>
      <c r="CJ508" s="158"/>
      <c r="CK508" s="158"/>
      <c r="CL508" s="158"/>
      <c r="CM508" s="158"/>
      <c r="CN508" s="158"/>
      <c r="CO508" s="158"/>
      <c r="CP508" s="158"/>
      <c r="CQ508" s="158"/>
      <c r="CR508" s="158"/>
      <c r="CS508" s="158"/>
      <c r="CT508" s="158"/>
      <c r="CU508" s="158"/>
      <c r="CV508" s="158"/>
      <c r="CW508" s="158"/>
      <c r="CX508" s="158"/>
      <c r="CY508" s="158"/>
      <c r="CZ508" s="158"/>
      <c r="DA508" s="158"/>
      <c r="DB508" s="158"/>
      <c r="DC508" s="158"/>
      <c r="DD508" s="158"/>
      <c r="DE508" s="158"/>
      <c r="DF508" s="158"/>
      <c r="DG508" s="158"/>
      <c r="DH508" s="158"/>
      <c r="DI508" s="158"/>
      <c r="DJ508" s="158"/>
      <c r="DK508" s="158"/>
      <c r="DL508" s="158"/>
      <c r="DM508" s="158"/>
      <c r="DN508" s="158"/>
      <c r="DO508" s="158"/>
      <c r="DP508" s="158"/>
    </row>
    <row r="509" spans="1:120" x14ac:dyDescent="0.2">
      <c r="A509" s="158"/>
      <c r="B509" s="158"/>
      <c r="C509" s="158"/>
      <c r="D509" s="158"/>
      <c r="E509" s="158"/>
      <c r="F509" s="158"/>
      <c r="G509" s="158"/>
      <c r="H509" s="158"/>
      <c r="I509" s="158"/>
      <c r="J509" s="158"/>
      <c r="K509" s="158"/>
      <c r="L509" s="158"/>
      <c r="M509" s="158"/>
      <c r="N509" s="158"/>
      <c r="O509" s="158"/>
      <c r="P509" s="158"/>
      <c r="Q509" s="158"/>
      <c r="R509" s="158"/>
      <c r="S509" s="158"/>
      <c r="T509" s="158"/>
      <c r="U509" s="158"/>
      <c r="V509" s="158"/>
      <c r="W509" s="158"/>
      <c r="X509" s="158"/>
      <c r="Y509" s="158"/>
      <c r="Z509" s="158"/>
      <c r="AA509" s="158"/>
      <c r="AB509" s="158"/>
      <c r="AC509" s="158"/>
      <c r="AD509" s="158"/>
      <c r="AE509" s="158"/>
      <c r="AF509" s="158"/>
      <c r="AG509" s="158"/>
      <c r="AH509" s="158"/>
      <c r="AI509" s="158"/>
      <c r="AJ509" s="158"/>
      <c r="AK509" s="158"/>
      <c r="AL509" s="158"/>
      <c r="AM509" s="158"/>
      <c r="AN509" s="158"/>
      <c r="AO509" s="158"/>
      <c r="AP509" s="158"/>
      <c r="AQ509" s="158"/>
      <c r="AR509" s="158"/>
      <c r="AS509" s="158"/>
      <c r="AT509" s="158"/>
      <c r="AU509" s="158"/>
      <c r="AV509" s="158"/>
      <c r="AW509" s="158"/>
      <c r="AX509" s="158"/>
      <c r="AY509" s="158"/>
      <c r="AZ509" s="158"/>
      <c r="BA509" s="158"/>
      <c r="BB509" s="158"/>
      <c r="BC509" s="158"/>
      <c r="BD509" s="158"/>
      <c r="BE509" s="158"/>
      <c r="BF509" s="158"/>
      <c r="BG509" s="158"/>
      <c r="BH509" s="158"/>
      <c r="BI509" s="158"/>
      <c r="BJ509" s="158"/>
      <c r="BK509" s="158"/>
      <c r="BL509" s="158"/>
      <c r="BM509" s="158"/>
      <c r="BN509" s="158"/>
      <c r="BO509" s="158"/>
      <c r="BP509" s="158"/>
      <c r="BQ509" s="158"/>
      <c r="BR509" s="158"/>
      <c r="BS509" s="158"/>
      <c r="BT509" s="158"/>
      <c r="BU509" s="158"/>
      <c r="BV509" s="158"/>
      <c r="BW509" s="158"/>
      <c r="BX509" s="158"/>
      <c r="BY509" s="158"/>
      <c r="BZ509" s="158"/>
      <c r="CA509" s="158"/>
      <c r="CB509" s="158"/>
      <c r="CC509" s="158"/>
      <c r="CD509" s="158"/>
      <c r="CE509" s="158"/>
      <c r="CF509" s="158"/>
      <c r="CG509" s="158"/>
      <c r="CH509" s="158"/>
      <c r="CI509" s="158"/>
      <c r="CJ509" s="158"/>
      <c r="CK509" s="158"/>
      <c r="CL509" s="158"/>
      <c r="CM509" s="158"/>
      <c r="CN509" s="158"/>
      <c r="CO509" s="158"/>
      <c r="CP509" s="158"/>
      <c r="CQ509" s="158"/>
      <c r="CR509" s="158"/>
      <c r="CS509" s="158"/>
      <c r="CT509" s="158"/>
      <c r="CU509" s="158"/>
      <c r="CV509" s="158"/>
      <c r="CW509" s="158"/>
      <c r="CX509" s="158"/>
      <c r="CY509" s="158"/>
      <c r="CZ509" s="158"/>
      <c r="DA509" s="158"/>
      <c r="DB509" s="158"/>
      <c r="DC509" s="158"/>
      <c r="DD509" s="158"/>
      <c r="DE509" s="158"/>
      <c r="DF509" s="158"/>
      <c r="DG509" s="158"/>
      <c r="DH509" s="158"/>
      <c r="DI509" s="158"/>
      <c r="DJ509" s="158"/>
      <c r="DK509" s="158"/>
      <c r="DL509" s="158"/>
      <c r="DM509" s="158"/>
      <c r="DN509" s="158"/>
      <c r="DO509" s="158"/>
      <c r="DP509" s="158"/>
    </row>
    <row r="510" spans="1:120" x14ac:dyDescent="0.2">
      <c r="A510" s="158"/>
      <c r="B510" s="158"/>
      <c r="C510" s="158"/>
      <c r="D510" s="158"/>
      <c r="E510" s="158"/>
      <c r="F510" s="158"/>
      <c r="G510" s="158"/>
      <c r="H510" s="158"/>
      <c r="I510" s="158"/>
      <c r="J510" s="158"/>
      <c r="K510" s="158"/>
      <c r="L510" s="158"/>
      <c r="M510" s="158"/>
      <c r="N510" s="158"/>
      <c r="O510" s="158"/>
      <c r="P510" s="158"/>
      <c r="Q510" s="158"/>
      <c r="R510" s="158"/>
      <c r="S510" s="158"/>
      <c r="T510" s="158"/>
      <c r="U510" s="158"/>
      <c r="V510" s="158"/>
      <c r="W510" s="158"/>
      <c r="X510" s="158"/>
      <c r="Y510" s="158"/>
      <c r="Z510" s="158"/>
      <c r="AA510" s="158"/>
      <c r="AB510" s="158"/>
      <c r="AC510" s="158"/>
      <c r="AD510" s="158"/>
      <c r="AE510" s="158"/>
      <c r="AF510" s="158"/>
      <c r="AG510" s="158"/>
      <c r="AH510" s="158"/>
      <c r="AI510" s="158"/>
      <c r="AJ510" s="158"/>
      <c r="AK510" s="158"/>
      <c r="AL510" s="158"/>
      <c r="AM510" s="158"/>
      <c r="AN510" s="158"/>
      <c r="AO510" s="158"/>
      <c r="AP510" s="158"/>
      <c r="AQ510" s="158"/>
      <c r="AR510" s="158"/>
      <c r="AS510" s="158"/>
      <c r="AT510" s="158"/>
      <c r="AU510" s="158"/>
      <c r="AV510" s="158"/>
      <c r="AW510" s="158"/>
      <c r="AX510" s="158"/>
      <c r="AY510" s="158"/>
      <c r="AZ510" s="158"/>
      <c r="BA510" s="158"/>
      <c r="BB510" s="158"/>
      <c r="BC510" s="158"/>
      <c r="BD510" s="158"/>
      <c r="BE510" s="158"/>
      <c r="BF510" s="158"/>
      <c r="BG510" s="158"/>
      <c r="BH510" s="158"/>
      <c r="BI510" s="158"/>
      <c r="BJ510" s="158"/>
      <c r="BK510" s="158"/>
      <c r="BL510" s="158"/>
      <c r="BM510" s="158"/>
      <c r="BN510" s="158"/>
      <c r="BO510" s="158"/>
      <c r="BP510" s="158"/>
      <c r="BQ510" s="158"/>
      <c r="BR510" s="158"/>
      <c r="BS510" s="158"/>
      <c r="BT510" s="158"/>
      <c r="BU510" s="158"/>
      <c r="BV510" s="158"/>
      <c r="BW510" s="158"/>
      <c r="BX510" s="158"/>
      <c r="BY510" s="158"/>
      <c r="BZ510" s="158"/>
      <c r="CA510" s="158"/>
      <c r="CB510" s="158"/>
      <c r="CC510" s="158"/>
      <c r="CD510" s="158"/>
      <c r="CE510" s="158"/>
      <c r="CF510" s="158"/>
      <c r="CG510" s="158"/>
      <c r="CH510" s="158"/>
      <c r="CI510" s="158"/>
      <c r="CJ510" s="158"/>
      <c r="CK510" s="158"/>
      <c r="CL510" s="158"/>
      <c r="CM510" s="158"/>
      <c r="CN510" s="158"/>
      <c r="CO510" s="158"/>
      <c r="CP510" s="158"/>
      <c r="CQ510" s="158"/>
      <c r="CR510" s="158"/>
      <c r="CS510" s="158"/>
      <c r="CT510" s="158"/>
      <c r="CU510" s="158"/>
      <c r="CV510" s="158"/>
      <c r="CW510" s="158"/>
      <c r="CX510" s="158"/>
      <c r="CY510" s="158"/>
      <c r="CZ510" s="158"/>
      <c r="DA510" s="158"/>
      <c r="DB510" s="158"/>
      <c r="DC510" s="158"/>
      <c r="DD510" s="158"/>
      <c r="DE510" s="158"/>
      <c r="DF510" s="158"/>
      <c r="DG510" s="158"/>
      <c r="DH510" s="158"/>
      <c r="DI510" s="158"/>
      <c r="DJ510" s="158"/>
      <c r="DK510" s="158"/>
      <c r="DL510" s="158"/>
      <c r="DM510" s="158"/>
      <c r="DN510" s="158"/>
      <c r="DO510" s="158"/>
      <c r="DP510" s="158"/>
    </row>
    <row r="511" spans="1:120" x14ac:dyDescent="0.2">
      <c r="A511" s="158"/>
      <c r="B511" s="158"/>
      <c r="C511" s="158"/>
      <c r="D511" s="158"/>
      <c r="E511" s="158"/>
      <c r="F511" s="158"/>
      <c r="G511" s="158"/>
      <c r="H511" s="158"/>
      <c r="I511" s="158"/>
      <c r="J511" s="158"/>
      <c r="K511" s="158"/>
      <c r="L511" s="158"/>
      <c r="M511" s="158"/>
      <c r="N511" s="158"/>
      <c r="O511" s="158"/>
      <c r="P511" s="158"/>
      <c r="Q511" s="158"/>
      <c r="R511" s="158"/>
      <c r="S511" s="158"/>
      <c r="T511" s="158"/>
      <c r="U511" s="158"/>
      <c r="V511" s="158"/>
      <c r="W511" s="158"/>
      <c r="X511" s="158"/>
      <c r="Y511" s="158"/>
      <c r="Z511" s="158"/>
      <c r="AA511" s="158"/>
      <c r="AB511" s="158"/>
      <c r="AC511" s="158"/>
      <c r="AD511" s="158"/>
      <c r="AE511" s="158"/>
      <c r="AF511" s="158"/>
      <c r="AG511" s="158"/>
      <c r="AH511" s="158"/>
      <c r="AI511" s="158"/>
      <c r="AJ511" s="158"/>
      <c r="AK511" s="158"/>
      <c r="AL511" s="158"/>
      <c r="AM511" s="158"/>
      <c r="AN511" s="158"/>
      <c r="AO511" s="158"/>
      <c r="AP511" s="158"/>
      <c r="AQ511" s="158"/>
      <c r="AR511" s="158"/>
      <c r="AS511" s="158"/>
      <c r="AT511" s="158"/>
      <c r="AU511" s="158"/>
      <c r="AV511" s="158"/>
      <c r="AW511" s="158"/>
      <c r="AX511" s="158"/>
      <c r="AY511" s="158"/>
      <c r="AZ511" s="158"/>
      <c r="BA511" s="158"/>
      <c r="BB511" s="158"/>
      <c r="BC511" s="158"/>
      <c r="BD511" s="158"/>
      <c r="BE511" s="158"/>
      <c r="BF511" s="158"/>
      <c r="BG511" s="158"/>
      <c r="BH511" s="158"/>
      <c r="BI511" s="158"/>
      <c r="BJ511" s="158"/>
      <c r="BK511" s="158"/>
      <c r="BL511" s="158"/>
      <c r="BM511" s="158"/>
      <c r="BN511" s="158"/>
      <c r="BO511" s="158"/>
      <c r="BP511" s="158"/>
      <c r="BQ511" s="158"/>
      <c r="BR511" s="158"/>
      <c r="BS511" s="158"/>
      <c r="BT511" s="158"/>
      <c r="BU511" s="158"/>
      <c r="BV511" s="158"/>
      <c r="BW511" s="158"/>
      <c r="BX511" s="158"/>
      <c r="BY511" s="158"/>
      <c r="BZ511" s="158"/>
      <c r="CA511" s="158"/>
      <c r="CB511" s="158"/>
      <c r="CC511" s="158"/>
      <c r="CD511" s="158"/>
      <c r="CE511" s="158"/>
      <c r="CF511" s="158"/>
      <c r="CG511" s="158"/>
      <c r="CH511" s="158"/>
      <c r="CI511" s="158"/>
      <c r="CJ511" s="158"/>
      <c r="CK511" s="158"/>
      <c r="CL511" s="158"/>
      <c r="CM511" s="158"/>
      <c r="CN511" s="158"/>
      <c r="CO511" s="158"/>
      <c r="CP511" s="158"/>
      <c r="CQ511" s="158"/>
      <c r="CR511" s="158"/>
      <c r="CS511" s="158"/>
      <c r="CT511" s="158"/>
      <c r="CU511" s="158"/>
      <c r="CV511" s="158"/>
      <c r="CW511" s="158"/>
      <c r="CX511" s="158"/>
      <c r="CY511" s="158"/>
      <c r="CZ511" s="158"/>
      <c r="DA511" s="158"/>
      <c r="DB511" s="158"/>
      <c r="DC511" s="158"/>
      <c r="DD511" s="158"/>
      <c r="DE511" s="158"/>
      <c r="DF511" s="158"/>
      <c r="DG511" s="158"/>
      <c r="DH511" s="158"/>
      <c r="DI511" s="158"/>
      <c r="DJ511" s="158"/>
      <c r="DK511" s="158"/>
      <c r="DL511" s="158"/>
      <c r="DM511" s="158"/>
      <c r="DN511" s="158"/>
      <c r="DO511" s="158"/>
      <c r="DP511" s="158"/>
    </row>
    <row r="512" spans="1:120" x14ac:dyDescent="0.2">
      <c r="A512" s="158"/>
      <c r="B512" s="158"/>
      <c r="C512" s="158"/>
      <c r="D512" s="158"/>
      <c r="E512" s="158"/>
      <c r="F512" s="158"/>
      <c r="G512" s="158"/>
      <c r="H512" s="158"/>
      <c r="I512" s="158"/>
      <c r="J512" s="158"/>
      <c r="K512" s="158"/>
      <c r="L512" s="158"/>
      <c r="M512" s="158"/>
      <c r="N512" s="158"/>
      <c r="O512" s="158"/>
      <c r="P512" s="158"/>
      <c r="Q512" s="158"/>
      <c r="R512" s="158"/>
      <c r="S512" s="158"/>
      <c r="T512" s="158"/>
      <c r="U512" s="158"/>
      <c r="V512" s="158"/>
      <c r="W512" s="158"/>
      <c r="X512" s="158"/>
      <c r="Y512" s="158"/>
      <c r="Z512" s="158"/>
      <c r="AA512" s="158"/>
      <c r="AB512" s="158"/>
      <c r="AC512" s="158"/>
      <c r="AD512" s="158"/>
      <c r="AE512" s="158"/>
      <c r="AF512" s="158"/>
      <c r="AG512" s="158"/>
      <c r="AH512" s="158"/>
      <c r="AI512" s="158"/>
      <c r="AJ512" s="158"/>
      <c r="AK512" s="158"/>
      <c r="AL512" s="158"/>
      <c r="AM512" s="158"/>
      <c r="AN512" s="158"/>
      <c r="AO512" s="158"/>
      <c r="AP512" s="158"/>
      <c r="AQ512" s="158"/>
      <c r="AR512" s="158"/>
      <c r="AS512" s="158"/>
      <c r="AT512" s="158"/>
      <c r="AU512" s="158"/>
      <c r="AV512" s="158"/>
      <c r="AW512" s="158"/>
      <c r="AX512" s="158"/>
      <c r="AY512" s="158"/>
      <c r="AZ512" s="158"/>
      <c r="BA512" s="158"/>
      <c r="BB512" s="158"/>
      <c r="BC512" s="158"/>
      <c r="BD512" s="158"/>
      <c r="BE512" s="158"/>
      <c r="BF512" s="158"/>
      <c r="BG512" s="158"/>
      <c r="BH512" s="158"/>
      <c r="BI512" s="158"/>
      <c r="BJ512" s="158"/>
      <c r="BK512" s="158"/>
      <c r="BL512" s="158"/>
      <c r="BM512" s="158"/>
      <c r="BN512" s="158"/>
      <c r="BO512" s="158"/>
      <c r="BP512" s="158"/>
      <c r="BQ512" s="158"/>
      <c r="BR512" s="158"/>
      <c r="BS512" s="158"/>
      <c r="BT512" s="158"/>
      <c r="BU512" s="158"/>
      <c r="BV512" s="158"/>
      <c r="BW512" s="158"/>
      <c r="BX512" s="158"/>
      <c r="BY512" s="158"/>
      <c r="BZ512" s="158"/>
      <c r="CA512" s="158"/>
      <c r="CB512" s="158"/>
      <c r="CC512" s="158"/>
      <c r="CD512" s="158"/>
      <c r="CE512" s="158"/>
      <c r="CF512" s="158"/>
      <c r="CG512" s="158"/>
      <c r="CH512" s="158"/>
      <c r="CI512" s="158"/>
      <c r="CJ512" s="158"/>
      <c r="CK512" s="158"/>
      <c r="CL512" s="158"/>
      <c r="CM512" s="158"/>
      <c r="CN512" s="158"/>
      <c r="CO512" s="158"/>
      <c r="CP512" s="158"/>
      <c r="CQ512" s="158"/>
      <c r="CR512" s="158"/>
      <c r="CS512" s="158"/>
      <c r="CT512" s="158"/>
      <c r="CU512" s="158"/>
      <c r="CV512" s="158"/>
      <c r="CW512" s="158"/>
      <c r="CX512" s="158"/>
      <c r="CY512" s="158"/>
      <c r="CZ512" s="158"/>
      <c r="DA512" s="158"/>
      <c r="DB512" s="158"/>
      <c r="DC512" s="158"/>
      <c r="DD512" s="158"/>
      <c r="DE512" s="158"/>
      <c r="DF512" s="158"/>
      <c r="DG512" s="158"/>
      <c r="DH512" s="158"/>
      <c r="DI512" s="158"/>
      <c r="DJ512" s="158"/>
      <c r="DK512" s="158"/>
      <c r="DL512" s="158"/>
      <c r="DM512" s="158"/>
      <c r="DN512" s="158"/>
      <c r="DO512" s="158"/>
      <c r="DP512" s="158"/>
    </row>
    <row r="513" spans="1:120" x14ac:dyDescent="0.2">
      <c r="A513" s="158"/>
      <c r="B513" s="158"/>
      <c r="C513" s="158"/>
      <c r="D513" s="158"/>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8"/>
      <c r="AA513" s="158"/>
      <c r="AB513" s="158"/>
      <c r="AC513" s="158"/>
      <c r="AD513" s="158"/>
      <c r="AE513" s="158"/>
      <c r="AF513" s="158"/>
      <c r="AG513" s="158"/>
      <c r="AH513" s="158"/>
      <c r="AI513" s="158"/>
      <c r="AJ513" s="158"/>
      <c r="AK513" s="158"/>
      <c r="AL513" s="158"/>
      <c r="AM513" s="158"/>
      <c r="AN513" s="158"/>
      <c r="AO513" s="158"/>
      <c r="AP513" s="158"/>
      <c r="AQ513" s="158"/>
      <c r="AR513" s="158"/>
      <c r="AS513" s="158"/>
      <c r="AT513" s="158"/>
      <c r="AU513" s="158"/>
      <c r="AV513" s="158"/>
      <c r="AW513" s="158"/>
      <c r="AX513" s="158"/>
      <c r="AY513" s="158"/>
      <c r="AZ513" s="158"/>
      <c r="BA513" s="158"/>
      <c r="BB513" s="158"/>
      <c r="BC513" s="158"/>
      <c r="BD513" s="158"/>
      <c r="BE513" s="158"/>
      <c r="BF513" s="158"/>
      <c r="BG513" s="158"/>
      <c r="BH513" s="158"/>
      <c r="BI513" s="158"/>
      <c r="BJ513" s="158"/>
      <c r="BK513" s="158"/>
      <c r="BL513" s="158"/>
      <c r="BM513" s="158"/>
      <c r="BN513" s="158"/>
      <c r="BO513" s="158"/>
      <c r="BP513" s="158"/>
      <c r="BQ513" s="158"/>
      <c r="BR513" s="158"/>
      <c r="BS513" s="158"/>
      <c r="BT513" s="158"/>
      <c r="BU513" s="158"/>
      <c r="BV513" s="158"/>
      <c r="BW513" s="158"/>
      <c r="BX513" s="158"/>
      <c r="BY513" s="158"/>
      <c r="BZ513" s="158"/>
      <c r="CA513" s="158"/>
      <c r="CB513" s="158"/>
      <c r="CC513" s="158"/>
      <c r="CD513" s="158"/>
      <c r="CE513" s="158"/>
      <c r="CF513" s="158"/>
      <c r="CG513" s="158"/>
      <c r="CH513" s="158"/>
      <c r="CI513" s="158"/>
      <c r="CJ513" s="158"/>
      <c r="CK513" s="158"/>
      <c r="CL513" s="158"/>
      <c r="CM513" s="158"/>
      <c r="CN513" s="158"/>
      <c r="CO513" s="158"/>
      <c r="CP513" s="158"/>
      <c r="CQ513" s="158"/>
      <c r="CR513" s="158"/>
      <c r="CS513" s="158"/>
      <c r="CT513" s="158"/>
      <c r="CU513" s="158"/>
      <c r="CV513" s="158"/>
      <c r="CW513" s="158"/>
      <c r="CX513" s="158"/>
      <c r="CY513" s="158"/>
      <c r="CZ513" s="158"/>
      <c r="DA513" s="158"/>
      <c r="DB513" s="158"/>
      <c r="DC513" s="158"/>
      <c r="DD513" s="158"/>
      <c r="DE513" s="158"/>
      <c r="DF513" s="158"/>
      <c r="DG513" s="158"/>
      <c r="DH513" s="158"/>
      <c r="DI513" s="158"/>
      <c r="DJ513" s="158"/>
      <c r="DK513" s="158"/>
      <c r="DL513" s="158"/>
      <c r="DM513" s="158"/>
      <c r="DN513" s="158"/>
      <c r="DO513" s="158"/>
      <c r="DP513" s="158"/>
    </row>
    <row r="514" spans="1:120" x14ac:dyDescent="0.2">
      <c r="A514" s="158"/>
      <c r="B514" s="158"/>
      <c r="C514" s="158"/>
      <c r="D514" s="158"/>
      <c r="E514" s="158"/>
      <c r="F514" s="158"/>
      <c r="G514" s="158"/>
      <c r="H514" s="158"/>
      <c r="I514" s="158"/>
      <c r="J514" s="158"/>
      <c r="K514" s="158"/>
      <c r="L514" s="158"/>
      <c r="M514" s="158"/>
      <c r="N514" s="158"/>
      <c r="O514" s="158"/>
      <c r="P514" s="158"/>
      <c r="Q514" s="158"/>
      <c r="R514" s="158"/>
      <c r="S514" s="158"/>
      <c r="T514" s="158"/>
      <c r="U514" s="158"/>
      <c r="V514" s="158"/>
      <c r="W514" s="158"/>
      <c r="X514" s="158"/>
      <c r="Y514" s="158"/>
      <c r="Z514" s="158"/>
      <c r="AA514" s="158"/>
      <c r="AB514" s="158"/>
      <c r="AC514" s="158"/>
      <c r="AD514" s="158"/>
      <c r="AE514" s="158"/>
      <c r="AF514" s="158"/>
      <c r="AG514" s="158"/>
      <c r="AH514" s="158"/>
      <c r="AI514" s="158"/>
      <c r="AJ514" s="158"/>
      <c r="AK514" s="158"/>
      <c r="AL514" s="158"/>
      <c r="AM514" s="158"/>
      <c r="AN514" s="158"/>
      <c r="AO514" s="158"/>
      <c r="AP514" s="158"/>
      <c r="AQ514" s="158"/>
      <c r="AR514" s="158"/>
      <c r="AS514" s="158"/>
      <c r="AT514" s="158"/>
      <c r="AU514" s="158"/>
      <c r="AV514" s="158"/>
      <c r="AW514" s="158"/>
      <c r="AX514" s="158"/>
      <c r="AY514" s="158"/>
      <c r="AZ514" s="158"/>
      <c r="BA514" s="158"/>
      <c r="BB514" s="158"/>
      <c r="BC514" s="158"/>
      <c r="BD514" s="158"/>
      <c r="BE514" s="158"/>
      <c r="BF514" s="158"/>
      <c r="BG514" s="158"/>
      <c r="BH514" s="158"/>
      <c r="BI514" s="158"/>
      <c r="BJ514" s="158"/>
      <c r="BK514" s="158"/>
      <c r="BL514" s="158"/>
      <c r="BM514" s="158"/>
      <c r="BN514" s="158"/>
      <c r="BO514" s="158"/>
      <c r="BP514" s="158"/>
      <c r="BQ514" s="158"/>
      <c r="BR514" s="158"/>
      <c r="BS514" s="158"/>
      <c r="BT514" s="158"/>
      <c r="BU514" s="158"/>
      <c r="BV514" s="158"/>
      <c r="BW514" s="158"/>
      <c r="BX514" s="158"/>
      <c r="BY514" s="158"/>
      <c r="BZ514" s="158"/>
      <c r="CA514" s="158"/>
      <c r="CB514" s="158"/>
      <c r="CC514" s="158"/>
      <c r="CD514" s="158"/>
      <c r="CE514" s="158"/>
      <c r="CF514" s="158"/>
      <c r="CG514" s="158"/>
      <c r="CH514" s="158"/>
      <c r="CI514" s="158"/>
      <c r="CJ514" s="158"/>
      <c r="CK514" s="158"/>
      <c r="CL514" s="158"/>
      <c r="CM514" s="158"/>
      <c r="CN514" s="158"/>
      <c r="CO514" s="158"/>
      <c r="CP514" s="158"/>
      <c r="CQ514" s="158"/>
      <c r="CR514" s="158"/>
      <c r="CS514" s="158"/>
      <c r="CT514" s="158"/>
      <c r="CU514" s="158"/>
      <c r="CV514" s="158"/>
      <c r="CW514" s="158"/>
      <c r="CX514" s="158"/>
      <c r="CY514" s="158"/>
      <c r="CZ514" s="158"/>
      <c r="DA514" s="158"/>
      <c r="DB514" s="158"/>
      <c r="DC514" s="158"/>
      <c r="DD514" s="158"/>
      <c r="DE514" s="158"/>
      <c r="DF514" s="158"/>
      <c r="DG514" s="158"/>
      <c r="DH514" s="158"/>
      <c r="DI514" s="158"/>
      <c r="DJ514" s="158"/>
      <c r="DK514" s="158"/>
      <c r="DL514" s="158"/>
      <c r="DM514" s="158"/>
      <c r="DN514" s="158"/>
      <c r="DO514" s="158"/>
      <c r="DP514" s="158"/>
    </row>
    <row r="515" spans="1:120" x14ac:dyDescent="0.2">
      <c r="A515" s="158"/>
      <c r="B515" s="158"/>
      <c r="C515" s="158"/>
      <c r="D515" s="158"/>
      <c r="E515" s="158"/>
      <c r="F515" s="158"/>
      <c r="G515" s="158"/>
      <c r="H515" s="158"/>
      <c r="I515" s="158"/>
      <c r="J515" s="158"/>
      <c r="K515" s="158"/>
      <c r="L515" s="158"/>
      <c r="M515" s="158"/>
      <c r="N515" s="158"/>
      <c r="O515" s="158"/>
      <c r="P515" s="158"/>
      <c r="Q515" s="158"/>
      <c r="R515" s="158"/>
      <c r="S515" s="158"/>
      <c r="T515" s="158"/>
      <c r="U515" s="158"/>
      <c r="V515" s="158"/>
      <c r="W515" s="158"/>
      <c r="X515" s="158"/>
      <c r="Y515" s="158"/>
      <c r="Z515" s="158"/>
      <c r="AA515" s="158"/>
      <c r="AB515" s="158"/>
      <c r="AC515" s="158"/>
      <c r="AD515" s="158"/>
      <c r="AE515" s="158"/>
      <c r="AF515" s="158"/>
      <c r="AG515" s="158"/>
      <c r="AH515" s="158"/>
      <c r="AI515" s="158"/>
      <c r="AJ515" s="158"/>
      <c r="AK515" s="158"/>
      <c r="AL515" s="158"/>
      <c r="AM515" s="158"/>
      <c r="AN515" s="158"/>
      <c r="AO515" s="158"/>
      <c r="AP515" s="158"/>
      <c r="AQ515" s="158"/>
      <c r="AR515" s="158"/>
      <c r="AS515" s="158"/>
      <c r="AT515" s="158"/>
      <c r="AU515" s="158"/>
      <c r="AV515" s="158"/>
      <c r="AW515" s="158"/>
      <c r="AX515" s="158"/>
      <c r="AY515" s="158"/>
      <c r="AZ515" s="158"/>
      <c r="BA515" s="158"/>
      <c r="BB515" s="158"/>
      <c r="BC515" s="158"/>
      <c r="BD515" s="158"/>
      <c r="BE515" s="158"/>
      <c r="BF515" s="158"/>
      <c r="BG515" s="158"/>
      <c r="BH515" s="158"/>
      <c r="BI515" s="158"/>
      <c r="BJ515" s="158"/>
      <c r="BK515" s="158"/>
      <c r="BL515" s="158"/>
      <c r="BM515" s="158"/>
      <c r="BN515" s="158"/>
      <c r="BO515" s="158"/>
      <c r="BP515" s="158"/>
      <c r="BQ515" s="158"/>
      <c r="BR515" s="158"/>
      <c r="BS515" s="158"/>
      <c r="BT515" s="158"/>
      <c r="BU515" s="158"/>
      <c r="BV515" s="158"/>
      <c r="BW515" s="158"/>
      <c r="BX515" s="158"/>
      <c r="BY515" s="158"/>
      <c r="BZ515" s="158"/>
      <c r="CA515" s="158"/>
      <c r="CB515" s="158"/>
      <c r="CC515" s="158"/>
      <c r="CD515" s="158"/>
      <c r="CE515" s="158"/>
      <c r="CF515" s="158"/>
      <c r="CG515" s="158"/>
      <c r="CH515" s="158"/>
      <c r="CI515" s="158"/>
      <c r="CJ515" s="158"/>
      <c r="CK515" s="158"/>
      <c r="CL515" s="158"/>
      <c r="CM515" s="158"/>
      <c r="CN515" s="158"/>
      <c r="CO515" s="158"/>
      <c r="CP515" s="158"/>
      <c r="CQ515" s="158"/>
      <c r="CR515" s="158"/>
      <c r="CS515" s="158"/>
      <c r="CT515" s="158"/>
      <c r="CU515" s="158"/>
      <c r="CV515" s="158"/>
      <c r="CW515" s="158"/>
      <c r="CX515" s="158"/>
      <c r="CY515" s="158"/>
      <c r="CZ515" s="158"/>
      <c r="DA515" s="158"/>
      <c r="DB515" s="158"/>
      <c r="DC515" s="158"/>
      <c r="DD515" s="158"/>
      <c r="DE515" s="158"/>
      <c r="DF515" s="158"/>
      <c r="DG515" s="158"/>
      <c r="DH515" s="158"/>
      <c r="DI515" s="158"/>
      <c r="DJ515" s="158"/>
      <c r="DK515" s="158"/>
      <c r="DL515" s="158"/>
      <c r="DM515" s="158"/>
      <c r="DN515" s="158"/>
      <c r="DO515" s="158"/>
      <c r="DP515" s="158"/>
    </row>
    <row r="516" spans="1:120" x14ac:dyDescent="0.2">
      <c r="A516" s="158"/>
      <c r="B516" s="158"/>
      <c r="C516" s="158"/>
      <c r="D516" s="158"/>
      <c r="E516" s="158"/>
      <c r="F516" s="158"/>
      <c r="G516" s="158"/>
      <c r="H516" s="158"/>
      <c r="I516" s="158"/>
      <c r="J516" s="158"/>
      <c r="K516" s="158"/>
      <c r="L516" s="158"/>
      <c r="M516" s="158"/>
      <c r="N516" s="158"/>
      <c r="O516" s="158"/>
      <c r="P516" s="158"/>
      <c r="Q516" s="158"/>
      <c r="R516" s="158"/>
      <c r="S516" s="158"/>
      <c r="T516" s="158"/>
      <c r="U516" s="158"/>
      <c r="V516" s="158"/>
      <c r="W516" s="158"/>
      <c r="X516" s="158"/>
      <c r="Y516" s="158"/>
      <c r="Z516" s="158"/>
      <c r="AA516" s="158"/>
      <c r="AB516" s="158"/>
      <c r="AC516" s="158"/>
      <c r="AD516" s="158"/>
      <c r="AE516" s="158"/>
      <c r="AF516" s="158"/>
      <c r="AG516" s="158"/>
      <c r="AH516" s="158"/>
      <c r="AI516" s="158"/>
      <c r="AJ516" s="158"/>
      <c r="AK516" s="158"/>
      <c r="AL516" s="158"/>
      <c r="AM516" s="158"/>
      <c r="AN516" s="158"/>
      <c r="AO516" s="158"/>
      <c r="AP516" s="158"/>
      <c r="AQ516" s="158"/>
      <c r="AR516" s="158"/>
      <c r="AS516" s="158"/>
      <c r="AT516" s="158"/>
      <c r="AU516" s="158"/>
      <c r="AV516" s="158"/>
      <c r="AW516" s="158"/>
      <c r="AX516" s="158"/>
      <c r="AY516" s="158"/>
      <c r="AZ516" s="158"/>
      <c r="BA516" s="158"/>
      <c r="BB516" s="158"/>
      <c r="BC516" s="158"/>
      <c r="BD516" s="158"/>
      <c r="BE516" s="158"/>
      <c r="BF516" s="158"/>
      <c r="BG516" s="158"/>
      <c r="BH516" s="158"/>
      <c r="BI516" s="158"/>
      <c r="BJ516" s="158"/>
      <c r="BK516" s="158"/>
      <c r="BL516" s="158"/>
      <c r="BM516" s="158"/>
      <c r="BN516" s="158"/>
      <c r="BO516" s="158"/>
      <c r="BP516" s="158"/>
      <c r="BQ516" s="158"/>
      <c r="BR516" s="158"/>
      <c r="BS516" s="158"/>
      <c r="BT516" s="158"/>
      <c r="BU516" s="158"/>
      <c r="BV516" s="158"/>
      <c r="BW516" s="158"/>
      <c r="BX516" s="158"/>
      <c r="BY516" s="158"/>
      <c r="BZ516" s="158"/>
      <c r="CA516" s="158"/>
      <c r="CB516" s="158"/>
      <c r="CC516" s="158"/>
      <c r="CD516" s="158"/>
      <c r="CE516" s="158"/>
      <c r="CF516" s="158"/>
      <c r="CG516" s="158"/>
      <c r="CH516" s="158"/>
      <c r="CI516" s="158"/>
      <c r="CJ516" s="158"/>
      <c r="CK516" s="158"/>
      <c r="CL516" s="158"/>
      <c r="CM516" s="158"/>
      <c r="CN516" s="158"/>
      <c r="CO516" s="158"/>
      <c r="CP516" s="158"/>
      <c r="CQ516" s="158"/>
      <c r="CR516" s="158"/>
      <c r="CS516" s="158"/>
      <c r="CT516" s="158"/>
      <c r="CU516" s="158"/>
      <c r="CV516" s="158"/>
      <c r="CW516" s="158"/>
      <c r="CX516" s="158"/>
      <c r="CY516" s="158"/>
      <c r="CZ516" s="158"/>
      <c r="DA516" s="158"/>
      <c r="DB516" s="158"/>
      <c r="DC516" s="158"/>
      <c r="DD516" s="158"/>
      <c r="DE516" s="158"/>
      <c r="DF516" s="158"/>
      <c r="DG516" s="158"/>
      <c r="DH516" s="158"/>
      <c r="DI516" s="158"/>
      <c r="DJ516" s="158"/>
      <c r="DK516" s="158"/>
      <c r="DL516" s="158"/>
      <c r="DM516" s="158"/>
      <c r="DN516" s="158"/>
      <c r="DO516" s="158"/>
      <c r="DP516" s="158"/>
    </row>
    <row r="517" spans="1:120" x14ac:dyDescent="0.2">
      <c r="A517" s="158"/>
      <c r="B517" s="158"/>
      <c r="C517" s="158"/>
      <c r="D517" s="158"/>
      <c r="E517" s="158"/>
      <c r="F517" s="158"/>
      <c r="G517" s="158"/>
      <c r="H517" s="158"/>
      <c r="I517" s="158"/>
      <c r="J517" s="158"/>
      <c r="K517" s="158"/>
      <c r="L517" s="158"/>
      <c r="M517" s="158"/>
      <c r="N517" s="158"/>
      <c r="O517" s="158"/>
      <c r="P517" s="158"/>
      <c r="Q517" s="158"/>
      <c r="R517" s="158"/>
      <c r="S517" s="158"/>
      <c r="T517" s="158"/>
      <c r="U517" s="158"/>
      <c r="V517" s="158"/>
      <c r="W517" s="158"/>
      <c r="X517" s="158"/>
      <c r="Y517" s="158"/>
      <c r="Z517" s="158"/>
      <c r="AA517" s="158"/>
      <c r="AB517" s="158"/>
      <c r="AC517" s="158"/>
      <c r="AD517" s="158"/>
      <c r="AE517" s="158"/>
      <c r="AF517" s="158"/>
      <c r="AG517" s="158"/>
      <c r="AH517" s="158"/>
      <c r="AI517" s="158"/>
      <c r="AJ517" s="158"/>
      <c r="AK517" s="158"/>
      <c r="AL517" s="158"/>
      <c r="AM517" s="158"/>
      <c r="AN517" s="158"/>
      <c r="AO517" s="158"/>
      <c r="AP517" s="158"/>
      <c r="AQ517" s="158"/>
      <c r="AR517" s="158"/>
      <c r="AS517" s="158"/>
      <c r="AT517" s="158"/>
      <c r="AU517" s="158"/>
      <c r="AV517" s="158"/>
      <c r="AW517" s="158"/>
      <c r="AX517" s="158"/>
      <c r="AY517" s="158"/>
      <c r="AZ517" s="158"/>
      <c r="BA517" s="158"/>
      <c r="BB517" s="158"/>
      <c r="BC517" s="158"/>
      <c r="BD517" s="158"/>
      <c r="BE517" s="158"/>
      <c r="BF517" s="158"/>
      <c r="BG517" s="158"/>
      <c r="BH517" s="158"/>
      <c r="BI517" s="158"/>
      <c r="BJ517" s="158"/>
      <c r="BK517" s="158"/>
      <c r="BL517" s="158"/>
      <c r="BM517" s="158"/>
      <c r="BN517" s="158"/>
      <c r="BO517" s="158"/>
      <c r="BP517" s="158"/>
      <c r="BQ517" s="158"/>
      <c r="BR517" s="158"/>
      <c r="BS517" s="158"/>
      <c r="BT517" s="158"/>
      <c r="BU517" s="158"/>
      <c r="BV517" s="158"/>
      <c r="BW517" s="158"/>
      <c r="BX517" s="158"/>
      <c r="BY517" s="158"/>
      <c r="BZ517" s="158"/>
      <c r="CA517" s="158"/>
      <c r="CB517" s="158"/>
      <c r="CC517" s="158"/>
      <c r="CD517" s="158"/>
      <c r="CE517" s="158"/>
      <c r="CF517" s="158"/>
      <c r="CG517" s="158"/>
      <c r="CH517" s="158"/>
      <c r="CI517" s="158"/>
      <c r="CJ517" s="158"/>
      <c r="CK517" s="158"/>
      <c r="CL517" s="158"/>
      <c r="CM517" s="158"/>
      <c r="CN517" s="158"/>
      <c r="CO517" s="158"/>
      <c r="CP517" s="158"/>
      <c r="CQ517" s="158"/>
      <c r="CR517" s="158"/>
      <c r="CS517" s="158"/>
      <c r="CT517" s="158"/>
      <c r="CU517" s="158"/>
      <c r="CV517" s="158"/>
      <c r="CW517" s="158"/>
      <c r="CX517" s="158"/>
      <c r="CY517" s="158"/>
      <c r="CZ517" s="158"/>
      <c r="DA517" s="158"/>
      <c r="DB517" s="158"/>
      <c r="DC517" s="158"/>
      <c r="DD517" s="158"/>
      <c r="DE517" s="158"/>
      <c r="DF517" s="158"/>
      <c r="DG517" s="158"/>
      <c r="DH517" s="158"/>
      <c r="DI517" s="158"/>
      <c r="DJ517" s="158"/>
      <c r="DK517" s="158"/>
      <c r="DL517" s="158"/>
      <c r="DM517" s="158"/>
      <c r="DN517" s="158"/>
      <c r="DO517" s="158"/>
      <c r="DP517" s="158"/>
    </row>
    <row r="518" spans="1:120" x14ac:dyDescent="0.2">
      <c r="A518" s="158"/>
      <c r="B518" s="158"/>
      <c r="C518" s="158"/>
      <c r="D518" s="158"/>
      <c r="E518" s="158"/>
      <c r="F518" s="158"/>
      <c r="G518" s="158"/>
      <c r="H518" s="158"/>
      <c r="I518" s="158"/>
      <c r="J518" s="158"/>
      <c r="K518" s="158"/>
      <c r="L518" s="158"/>
      <c r="M518" s="158"/>
      <c r="N518" s="158"/>
      <c r="O518" s="158"/>
      <c r="P518" s="158"/>
      <c r="Q518" s="158"/>
      <c r="R518" s="158"/>
      <c r="S518" s="158"/>
      <c r="T518" s="158"/>
      <c r="U518" s="158"/>
      <c r="V518" s="158"/>
      <c r="W518" s="158"/>
      <c r="X518" s="158"/>
      <c r="Y518" s="158"/>
      <c r="Z518" s="158"/>
      <c r="AA518" s="158"/>
      <c r="AB518" s="158"/>
      <c r="AC518" s="158"/>
      <c r="AD518" s="158"/>
      <c r="AE518" s="158"/>
      <c r="AF518" s="158"/>
      <c r="AG518" s="158"/>
      <c r="AH518" s="158"/>
      <c r="AI518" s="158"/>
      <c r="AJ518" s="158"/>
      <c r="AK518" s="158"/>
      <c r="AL518" s="158"/>
      <c r="AM518" s="158"/>
      <c r="AN518" s="158"/>
      <c r="AO518" s="158"/>
      <c r="AP518" s="158"/>
      <c r="AQ518" s="158"/>
      <c r="AR518" s="158"/>
      <c r="AS518" s="158"/>
      <c r="AT518" s="158"/>
      <c r="AU518" s="158"/>
      <c r="AV518" s="158"/>
      <c r="AW518" s="158"/>
      <c r="AX518" s="158"/>
      <c r="AY518" s="158"/>
      <c r="AZ518" s="158"/>
      <c r="BA518" s="158"/>
      <c r="BB518" s="158"/>
      <c r="BC518" s="158"/>
      <c r="BD518" s="158"/>
      <c r="BE518" s="158"/>
      <c r="BF518" s="158"/>
      <c r="BG518" s="158"/>
      <c r="BH518" s="158"/>
      <c r="BI518" s="158"/>
      <c r="BJ518" s="158"/>
      <c r="BK518" s="158"/>
      <c r="BL518" s="158"/>
      <c r="BM518" s="158"/>
      <c r="BN518" s="158"/>
      <c r="BO518" s="158"/>
      <c r="BP518" s="158"/>
      <c r="BQ518" s="158"/>
      <c r="BR518" s="158"/>
      <c r="BS518" s="158"/>
      <c r="BT518" s="158"/>
      <c r="BU518" s="158"/>
      <c r="BV518" s="158"/>
      <c r="BW518" s="158"/>
      <c r="BX518" s="158"/>
      <c r="BY518" s="158"/>
      <c r="BZ518" s="158"/>
      <c r="CA518" s="158"/>
      <c r="CB518" s="158"/>
      <c r="CC518" s="158"/>
      <c r="CD518" s="158"/>
      <c r="CE518" s="158"/>
      <c r="CF518" s="158"/>
      <c r="CG518" s="158"/>
      <c r="CH518" s="158"/>
      <c r="CI518" s="158"/>
      <c r="CJ518" s="158"/>
      <c r="CK518" s="158"/>
      <c r="CL518" s="158"/>
      <c r="CM518" s="158"/>
      <c r="CN518" s="158"/>
      <c r="CO518" s="158"/>
      <c r="CP518" s="158"/>
      <c r="CQ518" s="158"/>
      <c r="CR518" s="158"/>
      <c r="CS518" s="158"/>
      <c r="CT518" s="158"/>
      <c r="CU518" s="158"/>
      <c r="CV518" s="158"/>
      <c r="CW518" s="158"/>
      <c r="CX518" s="158"/>
      <c r="CY518" s="158"/>
      <c r="CZ518" s="158"/>
      <c r="DA518" s="158"/>
      <c r="DB518" s="158"/>
      <c r="DC518" s="158"/>
      <c r="DD518" s="158"/>
      <c r="DE518" s="158"/>
      <c r="DF518" s="158"/>
      <c r="DG518" s="158"/>
      <c r="DH518" s="158"/>
      <c r="DI518" s="158"/>
      <c r="DJ518" s="158"/>
      <c r="DK518" s="158"/>
      <c r="DL518" s="158"/>
      <c r="DM518" s="158"/>
      <c r="DN518" s="158"/>
      <c r="DO518" s="158"/>
      <c r="DP518" s="158"/>
    </row>
    <row r="519" spans="1:120" x14ac:dyDescent="0.2">
      <c r="A519" s="158"/>
      <c r="B519" s="158"/>
      <c r="C519" s="158"/>
      <c r="D519" s="158"/>
      <c r="E519" s="158"/>
      <c r="F519" s="158"/>
      <c r="G519" s="158"/>
      <c r="H519" s="158"/>
      <c r="I519" s="158"/>
      <c r="J519" s="158"/>
      <c r="K519" s="158"/>
      <c r="L519" s="158"/>
      <c r="M519" s="158"/>
      <c r="N519" s="158"/>
      <c r="O519" s="158"/>
      <c r="P519" s="158"/>
      <c r="Q519" s="158"/>
      <c r="R519" s="158"/>
      <c r="S519" s="158"/>
      <c r="T519" s="158"/>
      <c r="U519" s="158"/>
      <c r="V519" s="158"/>
      <c r="W519" s="158"/>
      <c r="X519" s="158"/>
      <c r="Y519" s="158"/>
      <c r="Z519" s="158"/>
      <c r="AA519" s="158"/>
      <c r="AB519" s="158"/>
      <c r="AC519" s="158"/>
      <c r="AD519" s="158"/>
      <c r="AE519" s="158"/>
      <c r="AF519" s="158"/>
      <c r="AG519" s="158"/>
      <c r="AH519" s="158"/>
      <c r="AI519" s="158"/>
      <c r="AJ519" s="158"/>
      <c r="AK519" s="158"/>
      <c r="AL519" s="158"/>
      <c r="AM519" s="158"/>
      <c r="AN519" s="158"/>
      <c r="AO519" s="158"/>
      <c r="AP519" s="158"/>
      <c r="AQ519" s="158"/>
      <c r="AR519" s="158"/>
      <c r="AS519" s="158"/>
      <c r="AT519" s="158"/>
      <c r="AU519" s="158"/>
      <c r="AV519" s="158"/>
      <c r="AW519" s="158"/>
      <c r="AX519" s="158"/>
      <c r="AY519" s="158"/>
      <c r="AZ519" s="158"/>
      <c r="BA519" s="158"/>
      <c r="BB519" s="158"/>
      <c r="BC519" s="158"/>
      <c r="BD519" s="158"/>
      <c r="BE519" s="158"/>
      <c r="BF519" s="158"/>
      <c r="BG519" s="158"/>
      <c r="BH519" s="158"/>
      <c r="BI519" s="158"/>
      <c r="BJ519" s="158"/>
      <c r="BK519" s="158"/>
      <c r="BL519" s="158"/>
      <c r="BM519" s="158"/>
      <c r="BN519" s="158"/>
      <c r="BO519" s="158"/>
      <c r="BP519" s="158"/>
      <c r="BQ519" s="158"/>
      <c r="BR519" s="158"/>
      <c r="BS519" s="158"/>
      <c r="BT519" s="158"/>
      <c r="BU519" s="158"/>
      <c r="BV519" s="158"/>
      <c r="BW519" s="158"/>
      <c r="BX519" s="158"/>
      <c r="BY519" s="158"/>
      <c r="BZ519" s="158"/>
      <c r="CA519" s="158"/>
      <c r="CB519" s="158"/>
      <c r="CC519" s="158"/>
      <c r="CD519" s="158"/>
      <c r="CE519" s="158"/>
      <c r="CF519" s="158"/>
      <c r="CG519" s="158"/>
      <c r="CH519" s="158"/>
      <c r="CI519" s="158"/>
      <c r="CJ519" s="158"/>
      <c r="CK519" s="158"/>
      <c r="CL519" s="158"/>
      <c r="CM519" s="158"/>
      <c r="CN519" s="158"/>
      <c r="CO519" s="158"/>
      <c r="CP519" s="158"/>
      <c r="CQ519" s="158"/>
      <c r="CR519" s="158"/>
      <c r="CS519" s="158"/>
      <c r="CT519" s="158"/>
      <c r="CU519" s="158"/>
      <c r="CV519" s="158"/>
      <c r="CW519" s="158"/>
      <c r="CX519" s="158"/>
      <c r="CY519" s="158"/>
      <c r="CZ519" s="158"/>
      <c r="DA519" s="158"/>
      <c r="DB519" s="158"/>
      <c r="DC519" s="158"/>
      <c r="DD519" s="158"/>
      <c r="DE519" s="158"/>
      <c r="DF519" s="158"/>
      <c r="DG519" s="158"/>
      <c r="DH519" s="158"/>
      <c r="DI519" s="158"/>
      <c r="DJ519" s="158"/>
      <c r="DK519" s="158"/>
      <c r="DL519" s="158"/>
      <c r="DM519" s="158"/>
      <c r="DN519" s="158"/>
      <c r="DO519" s="158"/>
      <c r="DP519" s="158"/>
    </row>
    <row r="520" spans="1:120" x14ac:dyDescent="0.2">
      <c r="A520" s="158"/>
      <c r="B520" s="158"/>
      <c r="C520" s="158"/>
      <c r="D520" s="158"/>
      <c r="E520" s="158"/>
      <c r="F520" s="158"/>
      <c r="G520" s="158"/>
      <c r="H520" s="158"/>
      <c r="I520" s="158"/>
      <c r="J520" s="158"/>
      <c r="K520" s="158"/>
      <c r="L520" s="158"/>
      <c r="M520" s="158"/>
      <c r="N520" s="158"/>
      <c r="O520" s="158"/>
      <c r="P520" s="158"/>
      <c r="Q520" s="158"/>
      <c r="R520" s="158"/>
      <c r="S520" s="158"/>
      <c r="T520" s="158"/>
      <c r="U520" s="158"/>
      <c r="V520" s="158"/>
      <c r="W520" s="158"/>
      <c r="X520" s="158"/>
      <c r="Y520" s="158"/>
      <c r="Z520" s="158"/>
      <c r="AA520" s="158"/>
      <c r="AB520" s="158"/>
      <c r="AC520" s="158"/>
      <c r="AD520" s="158"/>
      <c r="AE520" s="158"/>
      <c r="AF520" s="158"/>
      <c r="AG520" s="158"/>
      <c r="AH520" s="158"/>
      <c r="AI520" s="158"/>
      <c r="AJ520" s="158"/>
      <c r="AK520" s="158"/>
      <c r="AL520" s="158"/>
      <c r="AM520" s="158"/>
      <c r="AN520" s="158"/>
      <c r="AO520" s="158"/>
      <c r="AP520" s="158"/>
      <c r="AQ520" s="158"/>
      <c r="AR520" s="158"/>
      <c r="AS520" s="158"/>
      <c r="AT520" s="158"/>
      <c r="AU520" s="158"/>
      <c r="AV520" s="158"/>
      <c r="AW520" s="158"/>
      <c r="AX520" s="158"/>
      <c r="AY520" s="158"/>
      <c r="AZ520" s="158"/>
      <c r="BA520" s="158"/>
      <c r="BB520" s="158"/>
      <c r="BC520" s="158"/>
      <c r="BD520" s="158"/>
      <c r="BE520" s="158"/>
      <c r="BF520" s="158"/>
      <c r="BG520" s="158"/>
      <c r="BH520" s="158"/>
      <c r="BI520" s="158"/>
      <c r="BJ520" s="158"/>
      <c r="BK520" s="158"/>
      <c r="BL520" s="158"/>
      <c r="BM520" s="158"/>
      <c r="BN520" s="158"/>
      <c r="BO520" s="158"/>
      <c r="BP520" s="158"/>
      <c r="BQ520" s="158"/>
      <c r="BR520" s="158"/>
      <c r="BS520" s="158"/>
      <c r="BT520" s="158"/>
      <c r="BU520" s="158"/>
      <c r="BV520" s="158"/>
      <c r="BW520" s="158"/>
      <c r="BX520" s="158"/>
      <c r="BY520" s="158"/>
      <c r="BZ520" s="158"/>
      <c r="CA520" s="158"/>
      <c r="CB520" s="158"/>
      <c r="CC520" s="158"/>
      <c r="CD520" s="158"/>
      <c r="CE520" s="158"/>
      <c r="CF520" s="158"/>
      <c r="CG520" s="158"/>
      <c r="CH520" s="158"/>
      <c r="CI520" s="158"/>
      <c r="CJ520" s="158"/>
      <c r="CK520" s="158"/>
      <c r="CL520" s="158"/>
      <c r="CM520" s="158"/>
      <c r="CN520" s="158"/>
      <c r="CO520" s="158"/>
      <c r="CP520" s="158"/>
      <c r="CQ520" s="158"/>
      <c r="CR520" s="158"/>
      <c r="CS520" s="158"/>
      <c r="CT520" s="158"/>
      <c r="CU520" s="158"/>
      <c r="CV520" s="158"/>
      <c r="CW520" s="158"/>
      <c r="CX520" s="158"/>
      <c r="CY520" s="158"/>
      <c r="CZ520" s="158"/>
      <c r="DA520" s="158"/>
      <c r="DB520" s="158"/>
      <c r="DC520" s="158"/>
      <c r="DD520" s="158"/>
      <c r="DE520" s="158"/>
      <c r="DF520" s="158"/>
      <c r="DG520" s="158"/>
      <c r="DH520" s="158"/>
      <c r="DI520" s="158"/>
      <c r="DJ520" s="158"/>
      <c r="DK520" s="158"/>
      <c r="DL520" s="158"/>
      <c r="DM520" s="158"/>
      <c r="DN520" s="158"/>
      <c r="DO520" s="158"/>
      <c r="DP520" s="158"/>
    </row>
    <row r="521" spans="1:120" x14ac:dyDescent="0.2">
      <c r="A521" s="158"/>
      <c r="B521" s="158"/>
      <c r="C521" s="158"/>
      <c r="D521" s="158"/>
      <c r="E521" s="158"/>
      <c r="F521" s="158"/>
      <c r="G521" s="158"/>
      <c r="H521" s="158"/>
      <c r="I521" s="158"/>
      <c r="J521" s="158"/>
      <c r="K521" s="158"/>
      <c r="L521" s="158"/>
      <c r="M521" s="158"/>
      <c r="N521" s="158"/>
      <c r="O521" s="158"/>
      <c r="P521" s="158"/>
      <c r="Q521" s="158"/>
      <c r="R521" s="158"/>
      <c r="S521" s="158"/>
      <c r="T521" s="158"/>
      <c r="U521" s="158"/>
      <c r="V521" s="158"/>
      <c r="W521" s="158"/>
      <c r="X521" s="158"/>
      <c r="Y521" s="158"/>
      <c r="Z521" s="158"/>
      <c r="AA521" s="158"/>
      <c r="AB521" s="158"/>
      <c r="AC521" s="158"/>
      <c r="AD521" s="158"/>
      <c r="AE521" s="158"/>
      <c r="AF521" s="158"/>
      <c r="AG521" s="158"/>
      <c r="AH521" s="158"/>
      <c r="AI521" s="158"/>
      <c r="AJ521" s="158"/>
      <c r="AK521" s="158"/>
      <c r="AL521" s="158"/>
      <c r="AM521" s="158"/>
      <c r="AN521" s="158"/>
      <c r="AO521" s="158"/>
      <c r="AP521" s="158"/>
      <c r="AQ521" s="158"/>
      <c r="AR521" s="158"/>
      <c r="AS521" s="158"/>
      <c r="AT521" s="158"/>
      <c r="AU521" s="158"/>
      <c r="AV521" s="158"/>
      <c r="AW521" s="158"/>
      <c r="AX521" s="158"/>
      <c r="AY521" s="158"/>
      <c r="AZ521" s="158"/>
      <c r="BA521" s="158"/>
      <c r="BB521" s="158"/>
      <c r="BC521" s="158"/>
      <c r="BD521" s="158"/>
      <c r="BE521" s="158"/>
      <c r="BF521" s="158"/>
      <c r="BG521" s="158"/>
      <c r="BH521" s="158"/>
      <c r="BI521" s="158"/>
      <c r="BJ521" s="158"/>
      <c r="BK521" s="158"/>
      <c r="BL521" s="158"/>
      <c r="BM521" s="158"/>
      <c r="BN521" s="158"/>
      <c r="BO521" s="158"/>
      <c r="BP521" s="158"/>
      <c r="BQ521" s="158"/>
      <c r="BR521" s="158"/>
      <c r="BS521" s="158"/>
      <c r="BT521" s="158"/>
      <c r="BU521" s="158"/>
      <c r="BV521" s="158"/>
      <c r="BW521" s="158"/>
      <c r="BX521" s="158"/>
      <c r="BY521" s="158"/>
      <c r="BZ521" s="158"/>
      <c r="CA521" s="158"/>
      <c r="CB521" s="158"/>
      <c r="CC521" s="158"/>
      <c r="CD521" s="158"/>
      <c r="CE521" s="158"/>
      <c r="CF521" s="158"/>
      <c r="CG521" s="158"/>
      <c r="CH521" s="158"/>
      <c r="CI521" s="158"/>
      <c r="CJ521" s="158"/>
      <c r="CK521" s="158"/>
      <c r="CL521" s="158"/>
      <c r="CM521" s="158"/>
      <c r="CN521" s="158"/>
      <c r="CO521" s="158"/>
      <c r="CP521" s="158"/>
      <c r="CQ521" s="158"/>
      <c r="CR521" s="158"/>
      <c r="CS521" s="158"/>
      <c r="CT521" s="158"/>
      <c r="CU521" s="158"/>
      <c r="CV521" s="158"/>
      <c r="CW521" s="158"/>
      <c r="CX521" s="158"/>
      <c r="CY521" s="158"/>
      <c r="CZ521" s="158"/>
      <c r="DA521" s="158"/>
      <c r="DB521" s="158"/>
      <c r="DC521" s="158"/>
      <c r="DD521" s="158"/>
      <c r="DE521" s="158"/>
      <c r="DF521" s="158"/>
      <c r="DG521" s="158"/>
      <c r="DH521" s="158"/>
      <c r="DI521" s="158"/>
      <c r="DJ521" s="158"/>
      <c r="DK521" s="158"/>
      <c r="DL521" s="158"/>
      <c r="DM521" s="158"/>
      <c r="DN521" s="158"/>
      <c r="DO521" s="158"/>
      <c r="DP521" s="158"/>
    </row>
    <row r="522" spans="1:120" x14ac:dyDescent="0.2">
      <c r="A522" s="158"/>
      <c r="B522" s="158"/>
      <c r="C522" s="158"/>
      <c r="D522" s="158"/>
      <c r="E522" s="158"/>
      <c r="F522" s="158"/>
      <c r="G522" s="158"/>
      <c r="H522" s="158"/>
      <c r="I522" s="158"/>
      <c r="J522" s="158"/>
      <c r="K522" s="158"/>
      <c r="L522" s="158"/>
      <c r="M522" s="158"/>
      <c r="N522" s="158"/>
      <c r="O522" s="158"/>
      <c r="P522" s="158"/>
      <c r="Q522" s="158"/>
      <c r="R522" s="158"/>
      <c r="S522" s="158"/>
      <c r="T522" s="158"/>
      <c r="U522" s="158"/>
      <c r="V522" s="158"/>
      <c r="W522" s="158"/>
      <c r="X522" s="158"/>
      <c r="Y522" s="158"/>
      <c r="Z522" s="158"/>
      <c r="AA522" s="158"/>
      <c r="AB522" s="158"/>
      <c r="AC522" s="158"/>
      <c r="AD522" s="158"/>
      <c r="AE522" s="158"/>
      <c r="AF522" s="158"/>
      <c r="AG522" s="158"/>
      <c r="AH522" s="158"/>
      <c r="AI522" s="158"/>
      <c r="AJ522" s="158"/>
      <c r="AK522" s="158"/>
      <c r="AL522" s="158"/>
      <c r="AM522" s="158"/>
      <c r="AN522" s="158"/>
      <c r="AO522" s="158"/>
      <c r="AP522" s="158"/>
      <c r="AQ522" s="158"/>
      <c r="AR522" s="158"/>
      <c r="AS522" s="158"/>
      <c r="AT522" s="158"/>
      <c r="AU522" s="158"/>
      <c r="AV522" s="158"/>
      <c r="AW522" s="158"/>
      <c r="AX522" s="158"/>
      <c r="AY522" s="158"/>
      <c r="AZ522" s="158"/>
      <c r="BA522" s="158"/>
      <c r="BB522" s="158"/>
      <c r="BC522" s="158"/>
      <c r="BD522" s="158"/>
      <c r="BE522" s="158"/>
      <c r="BF522" s="158"/>
      <c r="BG522" s="158"/>
      <c r="BH522" s="158"/>
      <c r="BI522" s="158"/>
      <c r="BJ522" s="158"/>
      <c r="BK522" s="158"/>
      <c r="BL522" s="158"/>
      <c r="BM522" s="158"/>
      <c r="BN522" s="158"/>
      <c r="BO522" s="158"/>
      <c r="BP522" s="158"/>
      <c r="BQ522" s="158"/>
      <c r="BR522" s="158"/>
      <c r="BS522" s="158"/>
      <c r="BT522" s="158"/>
      <c r="BU522" s="158"/>
      <c r="BV522" s="158"/>
      <c r="BW522" s="158"/>
      <c r="BX522" s="158"/>
      <c r="BY522" s="158"/>
      <c r="BZ522" s="158"/>
      <c r="CA522" s="158"/>
      <c r="CB522" s="158"/>
      <c r="CC522" s="158"/>
      <c r="CD522" s="158"/>
      <c r="CE522" s="158"/>
      <c r="CF522" s="158"/>
      <c r="CG522" s="158"/>
      <c r="CH522" s="158"/>
      <c r="CI522" s="158"/>
      <c r="CJ522" s="158"/>
      <c r="CK522" s="158"/>
      <c r="CL522" s="158"/>
      <c r="CM522" s="158"/>
      <c r="CN522" s="158"/>
      <c r="CO522" s="158"/>
      <c r="CP522" s="158"/>
      <c r="CQ522" s="158"/>
      <c r="CR522" s="158"/>
      <c r="CS522" s="158"/>
      <c r="CT522" s="158"/>
      <c r="CU522" s="158"/>
      <c r="CV522" s="158"/>
      <c r="CW522" s="158"/>
      <c r="CX522" s="158"/>
      <c r="CY522" s="158"/>
      <c r="CZ522" s="158"/>
      <c r="DA522" s="158"/>
      <c r="DB522" s="158"/>
      <c r="DC522" s="158"/>
      <c r="DD522" s="158"/>
      <c r="DE522" s="158"/>
      <c r="DF522" s="158"/>
      <c r="DG522" s="158"/>
      <c r="DH522" s="158"/>
      <c r="DI522" s="158"/>
      <c r="DJ522" s="158"/>
      <c r="DK522" s="158"/>
      <c r="DL522" s="158"/>
      <c r="DM522" s="158"/>
      <c r="DN522" s="158"/>
      <c r="DO522" s="158"/>
      <c r="DP522" s="158"/>
    </row>
    <row r="523" spans="1:120" x14ac:dyDescent="0.2">
      <c r="A523" s="158"/>
      <c r="B523" s="158"/>
      <c r="C523" s="158"/>
      <c r="D523" s="158"/>
      <c r="E523" s="158"/>
      <c r="F523" s="158"/>
      <c r="G523" s="158"/>
      <c r="H523" s="158"/>
      <c r="I523" s="158"/>
      <c r="J523" s="158"/>
      <c r="K523" s="158"/>
      <c r="L523" s="158"/>
      <c r="M523" s="158"/>
      <c r="N523" s="158"/>
      <c r="O523" s="158"/>
      <c r="P523" s="158"/>
      <c r="Q523" s="158"/>
      <c r="R523" s="158"/>
      <c r="S523" s="158"/>
      <c r="T523" s="158"/>
      <c r="U523" s="158"/>
      <c r="V523" s="158"/>
      <c r="W523" s="158"/>
      <c r="X523" s="158"/>
      <c r="Y523" s="158"/>
      <c r="Z523" s="158"/>
      <c r="AA523" s="158"/>
      <c r="AB523" s="158"/>
      <c r="AC523" s="158"/>
      <c r="AD523" s="158"/>
      <c r="AE523" s="158"/>
      <c r="AF523" s="158"/>
      <c r="AG523" s="158"/>
      <c r="AH523" s="158"/>
      <c r="AI523" s="158"/>
      <c r="AJ523" s="158"/>
      <c r="AK523" s="158"/>
      <c r="AL523" s="158"/>
      <c r="AM523" s="158"/>
      <c r="AN523" s="158"/>
      <c r="AO523" s="158"/>
      <c r="AP523" s="158"/>
      <c r="AQ523" s="158"/>
      <c r="AR523" s="158"/>
      <c r="AS523" s="158"/>
      <c r="AT523" s="158"/>
      <c r="AU523" s="158"/>
      <c r="AV523" s="158"/>
      <c r="AW523" s="158"/>
      <c r="AX523" s="158"/>
      <c r="AY523" s="158"/>
      <c r="AZ523" s="158"/>
      <c r="BA523" s="158"/>
      <c r="BB523" s="158"/>
      <c r="BC523" s="158"/>
      <c r="BD523" s="158"/>
      <c r="BE523" s="158"/>
      <c r="BF523" s="158"/>
      <c r="BG523" s="158"/>
      <c r="BH523" s="158"/>
      <c r="BI523" s="158"/>
      <c r="BJ523" s="158"/>
      <c r="BK523" s="158"/>
      <c r="BL523" s="158"/>
      <c r="BM523" s="158"/>
      <c r="BN523" s="158"/>
      <c r="BO523" s="158"/>
      <c r="BP523" s="158"/>
      <c r="BQ523" s="158"/>
      <c r="BR523" s="158"/>
      <c r="BS523" s="158"/>
      <c r="BT523" s="158"/>
      <c r="BU523" s="158"/>
      <c r="BV523" s="158"/>
      <c r="BW523" s="158"/>
      <c r="BX523" s="158"/>
      <c r="BY523" s="158"/>
      <c r="BZ523" s="158"/>
      <c r="CA523" s="158"/>
      <c r="CB523" s="158"/>
      <c r="CC523" s="158"/>
      <c r="CD523" s="158"/>
      <c r="CE523" s="158"/>
      <c r="CF523" s="158"/>
      <c r="CG523" s="158"/>
      <c r="CH523" s="158"/>
      <c r="CI523" s="158"/>
      <c r="CJ523" s="158"/>
      <c r="CK523" s="158"/>
      <c r="CL523" s="158"/>
      <c r="CM523" s="158"/>
      <c r="CN523" s="158"/>
      <c r="CO523" s="158"/>
      <c r="CP523" s="158"/>
      <c r="CQ523" s="158"/>
      <c r="CR523" s="158"/>
      <c r="CS523" s="158"/>
      <c r="CT523" s="158"/>
      <c r="CU523" s="158"/>
      <c r="CV523" s="158"/>
      <c r="CW523" s="158"/>
      <c r="CX523" s="158"/>
      <c r="CY523" s="158"/>
      <c r="CZ523" s="158"/>
      <c r="DA523" s="158"/>
      <c r="DB523" s="158"/>
      <c r="DC523" s="158"/>
      <c r="DD523" s="158"/>
      <c r="DE523" s="158"/>
      <c r="DF523" s="158"/>
      <c r="DG523" s="158"/>
      <c r="DH523" s="158"/>
      <c r="DI523" s="158"/>
      <c r="DJ523" s="158"/>
      <c r="DK523" s="158"/>
      <c r="DL523" s="158"/>
      <c r="DM523" s="158"/>
      <c r="DN523" s="158"/>
      <c r="DO523" s="158"/>
      <c r="DP523" s="158"/>
    </row>
    <row r="524" spans="1:120" x14ac:dyDescent="0.2">
      <c r="A524" s="158"/>
      <c r="B524" s="158"/>
      <c r="C524" s="158"/>
      <c r="D524" s="158"/>
      <c r="E524" s="158"/>
      <c r="F524" s="158"/>
      <c r="G524" s="158"/>
      <c r="H524" s="158"/>
      <c r="I524" s="158"/>
      <c r="J524" s="158"/>
      <c r="K524" s="158"/>
      <c r="L524" s="158"/>
      <c r="M524" s="158"/>
      <c r="N524" s="158"/>
      <c r="O524" s="158"/>
      <c r="P524" s="158"/>
      <c r="Q524" s="158"/>
      <c r="R524" s="158"/>
      <c r="S524" s="158"/>
      <c r="T524" s="158"/>
      <c r="U524" s="158"/>
      <c r="V524" s="158"/>
      <c r="W524" s="158"/>
      <c r="X524" s="158"/>
      <c r="Y524" s="158"/>
      <c r="Z524" s="158"/>
      <c r="AA524" s="158"/>
      <c r="AB524" s="158"/>
      <c r="AC524" s="158"/>
      <c r="AD524" s="158"/>
      <c r="AE524" s="158"/>
      <c r="AF524" s="158"/>
      <c r="AG524" s="158"/>
      <c r="AH524" s="158"/>
      <c r="AI524" s="158"/>
      <c r="AJ524" s="158"/>
      <c r="AK524" s="158"/>
      <c r="AL524" s="158"/>
      <c r="AM524" s="158"/>
      <c r="AN524" s="158"/>
      <c r="AO524" s="158"/>
      <c r="AP524" s="158"/>
      <c r="AQ524" s="158"/>
      <c r="AR524" s="158"/>
      <c r="AS524" s="158"/>
      <c r="AT524" s="158"/>
      <c r="AU524" s="158"/>
      <c r="AV524" s="158"/>
      <c r="AW524" s="158"/>
      <c r="AX524" s="158"/>
      <c r="AY524" s="158"/>
      <c r="AZ524" s="158"/>
      <c r="BA524" s="158"/>
      <c r="BB524" s="158"/>
      <c r="BC524" s="158"/>
      <c r="BD524" s="158"/>
      <c r="BE524" s="158"/>
      <c r="BF524" s="158"/>
      <c r="BG524" s="158"/>
      <c r="BH524" s="158"/>
      <c r="BI524" s="158"/>
      <c r="BJ524" s="158"/>
      <c r="BK524" s="158"/>
      <c r="BL524" s="158"/>
      <c r="BM524" s="158"/>
      <c r="BN524" s="158"/>
      <c r="BO524" s="158"/>
      <c r="BP524" s="158"/>
      <c r="BQ524" s="158"/>
      <c r="BR524" s="158"/>
      <c r="BS524" s="158"/>
      <c r="BT524" s="158"/>
      <c r="BU524" s="158"/>
      <c r="BV524" s="158"/>
      <c r="BW524" s="158"/>
      <c r="BX524" s="158"/>
      <c r="BY524" s="158"/>
      <c r="BZ524" s="158"/>
      <c r="CA524" s="158"/>
      <c r="CB524" s="158"/>
      <c r="CC524" s="158"/>
      <c r="CD524" s="158"/>
      <c r="CE524" s="158"/>
      <c r="CF524" s="158"/>
      <c r="CG524" s="158"/>
      <c r="CH524" s="158"/>
      <c r="CI524" s="158"/>
      <c r="CJ524" s="158"/>
      <c r="CK524" s="158"/>
      <c r="CL524" s="158"/>
      <c r="CM524" s="158"/>
      <c r="CN524" s="158"/>
      <c r="CO524" s="158"/>
      <c r="CP524" s="158"/>
      <c r="CQ524" s="158"/>
      <c r="CR524" s="158"/>
      <c r="CS524" s="158"/>
      <c r="CT524" s="158"/>
      <c r="CU524" s="158"/>
      <c r="CV524" s="158"/>
      <c r="CW524" s="158"/>
      <c r="CX524" s="158"/>
      <c r="CY524" s="158"/>
      <c r="CZ524" s="158"/>
      <c r="DA524" s="158"/>
      <c r="DB524" s="158"/>
      <c r="DC524" s="158"/>
      <c r="DD524" s="158"/>
      <c r="DE524" s="158"/>
      <c r="DF524" s="158"/>
      <c r="DG524" s="158"/>
      <c r="DH524" s="158"/>
      <c r="DI524" s="158"/>
      <c r="DJ524" s="158"/>
      <c r="DK524" s="158"/>
      <c r="DL524" s="158"/>
      <c r="DM524" s="158"/>
      <c r="DN524" s="158"/>
      <c r="DO524" s="158"/>
      <c r="DP524" s="158"/>
    </row>
    <row r="525" spans="1:120" x14ac:dyDescent="0.2">
      <c r="A525" s="158"/>
      <c r="B525" s="158"/>
      <c r="C525" s="158"/>
      <c r="D525" s="158"/>
      <c r="E525" s="158"/>
      <c r="F525" s="158"/>
      <c r="G525" s="158"/>
      <c r="H525" s="158"/>
      <c r="I525" s="158"/>
      <c r="J525" s="158"/>
      <c r="K525" s="158"/>
      <c r="L525" s="158"/>
      <c r="M525" s="158"/>
      <c r="N525" s="158"/>
      <c r="O525" s="158"/>
      <c r="P525" s="158"/>
      <c r="Q525" s="158"/>
      <c r="R525" s="158"/>
      <c r="S525" s="158"/>
      <c r="T525" s="158"/>
      <c r="U525" s="158"/>
      <c r="V525" s="158"/>
      <c r="W525" s="158"/>
      <c r="X525" s="158"/>
      <c r="Y525" s="158"/>
      <c r="Z525" s="158"/>
      <c r="AA525" s="158"/>
      <c r="AB525" s="158"/>
      <c r="AC525" s="158"/>
      <c r="AD525" s="158"/>
      <c r="AE525" s="158"/>
      <c r="AF525" s="158"/>
      <c r="AG525" s="158"/>
      <c r="AH525" s="158"/>
      <c r="AI525" s="158"/>
      <c r="AJ525" s="158"/>
      <c r="AK525" s="158"/>
      <c r="AL525" s="158"/>
      <c r="AM525" s="158"/>
      <c r="AN525" s="158"/>
      <c r="AO525" s="158"/>
      <c r="AP525" s="158"/>
      <c r="AQ525" s="158"/>
      <c r="AR525" s="158"/>
      <c r="AS525" s="158"/>
      <c r="AT525" s="158"/>
      <c r="AU525" s="158"/>
      <c r="AV525" s="158"/>
      <c r="AW525" s="158"/>
      <c r="AX525" s="158"/>
      <c r="AY525" s="158"/>
      <c r="AZ525" s="158"/>
      <c r="BA525" s="158"/>
      <c r="BB525" s="158"/>
      <c r="BC525" s="158"/>
      <c r="BD525" s="158"/>
      <c r="BE525" s="158"/>
      <c r="BF525" s="158"/>
      <c r="BG525" s="158"/>
      <c r="BH525" s="158"/>
      <c r="BI525" s="158"/>
      <c r="BJ525" s="158"/>
      <c r="BK525" s="158"/>
      <c r="BL525" s="158"/>
      <c r="BM525" s="158"/>
      <c r="BN525" s="158"/>
      <c r="BO525" s="158"/>
      <c r="BP525" s="158"/>
      <c r="BQ525" s="158"/>
      <c r="BR525" s="158"/>
      <c r="BS525" s="158"/>
      <c r="BT525" s="158"/>
      <c r="BU525" s="158"/>
      <c r="BV525" s="158"/>
      <c r="BW525" s="158"/>
      <c r="BX525" s="158"/>
      <c r="BY525" s="158"/>
      <c r="BZ525" s="158"/>
      <c r="CA525" s="158"/>
      <c r="CB525" s="158"/>
      <c r="CC525" s="158"/>
      <c r="CD525" s="158"/>
      <c r="CE525" s="158"/>
      <c r="CF525" s="158"/>
      <c r="CG525" s="158"/>
      <c r="CH525" s="158"/>
      <c r="CI525" s="158"/>
      <c r="CJ525" s="158"/>
      <c r="CK525" s="158"/>
      <c r="CL525" s="158"/>
      <c r="CM525" s="158"/>
      <c r="CN525" s="158"/>
      <c r="CO525" s="158"/>
      <c r="CP525" s="158"/>
      <c r="CQ525" s="158"/>
      <c r="CR525" s="158"/>
      <c r="CS525" s="158"/>
      <c r="CT525" s="158"/>
      <c r="CU525" s="158"/>
      <c r="CV525" s="158"/>
      <c r="CW525" s="158"/>
      <c r="CX525" s="158"/>
      <c r="CY525" s="158"/>
      <c r="CZ525" s="158"/>
      <c r="DA525" s="158"/>
      <c r="DB525" s="158"/>
      <c r="DC525" s="158"/>
      <c r="DD525" s="158"/>
      <c r="DE525" s="158"/>
      <c r="DF525" s="158"/>
      <c r="DG525" s="158"/>
      <c r="DH525" s="158"/>
      <c r="DI525" s="158"/>
      <c r="DJ525" s="158"/>
      <c r="DK525" s="158"/>
      <c r="DL525" s="158"/>
      <c r="DM525" s="158"/>
      <c r="DN525" s="158"/>
      <c r="DO525" s="158"/>
      <c r="DP525" s="158"/>
    </row>
    <row r="526" spans="1:120" x14ac:dyDescent="0.2">
      <c r="A526" s="158"/>
      <c r="B526" s="158"/>
      <c r="C526" s="158"/>
      <c r="D526" s="158"/>
      <c r="E526" s="158"/>
      <c r="F526" s="158"/>
      <c r="G526" s="158"/>
      <c r="H526" s="158"/>
      <c r="I526" s="158"/>
      <c r="J526" s="158"/>
      <c r="K526" s="158"/>
      <c r="L526" s="158"/>
      <c r="M526" s="158"/>
      <c r="N526" s="158"/>
      <c r="O526" s="158"/>
      <c r="P526" s="158"/>
      <c r="Q526" s="158"/>
      <c r="R526" s="158"/>
      <c r="S526" s="158"/>
      <c r="T526" s="158"/>
      <c r="U526" s="158"/>
      <c r="V526" s="158"/>
      <c r="W526" s="158"/>
      <c r="X526" s="158"/>
      <c r="Y526" s="158"/>
      <c r="Z526" s="158"/>
      <c r="AA526" s="158"/>
      <c r="AB526" s="158"/>
      <c r="AC526" s="158"/>
      <c r="AD526" s="158"/>
      <c r="AE526" s="158"/>
      <c r="AF526" s="158"/>
      <c r="AG526" s="158"/>
      <c r="AH526" s="158"/>
      <c r="AI526" s="158"/>
      <c r="AJ526" s="158"/>
      <c r="AK526" s="158"/>
      <c r="AL526" s="158"/>
      <c r="AM526" s="158"/>
      <c r="AN526" s="158"/>
      <c r="AO526" s="158"/>
      <c r="AP526" s="158"/>
      <c r="AQ526" s="158"/>
      <c r="AR526" s="158"/>
      <c r="AS526" s="158"/>
      <c r="AT526" s="158"/>
      <c r="AU526" s="158"/>
      <c r="AV526" s="158"/>
      <c r="AW526" s="158"/>
      <c r="AX526" s="158"/>
      <c r="AY526" s="158"/>
      <c r="AZ526" s="158"/>
      <c r="BA526" s="158"/>
      <c r="BB526" s="158"/>
      <c r="BC526" s="158"/>
      <c r="BD526" s="158"/>
      <c r="BE526" s="158"/>
      <c r="BF526" s="158"/>
      <c r="BG526" s="158"/>
      <c r="BH526" s="158"/>
      <c r="BI526" s="158"/>
      <c r="BJ526" s="158"/>
      <c r="BK526" s="158"/>
      <c r="BL526" s="158"/>
      <c r="BM526" s="158"/>
      <c r="BN526" s="158"/>
      <c r="BO526" s="158"/>
      <c r="BP526" s="158"/>
      <c r="BQ526" s="158"/>
      <c r="BR526" s="158"/>
      <c r="BS526" s="158"/>
      <c r="BT526" s="158"/>
      <c r="BU526" s="158"/>
      <c r="BV526" s="158"/>
      <c r="BW526" s="158"/>
      <c r="BX526" s="158"/>
      <c r="BY526" s="158"/>
      <c r="BZ526" s="158"/>
      <c r="CA526" s="158"/>
      <c r="CB526" s="158"/>
      <c r="CC526" s="158"/>
      <c r="CD526" s="158"/>
      <c r="CE526" s="158"/>
      <c r="CF526" s="158"/>
      <c r="CG526" s="158"/>
      <c r="CH526" s="158"/>
      <c r="CI526" s="158"/>
      <c r="CJ526" s="158"/>
      <c r="CK526" s="158"/>
      <c r="CL526" s="158"/>
      <c r="CM526" s="158"/>
      <c r="CN526" s="158"/>
      <c r="CO526" s="158"/>
      <c r="CP526" s="158"/>
      <c r="CQ526" s="158"/>
      <c r="CR526" s="158"/>
      <c r="CS526" s="158"/>
      <c r="CT526" s="158"/>
      <c r="CU526" s="158"/>
      <c r="CV526" s="158"/>
      <c r="CW526" s="158"/>
      <c r="CX526" s="158"/>
      <c r="CY526" s="158"/>
      <c r="CZ526" s="158"/>
      <c r="DA526" s="158"/>
      <c r="DB526" s="158"/>
      <c r="DC526" s="158"/>
      <c r="DD526" s="158"/>
      <c r="DE526" s="158"/>
      <c r="DF526" s="158"/>
      <c r="DG526" s="158"/>
      <c r="DH526" s="158"/>
      <c r="DI526" s="158"/>
      <c r="DJ526" s="158"/>
      <c r="DK526" s="158"/>
      <c r="DL526" s="158"/>
      <c r="DM526" s="158"/>
      <c r="DN526" s="158"/>
      <c r="DO526" s="158"/>
      <c r="DP526" s="158"/>
    </row>
    <row r="527" spans="1:120" x14ac:dyDescent="0.2">
      <c r="A527" s="158"/>
      <c r="B527" s="158"/>
      <c r="C527" s="158"/>
      <c r="D527" s="158"/>
      <c r="E527" s="158"/>
      <c r="F527" s="158"/>
      <c r="G527" s="158"/>
      <c r="H527" s="158"/>
      <c r="I527" s="158"/>
      <c r="J527" s="158"/>
      <c r="K527" s="158"/>
      <c r="L527" s="158"/>
      <c r="M527" s="158"/>
      <c r="N527" s="158"/>
      <c r="O527" s="158"/>
      <c r="P527" s="158"/>
      <c r="Q527" s="158"/>
      <c r="R527" s="158"/>
      <c r="S527" s="158"/>
      <c r="T527" s="158"/>
      <c r="U527" s="158"/>
      <c r="V527" s="158"/>
      <c r="W527" s="158"/>
      <c r="X527" s="158"/>
      <c r="Y527" s="158"/>
      <c r="Z527" s="158"/>
      <c r="AA527" s="158"/>
      <c r="AB527" s="158"/>
      <c r="AC527" s="158"/>
      <c r="AD527" s="158"/>
      <c r="AE527" s="158"/>
      <c r="AF527" s="158"/>
      <c r="AG527" s="158"/>
      <c r="AH527" s="158"/>
      <c r="AI527" s="158"/>
      <c r="AJ527" s="158"/>
      <c r="AK527" s="158"/>
      <c r="AL527" s="158"/>
      <c r="AM527" s="158"/>
      <c r="AN527" s="158"/>
      <c r="AO527" s="158"/>
      <c r="AP527" s="158"/>
      <c r="AQ527" s="158"/>
      <c r="AR527" s="158"/>
      <c r="AS527" s="158"/>
      <c r="AT527" s="158"/>
      <c r="AU527" s="158"/>
      <c r="AV527" s="158"/>
      <c r="AW527" s="158"/>
      <c r="AX527" s="158"/>
      <c r="AY527" s="158"/>
      <c r="AZ527" s="158"/>
      <c r="BA527" s="158"/>
      <c r="BB527" s="158"/>
      <c r="BC527" s="158"/>
      <c r="BD527" s="158"/>
      <c r="BE527" s="158"/>
      <c r="BF527" s="158"/>
      <c r="BG527" s="158"/>
      <c r="BH527" s="158"/>
      <c r="BI527" s="158"/>
      <c r="BJ527" s="158"/>
      <c r="BK527" s="158"/>
      <c r="BL527" s="158"/>
      <c r="BM527" s="158"/>
      <c r="BN527" s="158"/>
      <c r="BO527" s="158"/>
      <c r="BP527" s="158"/>
      <c r="BQ527" s="158"/>
      <c r="BR527" s="158"/>
      <c r="BS527" s="158"/>
      <c r="BT527" s="158"/>
      <c r="BU527" s="158"/>
      <c r="BV527" s="158"/>
      <c r="BW527" s="158"/>
      <c r="BX527" s="158"/>
      <c r="BY527" s="158"/>
      <c r="BZ527" s="158"/>
      <c r="CA527" s="158"/>
      <c r="CB527" s="158"/>
      <c r="CC527" s="158"/>
      <c r="CD527" s="158"/>
      <c r="CE527" s="158"/>
      <c r="CF527" s="158"/>
      <c r="CG527" s="158"/>
      <c r="CH527" s="158"/>
      <c r="CI527" s="158"/>
      <c r="CJ527" s="158"/>
      <c r="CK527" s="158"/>
      <c r="CL527" s="158"/>
      <c r="CM527" s="158"/>
      <c r="CN527" s="158"/>
      <c r="CO527" s="158"/>
      <c r="CP527" s="158"/>
      <c r="CQ527" s="158"/>
      <c r="CR527" s="158"/>
      <c r="CS527" s="158"/>
      <c r="CT527" s="158"/>
      <c r="CU527" s="158"/>
      <c r="CV527" s="158"/>
      <c r="CW527" s="158"/>
      <c r="CX527" s="158"/>
      <c r="CY527" s="158"/>
      <c r="CZ527" s="158"/>
      <c r="DA527" s="158"/>
      <c r="DB527" s="158"/>
      <c r="DC527" s="158"/>
      <c r="DD527" s="158"/>
      <c r="DE527" s="158"/>
      <c r="DF527" s="158"/>
      <c r="DG527" s="158"/>
      <c r="DH527" s="158"/>
      <c r="DI527" s="158"/>
      <c r="DJ527" s="158"/>
      <c r="DK527" s="158"/>
      <c r="DL527" s="158"/>
      <c r="DM527" s="158"/>
      <c r="DN527" s="158"/>
      <c r="DO527" s="158"/>
      <c r="DP527" s="158"/>
    </row>
    <row r="528" spans="1:120" x14ac:dyDescent="0.2">
      <c r="A528" s="158"/>
      <c r="B528" s="158"/>
      <c r="C528" s="158"/>
      <c r="D528" s="158"/>
      <c r="E528" s="158"/>
      <c r="F528" s="158"/>
      <c r="G528" s="158"/>
      <c r="H528" s="158"/>
      <c r="I528" s="158"/>
      <c r="J528" s="158"/>
      <c r="K528" s="158"/>
      <c r="L528" s="158"/>
      <c r="M528" s="158"/>
      <c r="N528" s="158"/>
      <c r="O528" s="158"/>
      <c r="P528" s="158"/>
      <c r="Q528" s="158"/>
      <c r="R528" s="158"/>
      <c r="S528" s="158"/>
      <c r="T528" s="158"/>
      <c r="U528" s="158"/>
      <c r="V528" s="158"/>
      <c r="W528" s="158"/>
      <c r="X528" s="158"/>
      <c r="Y528" s="158"/>
      <c r="Z528" s="158"/>
      <c r="AA528" s="158"/>
      <c r="AB528" s="158"/>
      <c r="AC528" s="158"/>
      <c r="AD528" s="158"/>
      <c r="AE528" s="158"/>
      <c r="AF528" s="158"/>
      <c r="AG528" s="158"/>
      <c r="AH528" s="158"/>
      <c r="AI528" s="158"/>
      <c r="AJ528" s="158"/>
      <c r="AK528" s="158"/>
      <c r="AL528" s="158"/>
      <c r="AM528" s="158"/>
      <c r="AN528" s="158"/>
      <c r="AO528" s="158"/>
      <c r="AP528" s="158"/>
      <c r="AQ528" s="158"/>
      <c r="AR528" s="158"/>
      <c r="AS528" s="158"/>
      <c r="AT528" s="158"/>
      <c r="AU528" s="158"/>
      <c r="AV528" s="158"/>
      <c r="AW528" s="158"/>
      <c r="AX528" s="158"/>
      <c r="AY528" s="158"/>
      <c r="AZ528" s="158"/>
      <c r="BA528" s="158"/>
      <c r="BB528" s="158"/>
      <c r="BC528" s="158"/>
      <c r="BD528" s="158"/>
      <c r="BE528" s="158"/>
      <c r="BF528" s="158"/>
      <c r="BG528" s="158"/>
      <c r="BH528" s="158"/>
      <c r="BI528" s="158"/>
      <c r="BJ528" s="158"/>
      <c r="BK528" s="158"/>
      <c r="BL528" s="158"/>
      <c r="BM528" s="158"/>
      <c r="BN528" s="158"/>
      <c r="BO528" s="158"/>
      <c r="BP528" s="158"/>
      <c r="BQ528" s="158"/>
      <c r="BR528" s="158"/>
      <c r="BS528" s="158"/>
      <c r="BT528" s="158"/>
      <c r="BU528" s="158"/>
      <c r="BV528" s="158"/>
      <c r="BW528" s="158"/>
      <c r="BX528" s="158"/>
      <c r="BY528" s="158"/>
      <c r="BZ528" s="158"/>
      <c r="CA528" s="158"/>
      <c r="CB528" s="158"/>
      <c r="CC528" s="158"/>
      <c r="CD528" s="158"/>
      <c r="CE528" s="158"/>
      <c r="CF528" s="158"/>
      <c r="CG528" s="158"/>
      <c r="CH528" s="158"/>
      <c r="CI528" s="158"/>
      <c r="CJ528" s="158"/>
      <c r="CK528" s="158"/>
      <c r="CL528" s="158"/>
      <c r="CM528" s="158"/>
      <c r="CN528" s="158"/>
      <c r="CO528" s="158"/>
      <c r="CP528" s="158"/>
      <c r="CQ528" s="158"/>
      <c r="CR528" s="158"/>
      <c r="CS528" s="158"/>
      <c r="CT528" s="158"/>
      <c r="CU528" s="158"/>
      <c r="CV528" s="158"/>
      <c r="CW528" s="158"/>
      <c r="CX528" s="158"/>
      <c r="CY528" s="158"/>
      <c r="CZ528" s="158"/>
      <c r="DA528" s="158"/>
      <c r="DB528" s="158"/>
      <c r="DC528" s="158"/>
      <c r="DD528" s="158"/>
      <c r="DE528" s="158"/>
      <c r="DF528" s="158"/>
      <c r="DG528" s="158"/>
      <c r="DH528" s="158"/>
      <c r="DI528" s="158"/>
      <c r="DJ528" s="158"/>
      <c r="DK528" s="158"/>
      <c r="DL528" s="158"/>
      <c r="DM528" s="158"/>
      <c r="DN528" s="158"/>
      <c r="DO528" s="158"/>
      <c r="DP528" s="158"/>
    </row>
    <row r="529" spans="1:120" x14ac:dyDescent="0.2">
      <c r="A529" s="158"/>
      <c r="B529" s="158"/>
      <c r="C529" s="158"/>
      <c r="D529" s="158"/>
      <c r="E529" s="158"/>
      <c r="F529" s="158"/>
      <c r="G529" s="158"/>
      <c r="H529" s="158"/>
      <c r="I529" s="158"/>
      <c r="J529" s="158"/>
      <c r="K529" s="158"/>
      <c r="L529" s="158"/>
      <c r="M529" s="158"/>
      <c r="N529" s="158"/>
      <c r="O529" s="158"/>
      <c r="P529" s="158"/>
      <c r="Q529" s="158"/>
      <c r="R529" s="158"/>
      <c r="S529" s="158"/>
      <c r="T529" s="158"/>
      <c r="U529" s="158"/>
      <c r="V529" s="158"/>
      <c r="W529" s="158"/>
      <c r="X529" s="158"/>
      <c r="Y529" s="158"/>
      <c r="Z529" s="158"/>
      <c r="AA529" s="158"/>
      <c r="AB529" s="158"/>
      <c r="AC529" s="158"/>
      <c r="AD529" s="158"/>
      <c r="AE529" s="158"/>
      <c r="AF529" s="158"/>
      <c r="AG529" s="158"/>
      <c r="AH529" s="158"/>
      <c r="AI529" s="158"/>
      <c r="AJ529" s="158"/>
      <c r="AK529" s="158"/>
      <c r="AL529" s="158"/>
      <c r="AM529" s="158"/>
      <c r="AN529" s="158"/>
      <c r="AO529" s="158"/>
      <c r="AP529" s="158"/>
      <c r="AQ529" s="158"/>
      <c r="AR529" s="158"/>
      <c r="AS529" s="158"/>
      <c r="AT529" s="158"/>
      <c r="AU529" s="158"/>
      <c r="AV529" s="158"/>
      <c r="AW529" s="158"/>
      <c r="AX529" s="158"/>
      <c r="AY529" s="158"/>
      <c r="AZ529" s="158"/>
      <c r="BA529" s="158"/>
      <c r="BB529" s="158"/>
      <c r="BC529" s="158"/>
      <c r="BD529" s="158"/>
      <c r="BE529" s="158"/>
      <c r="BF529" s="158"/>
      <c r="BG529" s="158"/>
      <c r="BH529" s="158"/>
      <c r="BI529" s="158"/>
      <c r="BJ529" s="158"/>
      <c r="BK529" s="158"/>
      <c r="BL529" s="158"/>
      <c r="BM529" s="158"/>
      <c r="BN529" s="158"/>
      <c r="BO529" s="158"/>
      <c r="BP529" s="158"/>
      <c r="BQ529" s="158"/>
      <c r="BR529" s="158"/>
      <c r="BS529" s="158"/>
      <c r="BT529" s="158"/>
      <c r="BU529" s="158"/>
      <c r="BV529" s="158"/>
      <c r="BW529" s="158"/>
      <c r="BX529" s="158"/>
      <c r="BY529" s="158"/>
      <c r="BZ529" s="158"/>
      <c r="CA529" s="158"/>
      <c r="CB529" s="158"/>
      <c r="CC529" s="158"/>
      <c r="CD529" s="158"/>
      <c r="CE529" s="158"/>
      <c r="CF529" s="158"/>
      <c r="CG529" s="158"/>
      <c r="CH529" s="158"/>
      <c r="CI529" s="158"/>
      <c r="CJ529" s="158"/>
      <c r="CK529" s="158"/>
      <c r="CL529" s="158"/>
      <c r="CM529" s="158"/>
      <c r="CN529" s="158"/>
      <c r="CO529" s="158"/>
      <c r="CP529" s="158"/>
      <c r="CQ529" s="158"/>
      <c r="CR529" s="158"/>
      <c r="CS529" s="158"/>
      <c r="CT529" s="158"/>
      <c r="CU529" s="158"/>
      <c r="CV529" s="158"/>
      <c r="CW529" s="158"/>
      <c r="CX529" s="158"/>
      <c r="CY529" s="158"/>
      <c r="CZ529" s="158"/>
      <c r="DA529" s="158"/>
      <c r="DB529" s="158"/>
      <c r="DC529" s="158"/>
      <c r="DD529" s="158"/>
      <c r="DE529" s="158"/>
      <c r="DF529" s="158"/>
      <c r="DG529" s="158"/>
      <c r="DH529" s="158"/>
      <c r="DI529" s="158"/>
      <c r="DJ529" s="158"/>
      <c r="DK529" s="158"/>
      <c r="DL529" s="158"/>
      <c r="DM529" s="158"/>
      <c r="DN529" s="158"/>
      <c r="DO529" s="158"/>
      <c r="DP529" s="158"/>
    </row>
    <row r="530" spans="1:120" x14ac:dyDescent="0.2">
      <c r="A530" s="158"/>
      <c r="B530" s="158"/>
      <c r="C530" s="158"/>
      <c r="D530" s="158"/>
      <c r="E530" s="158"/>
      <c r="F530" s="158"/>
      <c r="G530" s="158"/>
      <c r="H530" s="158"/>
      <c r="I530" s="158"/>
      <c r="J530" s="158"/>
      <c r="K530" s="158"/>
      <c r="L530" s="158"/>
      <c r="M530" s="158"/>
      <c r="N530" s="158"/>
      <c r="O530" s="158"/>
      <c r="P530" s="158"/>
      <c r="Q530" s="158"/>
      <c r="R530" s="158"/>
      <c r="S530" s="158"/>
      <c r="T530" s="158"/>
      <c r="U530" s="158"/>
      <c r="V530" s="158"/>
      <c r="W530" s="158"/>
      <c r="X530" s="158"/>
      <c r="Y530" s="158"/>
      <c r="Z530" s="158"/>
      <c r="AA530" s="158"/>
      <c r="AB530" s="158"/>
      <c r="AC530" s="158"/>
      <c r="AD530" s="158"/>
      <c r="AE530" s="158"/>
      <c r="AF530" s="158"/>
      <c r="AG530" s="158"/>
      <c r="AH530" s="158"/>
      <c r="AI530" s="158"/>
      <c r="AJ530" s="158"/>
      <c r="AK530" s="158"/>
      <c r="AL530" s="158"/>
      <c r="AM530" s="158"/>
      <c r="AN530" s="158"/>
      <c r="AO530" s="158"/>
      <c r="AP530" s="158"/>
      <c r="AQ530" s="158"/>
      <c r="AR530" s="158"/>
      <c r="AS530" s="158"/>
      <c r="AT530" s="158"/>
      <c r="AU530" s="158"/>
      <c r="AV530" s="158"/>
      <c r="AW530" s="158"/>
      <c r="AX530" s="158"/>
      <c r="AY530" s="158"/>
      <c r="AZ530" s="158"/>
      <c r="BA530" s="158"/>
      <c r="BB530" s="158"/>
      <c r="BC530" s="158"/>
      <c r="BD530" s="158"/>
      <c r="BE530" s="158"/>
      <c r="BF530" s="158"/>
      <c r="BG530" s="158"/>
      <c r="BH530" s="158"/>
      <c r="BI530" s="158"/>
      <c r="BJ530" s="158"/>
      <c r="BK530" s="158"/>
      <c r="BL530" s="158"/>
      <c r="BM530" s="158"/>
      <c r="BN530" s="158"/>
      <c r="BO530" s="158"/>
      <c r="BP530" s="158"/>
      <c r="BQ530" s="158"/>
      <c r="BR530" s="158"/>
      <c r="BS530" s="158"/>
      <c r="BT530" s="158"/>
      <c r="BU530" s="158"/>
      <c r="BV530" s="158"/>
      <c r="BW530" s="158"/>
      <c r="BX530" s="158"/>
      <c r="BY530" s="158"/>
      <c r="BZ530" s="158"/>
      <c r="CA530" s="158"/>
      <c r="CB530" s="158"/>
      <c r="CC530" s="158"/>
      <c r="CD530" s="158"/>
      <c r="CE530" s="158"/>
      <c r="CF530" s="158"/>
      <c r="CG530" s="158"/>
      <c r="CH530" s="158"/>
      <c r="CI530" s="158"/>
      <c r="CJ530" s="158"/>
      <c r="CK530" s="158"/>
      <c r="CL530" s="158"/>
      <c r="CM530" s="158"/>
      <c r="CN530" s="158"/>
      <c r="CO530" s="158"/>
      <c r="CP530" s="158"/>
      <c r="CQ530" s="158"/>
      <c r="CR530" s="158"/>
      <c r="CS530" s="158"/>
      <c r="CT530" s="158"/>
      <c r="CU530" s="158"/>
      <c r="CV530" s="158"/>
      <c r="CW530" s="158"/>
      <c r="CX530" s="158"/>
      <c r="CY530" s="158"/>
      <c r="CZ530" s="158"/>
      <c r="DA530" s="158"/>
      <c r="DB530" s="158"/>
      <c r="DC530" s="158"/>
      <c r="DD530" s="158"/>
      <c r="DE530" s="158"/>
      <c r="DF530" s="158"/>
      <c r="DG530" s="158"/>
      <c r="DH530" s="158"/>
      <c r="DI530" s="158"/>
      <c r="DJ530" s="158"/>
      <c r="DK530" s="158"/>
      <c r="DL530" s="158"/>
      <c r="DM530" s="158"/>
      <c r="DN530" s="158"/>
      <c r="DO530" s="158"/>
      <c r="DP530" s="158"/>
    </row>
    <row r="531" spans="1:120" x14ac:dyDescent="0.2">
      <c r="A531" s="158"/>
      <c r="B531" s="158"/>
      <c r="C531" s="158"/>
      <c r="D531" s="158"/>
      <c r="E531" s="158"/>
      <c r="F531" s="158"/>
      <c r="G531" s="158"/>
      <c r="H531" s="158"/>
      <c r="I531" s="158"/>
      <c r="J531" s="158"/>
      <c r="K531" s="158"/>
      <c r="L531" s="158"/>
      <c r="M531" s="158"/>
      <c r="N531" s="158"/>
      <c r="O531" s="158"/>
      <c r="P531" s="158"/>
      <c r="Q531" s="158"/>
      <c r="R531" s="158"/>
      <c r="S531" s="158"/>
      <c r="T531" s="158"/>
      <c r="U531" s="158"/>
      <c r="V531" s="158"/>
      <c r="W531" s="158"/>
      <c r="X531" s="158"/>
      <c r="Y531" s="158"/>
      <c r="Z531" s="158"/>
      <c r="AA531" s="158"/>
      <c r="AB531" s="158"/>
      <c r="AC531" s="158"/>
      <c r="AD531" s="158"/>
      <c r="AE531" s="158"/>
      <c r="AF531" s="158"/>
      <c r="AG531" s="158"/>
      <c r="AH531" s="158"/>
      <c r="AI531" s="158"/>
      <c r="AJ531" s="158"/>
      <c r="AK531" s="158"/>
      <c r="AL531" s="158"/>
      <c r="AM531" s="158"/>
      <c r="AN531" s="158"/>
      <c r="AO531" s="158"/>
      <c r="AP531" s="158"/>
      <c r="AQ531" s="158"/>
      <c r="AR531" s="158"/>
      <c r="AS531" s="158"/>
      <c r="AT531" s="158"/>
      <c r="AU531" s="158"/>
      <c r="AV531" s="158"/>
      <c r="AW531" s="158"/>
      <c r="AX531" s="158"/>
      <c r="AY531" s="158"/>
      <c r="AZ531" s="158"/>
      <c r="BA531" s="158"/>
      <c r="BB531" s="158"/>
      <c r="BC531" s="158"/>
      <c r="BD531" s="158"/>
      <c r="BE531" s="158"/>
      <c r="BF531" s="158"/>
      <c r="BG531" s="158"/>
      <c r="BH531" s="158"/>
      <c r="BI531" s="158"/>
      <c r="BJ531" s="158"/>
      <c r="BK531" s="158"/>
      <c r="BL531" s="158"/>
      <c r="BM531" s="158"/>
      <c r="BN531" s="158"/>
      <c r="BO531" s="158"/>
      <c r="BP531" s="158"/>
      <c r="BQ531" s="158"/>
      <c r="BR531" s="158"/>
      <c r="BS531" s="158"/>
      <c r="BT531" s="158"/>
      <c r="BU531" s="158"/>
      <c r="BV531" s="158"/>
      <c r="BW531" s="158"/>
      <c r="BX531" s="158"/>
      <c r="BY531" s="158"/>
      <c r="BZ531" s="158"/>
      <c r="CA531" s="158"/>
      <c r="CB531" s="158"/>
      <c r="CC531" s="158"/>
      <c r="CD531" s="158"/>
      <c r="CE531" s="158"/>
      <c r="CF531" s="158"/>
      <c r="CG531" s="158"/>
      <c r="CH531" s="158"/>
      <c r="CI531" s="158"/>
      <c r="CJ531" s="158"/>
      <c r="CK531" s="158"/>
      <c r="CL531" s="158"/>
      <c r="CM531" s="158"/>
      <c r="CN531" s="158"/>
      <c r="CO531" s="158"/>
      <c r="CP531" s="158"/>
      <c r="CQ531" s="158"/>
      <c r="CR531" s="158"/>
      <c r="CS531" s="158"/>
      <c r="CT531" s="158"/>
      <c r="CU531" s="158"/>
      <c r="CV531" s="158"/>
      <c r="CW531" s="158"/>
      <c r="CX531" s="158"/>
      <c r="CY531" s="158"/>
      <c r="CZ531" s="158"/>
      <c r="DA531" s="158"/>
      <c r="DB531" s="158"/>
      <c r="DC531" s="158"/>
      <c r="DD531" s="158"/>
      <c r="DE531" s="158"/>
      <c r="DF531" s="158"/>
      <c r="DG531" s="158"/>
      <c r="DH531" s="158"/>
      <c r="DI531" s="158"/>
      <c r="DJ531" s="158"/>
      <c r="DK531" s="158"/>
      <c r="DL531" s="158"/>
      <c r="DM531" s="158"/>
      <c r="DN531" s="158"/>
      <c r="DO531" s="158"/>
      <c r="DP531" s="158"/>
    </row>
    <row r="532" spans="1:120" x14ac:dyDescent="0.2">
      <c r="A532" s="158"/>
      <c r="B532" s="158"/>
      <c r="C532" s="158"/>
      <c r="D532" s="158"/>
      <c r="E532" s="158"/>
      <c r="F532" s="158"/>
      <c r="G532" s="158"/>
      <c r="H532" s="158"/>
      <c r="I532" s="158"/>
      <c r="J532" s="158"/>
      <c r="K532" s="158"/>
      <c r="L532" s="158"/>
      <c r="M532" s="158"/>
      <c r="N532" s="158"/>
      <c r="O532" s="158"/>
      <c r="P532" s="158"/>
      <c r="Q532" s="158"/>
      <c r="R532" s="158"/>
      <c r="S532" s="158"/>
      <c r="T532" s="158"/>
      <c r="U532" s="158"/>
      <c r="V532" s="158"/>
      <c r="W532" s="158"/>
      <c r="X532" s="158"/>
      <c r="Y532" s="158"/>
      <c r="Z532" s="158"/>
      <c r="AA532" s="158"/>
      <c r="AB532" s="158"/>
      <c r="AC532" s="158"/>
      <c r="AD532" s="158"/>
      <c r="AE532" s="158"/>
      <c r="AF532" s="158"/>
      <c r="AG532" s="158"/>
      <c r="AH532" s="158"/>
      <c r="AI532" s="158"/>
      <c r="AJ532" s="158"/>
      <c r="AK532" s="158"/>
      <c r="AL532" s="158"/>
      <c r="AM532" s="158"/>
      <c r="AN532" s="158"/>
      <c r="AO532" s="158"/>
      <c r="AP532" s="158"/>
      <c r="AQ532" s="158"/>
      <c r="AR532" s="158"/>
      <c r="AS532" s="158"/>
      <c r="AT532" s="158"/>
      <c r="AU532" s="158"/>
      <c r="AV532" s="158"/>
      <c r="AW532" s="158"/>
      <c r="AX532" s="158"/>
      <c r="AY532" s="158"/>
      <c r="AZ532" s="158"/>
      <c r="BA532" s="158"/>
      <c r="BB532" s="158"/>
      <c r="BC532" s="158"/>
      <c r="BD532" s="158"/>
      <c r="BE532" s="158"/>
      <c r="BF532" s="158"/>
      <c r="BG532" s="158"/>
      <c r="BH532" s="158"/>
      <c r="BI532" s="158"/>
      <c r="BJ532" s="158"/>
      <c r="BK532" s="158"/>
      <c r="BL532" s="158"/>
      <c r="BM532" s="158"/>
      <c r="BN532" s="158"/>
      <c r="BO532" s="158"/>
      <c r="BP532" s="158"/>
      <c r="BQ532" s="158"/>
      <c r="BR532" s="158"/>
      <c r="BS532" s="158"/>
      <c r="BT532" s="158"/>
      <c r="BU532" s="158"/>
      <c r="BV532" s="158"/>
      <c r="BW532" s="158"/>
      <c r="BX532" s="158"/>
      <c r="BY532" s="158"/>
      <c r="BZ532" s="158"/>
      <c r="CA532" s="158"/>
      <c r="CB532" s="158"/>
      <c r="CC532" s="158"/>
      <c r="CD532" s="158"/>
      <c r="CE532" s="158"/>
      <c r="CF532" s="158"/>
      <c r="CG532" s="158"/>
      <c r="CH532" s="158"/>
      <c r="CI532" s="158"/>
      <c r="CJ532" s="158"/>
      <c r="CK532" s="158"/>
      <c r="CL532" s="158"/>
      <c r="CM532" s="158"/>
      <c r="CN532" s="158"/>
      <c r="CO532" s="158"/>
      <c r="CP532" s="158"/>
      <c r="CQ532" s="158"/>
      <c r="CR532" s="158"/>
      <c r="CS532" s="158"/>
      <c r="CT532" s="158"/>
      <c r="CU532" s="158"/>
      <c r="CV532" s="158"/>
      <c r="CW532" s="158"/>
      <c r="CX532" s="158"/>
      <c r="CY532" s="158"/>
      <c r="CZ532" s="158"/>
      <c r="DA532" s="158"/>
      <c r="DB532" s="158"/>
      <c r="DC532" s="158"/>
      <c r="DD532" s="158"/>
      <c r="DE532" s="158"/>
      <c r="DF532" s="158"/>
      <c r="DG532" s="158"/>
      <c r="DH532" s="158"/>
      <c r="DI532" s="158"/>
      <c r="DJ532" s="158"/>
      <c r="DK532" s="158"/>
      <c r="DL532" s="158"/>
      <c r="DM532" s="158"/>
      <c r="DN532" s="158"/>
      <c r="DO532" s="158"/>
      <c r="DP532" s="158"/>
    </row>
    <row r="533" spans="1:120" x14ac:dyDescent="0.2">
      <c r="A533" s="158"/>
      <c r="B533" s="158"/>
      <c r="C533" s="158"/>
      <c r="D533" s="158"/>
      <c r="E533" s="158"/>
      <c r="F533" s="158"/>
      <c r="G533" s="158"/>
      <c r="H533" s="158"/>
      <c r="I533" s="158"/>
      <c r="J533" s="158"/>
      <c r="K533" s="158"/>
      <c r="L533" s="158"/>
      <c r="M533" s="158"/>
      <c r="N533" s="158"/>
      <c r="O533" s="158"/>
      <c r="P533" s="158"/>
      <c r="Q533" s="158"/>
      <c r="R533" s="158"/>
      <c r="S533" s="158"/>
      <c r="T533" s="158"/>
      <c r="U533" s="158"/>
      <c r="V533" s="158"/>
      <c r="W533" s="158"/>
      <c r="X533" s="158"/>
      <c r="Y533" s="158"/>
      <c r="Z533" s="158"/>
      <c r="AA533" s="158"/>
      <c r="AB533" s="158"/>
      <c r="AC533" s="158"/>
      <c r="AD533" s="158"/>
      <c r="AE533" s="158"/>
      <c r="AF533" s="158"/>
      <c r="AG533" s="158"/>
      <c r="AH533" s="158"/>
      <c r="AI533" s="158"/>
      <c r="AJ533" s="158"/>
      <c r="AK533" s="158"/>
      <c r="AL533" s="158"/>
      <c r="AM533" s="158"/>
      <c r="AN533" s="158"/>
      <c r="AO533" s="158"/>
      <c r="AP533" s="158"/>
      <c r="AQ533" s="158"/>
      <c r="AR533" s="158"/>
      <c r="AS533" s="158"/>
      <c r="AT533" s="158"/>
      <c r="AU533" s="158"/>
      <c r="AV533" s="158"/>
      <c r="AW533" s="158"/>
      <c r="AX533" s="158"/>
      <c r="AY533" s="158"/>
      <c r="AZ533" s="158"/>
      <c r="BA533" s="158"/>
      <c r="BB533" s="158"/>
      <c r="BC533" s="158"/>
      <c r="BD533" s="158"/>
      <c r="BE533" s="158"/>
      <c r="BF533" s="158"/>
      <c r="BG533" s="158"/>
      <c r="BH533" s="158"/>
      <c r="BI533" s="158"/>
      <c r="BJ533" s="158"/>
      <c r="BK533" s="158"/>
      <c r="BL533" s="158"/>
      <c r="BM533" s="158"/>
      <c r="BN533" s="158"/>
      <c r="BO533" s="158"/>
      <c r="BP533" s="158"/>
      <c r="BQ533" s="158"/>
      <c r="BR533" s="158"/>
      <c r="BS533" s="158"/>
      <c r="BT533" s="158"/>
      <c r="BU533" s="158"/>
      <c r="BV533" s="158"/>
      <c r="BW533" s="158"/>
      <c r="BX533" s="158"/>
      <c r="BY533" s="158"/>
      <c r="BZ533" s="158"/>
      <c r="CA533" s="158"/>
      <c r="CB533" s="158"/>
      <c r="CC533" s="158"/>
      <c r="CD533" s="158"/>
      <c r="CE533" s="158"/>
      <c r="CF533" s="158"/>
      <c r="CG533" s="158"/>
      <c r="CH533" s="158"/>
      <c r="CI533" s="158"/>
      <c r="CJ533" s="158"/>
      <c r="CK533" s="158"/>
      <c r="CL533" s="158"/>
      <c r="CM533" s="158"/>
      <c r="CN533" s="158"/>
      <c r="CO533" s="158"/>
      <c r="CP533" s="158"/>
      <c r="CQ533" s="158"/>
      <c r="CR533" s="158"/>
      <c r="CS533" s="158"/>
      <c r="CT533" s="158"/>
      <c r="CU533" s="158"/>
      <c r="CV533" s="158"/>
      <c r="CW533" s="158"/>
      <c r="CX533" s="158"/>
      <c r="CY533" s="158"/>
      <c r="CZ533" s="158"/>
      <c r="DA533" s="158"/>
      <c r="DB533" s="158"/>
      <c r="DC533" s="158"/>
      <c r="DD533" s="158"/>
      <c r="DE533" s="158"/>
      <c r="DF533" s="158"/>
      <c r="DG533" s="158"/>
      <c r="DH533" s="158"/>
      <c r="DI533" s="158"/>
      <c r="DJ533" s="158"/>
      <c r="DK533" s="158"/>
      <c r="DL533" s="158"/>
      <c r="DM533" s="158"/>
      <c r="DN533" s="158"/>
      <c r="DO533" s="158"/>
      <c r="DP533" s="158"/>
    </row>
    <row r="534" spans="1:120" x14ac:dyDescent="0.2">
      <c r="A534" s="158"/>
      <c r="B534" s="158"/>
      <c r="C534" s="158"/>
      <c r="D534" s="158"/>
      <c r="E534" s="158"/>
      <c r="F534" s="158"/>
      <c r="G534" s="158"/>
      <c r="H534" s="158"/>
      <c r="I534" s="158"/>
      <c r="J534" s="158"/>
      <c r="K534" s="158"/>
      <c r="L534" s="158"/>
      <c r="M534" s="158"/>
      <c r="N534" s="158"/>
      <c r="O534" s="158"/>
      <c r="P534" s="158"/>
      <c r="Q534" s="158"/>
      <c r="R534" s="158"/>
      <c r="S534" s="158"/>
      <c r="T534" s="158"/>
      <c r="U534" s="158"/>
      <c r="V534" s="158"/>
      <c r="W534" s="158"/>
      <c r="X534" s="158"/>
      <c r="Y534" s="158"/>
      <c r="Z534" s="158"/>
      <c r="AA534" s="158"/>
      <c r="AB534" s="158"/>
      <c r="AC534" s="158"/>
      <c r="AD534" s="158"/>
      <c r="AE534" s="158"/>
      <c r="AF534" s="158"/>
      <c r="AG534" s="158"/>
      <c r="AH534" s="158"/>
      <c r="AI534" s="158"/>
      <c r="AJ534" s="158"/>
      <c r="AK534" s="158"/>
      <c r="AL534" s="158"/>
      <c r="AM534" s="158"/>
      <c r="AN534" s="158"/>
      <c r="AO534" s="158"/>
      <c r="AP534" s="158"/>
      <c r="AQ534" s="158"/>
      <c r="AR534" s="158"/>
      <c r="AS534" s="158"/>
      <c r="AT534" s="158"/>
      <c r="AU534" s="158"/>
      <c r="AV534" s="158"/>
      <c r="AW534" s="158"/>
      <c r="AX534" s="158"/>
      <c r="AY534" s="158"/>
      <c r="AZ534" s="158"/>
      <c r="BA534" s="158"/>
      <c r="BB534" s="158"/>
      <c r="BC534" s="158"/>
      <c r="BD534" s="158"/>
      <c r="BE534" s="158"/>
      <c r="BF534" s="158"/>
      <c r="BG534" s="158"/>
      <c r="BH534" s="158"/>
      <c r="BI534" s="158"/>
      <c r="BJ534" s="158"/>
      <c r="BK534" s="158"/>
      <c r="BL534" s="158"/>
      <c r="BM534" s="158"/>
      <c r="BN534" s="158"/>
      <c r="BO534" s="158"/>
      <c r="BP534" s="158"/>
      <c r="BQ534" s="158"/>
      <c r="BR534" s="158"/>
      <c r="BS534" s="158"/>
      <c r="BT534" s="158"/>
      <c r="BU534" s="158"/>
      <c r="BV534" s="158"/>
      <c r="BW534" s="158"/>
      <c r="BX534" s="158"/>
      <c r="BY534" s="158"/>
      <c r="BZ534" s="158"/>
      <c r="CA534" s="158"/>
      <c r="CB534" s="158"/>
      <c r="CC534" s="158"/>
      <c r="CD534" s="158"/>
      <c r="CE534" s="158"/>
      <c r="CF534" s="158"/>
      <c r="CG534" s="158"/>
      <c r="CH534" s="158"/>
      <c r="CI534" s="158"/>
      <c r="CJ534" s="158"/>
      <c r="CK534" s="158"/>
      <c r="CL534" s="158"/>
      <c r="CM534" s="158"/>
      <c r="CN534" s="158"/>
      <c r="CO534" s="158"/>
      <c r="CP534" s="158"/>
      <c r="CQ534" s="158"/>
      <c r="CR534" s="158"/>
      <c r="CS534" s="158"/>
      <c r="CT534" s="158"/>
      <c r="CU534" s="158"/>
      <c r="CV534" s="158"/>
      <c r="CW534" s="158"/>
      <c r="CX534" s="158"/>
      <c r="CY534" s="158"/>
      <c r="CZ534" s="158"/>
      <c r="DA534" s="158"/>
      <c r="DB534" s="158"/>
      <c r="DC534" s="158"/>
      <c r="DD534" s="158"/>
      <c r="DE534" s="158"/>
      <c r="DF534" s="158"/>
      <c r="DG534" s="158"/>
      <c r="DH534" s="158"/>
      <c r="DI534" s="158"/>
      <c r="DJ534" s="158"/>
      <c r="DK534" s="158"/>
      <c r="DL534" s="158"/>
      <c r="DM534" s="158"/>
      <c r="DN534" s="158"/>
      <c r="DO534" s="158"/>
      <c r="DP534" s="158"/>
    </row>
    <row r="535" spans="1:120" x14ac:dyDescent="0.2">
      <c r="A535" s="158"/>
      <c r="B535" s="158"/>
      <c r="C535" s="158"/>
      <c r="D535" s="158"/>
      <c r="E535" s="158"/>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8"/>
      <c r="AY535" s="158"/>
      <c r="AZ535" s="158"/>
      <c r="BA535" s="158"/>
      <c r="BB535" s="158"/>
      <c r="BC535" s="158"/>
      <c r="BD535" s="158"/>
      <c r="BE535" s="158"/>
      <c r="BF535" s="158"/>
      <c r="BG535" s="158"/>
      <c r="BH535" s="158"/>
      <c r="BI535" s="158"/>
      <c r="BJ535" s="158"/>
      <c r="BK535" s="158"/>
      <c r="BL535" s="158"/>
      <c r="BM535" s="158"/>
      <c r="BN535" s="158"/>
      <c r="BO535" s="158"/>
      <c r="BP535" s="158"/>
      <c r="BQ535" s="158"/>
      <c r="BR535" s="158"/>
      <c r="BS535" s="158"/>
      <c r="BT535" s="158"/>
      <c r="BU535" s="158"/>
      <c r="BV535" s="158"/>
      <c r="BW535" s="158"/>
      <c r="BX535" s="158"/>
      <c r="BY535" s="158"/>
      <c r="BZ535" s="158"/>
      <c r="CA535" s="158"/>
      <c r="CB535" s="158"/>
      <c r="CC535" s="158"/>
      <c r="CD535" s="158"/>
      <c r="CE535" s="158"/>
      <c r="CF535" s="158"/>
      <c r="CG535" s="158"/>
      <c r="CH535" s="158"/>
      <c r="CI535" s="158"/>
      <c r="CJ535" s="158"/>
      <c r="CK535" s="158"/>
      <c r="CL535" s="158"/>
      <c r="CM535" s="158"/>
      <c r="CN535" s="158"/>
      <c r="CO535" s="158"/>
      <c r="CP535" s="158"/>
      <c r="CQ535" s="158"/>
      <c r="CR535" s="158"/>
      <c r="CS535" s="158"/>
      <c r="CT535" s="158"/>
      <c r="CU535" s="158"/>
      <c r="CV535" s="158"/>
      <c r="CW535" s="158"/>
      <c r="CX535" s="158"/>
      <c r="CY535" s="158"/>
      <c r="CZ535" s="158"/>
      <c r="DA535" s="158"/>
      <c r="DB535" s="158"/>
      <c r="DC535" s="158"/>
      <c r="DD535" s="158"/>
      <c r="DE535" s="158"/>
      <c r="DF535" s="158"/>
      <c r="DG535" s="158"/>
      <c r="DH535" s="158"/>
      <c r="DI535" s="158"/>
      <c r="DJ535" s="158"/>
      <c r="DK535" s="158"/>
      <c r="DL535" s="158"/>
      <c r="DM535" s="158"/>
      <c r="DN535" s="158"/>
      <c r="DO535" s="158"/>
      <c r="DP535" s="158"/>
    </row>
    <row r="536" spans="1:120" x14ac:dyDescent="0.2">
      <c r="A536" s="158"/>
      <c r="B536" s="158"/>
      <c r="C536" s="158"/>
      <c r="D536" s="158"/>
      <c r="E536" s="158"/>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8"/>
      <c r="AY536" s="158"/>
      <c r="AZ536" s="158"/>
      <c r="BA536" s="158"/>
      <c r="BB536" s="158"/>
      <c r="BC536" s="158"/>
      <c r="BD536" s="158"/>
      <c r="BE536" s="158"/>
      <c r="BF536" s="158"/>
      <c r="BG536" s="158"/>
      <c r="BH536" s="158"/>
      <c r="BI536" s="158"/>
      <c r="BJ536" s="158"/>
      <c r="BK536" s="158"/>
      <c r="BL536" s="158"/>
      <c r="BM536" s="158"/>
      <c r="BN536" s="158"/>
      <c r="BO536" s="158"/>
      <c r="BP536" s="158"/>
      <c r="BQ536" s="158"/>
      <c r="BR536" s="158"/>
      <c r="BS536" s="158"/>
      <c r="BT536" s="158"/>
      <c r="BU536" s="158"/>
      <c r="BV536" s="158"/>
      <c r="BW536" s="158"/>
      <c r="BX536" s="158"/>
      <c r="BY536" s="158"/>
      <c r="BZ536" s="158"/>
      <c r="CA536" s="158"/>
      <c r="CB536" s="158"/>
      <c r="CC536" s="158"/>
      <c r="CD536" s="158"/>
      <c r="CE536" s="158"/>
      <c r="CF536" s="158"/>
      <c r="CG536" s="158"/>
      <c r="CH536" s="158"/>
      <c r="CI536" s="158"/>
      <c r="CJ536" s="158"/>
      <c r="CK536" s="158"/>
      <c r="CL536" s="158"/>
      <c r="CM536" s="158"/>
      <c r="CN536" s="158"/>
      <c r="CO536" s="158"/>
      <c r="CP536" s="158"/>
      <c r="CQ536" s="158"/>
      <c r="CR536" s="158"/>
      <c r="CS536" s="158"/>
      <c r="CT536" s="158"/>
      <c r="CU536" s="158"/>
      <c r="CV536" s="158"/>
      <c r="CW536" s="158"/>
      <c r="CX536" s="158"/>
      <c r="CY536" s="158"/>
      <c r="CZ536" s="158"/>
      <c r="DA536" s="158"/>
      <c r="DB536" s="158"/>
      <c r="DC536" s="158"/>
      <c r="DD536" s="158"/>
      <c r="DE536" s="158"/>
      <c r="DF536" s="158"/>
      <c r="DG536" s="158"/>
      <c r="DH536" s="158"/>
      <c r="DI536" s="158"/>
      <c r="DJ536" s="158"/>
      <c r="DK536" s="158"/>
      <c r="DL536" s="158"/>
      <c r="DM536" s="158"/>
      <c r="DN536" s="158"/>
      <c r="DO536" s="158"/>
      <c r="DP536" s="158"/>
    </row>
    <row r="537" spans="1:120" x14ac:dyDescent="0.2">
      <c r="A537" s="158"/>
      <c r="B537" s="158"/>
      <c r="C537" s="158"/>
      <c r="D537" s="158"/>
      <c r="E537" s="158"/>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8"/>
      <c r="AY537" s="158"/>
      <c r="AZ537" s="158"/>
      <c r="BA537" s="158"/>
      <c r="BB537" s="158"/>
      <c r="BC537" s="158"/>
      <c r="BD537" s="158"/>
      <c r="BE537" s="158"/>
      <c r="BF537" s="158"/>
      <c r="BG537" s="158"/>
      <c r="BH537" s="158"/>
      <c r="BI537" s="158"/>
      <c r="BJ537" s="158"/>
      <c r="BK537" s="158"/>
      <c r="BL537" s="158"/>
      <c r="BM537" s="158"/>
      <c r="BN537" s="158"/>
      <c r="BO537" s="158"/>
      <c r="BP537" s="158"/>
      <c r="BQ537" s="158"/>
      <c r="BR537" s="158"/>
      <c r="BS537" s="158"/>
      <c r="BT537" s="158"/>
      <c r="BU537" s="158"/>
      <c r="BV537" s="158"/>
      <c r="BW537" s="158"/>
      <c r="BX537" s="158"/>
      <c r="BY537" s="158"/>
      <c r="BZ537" s="158"/>
      <c r="CA537" s="158"/>
      <c r="CB537" s="158"/>
      <c r="CC537" s="158"/>
      <c r="CD537" s="158"/>
      <c r="CE537" s="158"/>
      <c r="CF537" s="158"/>
      <c r="CG537" s="158"/>
      <c r="CH537" s="158"/>
      <c r="CI537" s="158"/>
      <c r="CJ537" s="158"/>
      <c r="CK537" s="158"/>
      <c r="CL537" s="158"/>
      <c r="CM537" s="158"/>
      <c r="CN537" s="158"/>
      <c r="CO537" s="158"/>
      <c r="CP537" s="158"/>
      <c r="CQ537" s="158"/>
      <c r="CR537" s="158"/>
      <c r="CS537" s="158"/>
      <c r="CT537" s="158"/>
      <c r="CU537" s="158"/>
      <c r="CV537" s="158"/>
      <c r="CW537" s="158"/>
      <c r="CX537" s="158"/>
      <c r="CY537" s="158"/>
      <c r="CZ537" s="158"/>
      <c r="DA537" s="158"/>
      <c r="DB537" s="158"/>
      <c r="DC537" s="158"/>
      <c r="DD537" s="158"/>
      <c r="DE537" s="158"/>
      <c r="DF537" s="158"/>
      <c r="DG537" s="158"/>
      <c r="DH537" s="158"/>
      <c r="DI537" s="158"/>
      <c r="DJ537" s="158"/>
      <c r="DK537" s="158"/>
      <c r="DL537" s="158"/>
      <c r="DM537" s="158"/>
      <c r="DN537" s="158"/>
      <c r="DO537" s="158"/>
      <c r="DP537" s="158"/>
    </row>
    <row r="538" spans="1:120" x14ac:dyDescent="0.2">
      <c r="A538" s="158"/>
      <c r="B538" s="158"/>
      <c r="C538" s="158"/>
      <c r="D538" s="158"/>
      <c r="E538" s="158"/>
      <c r="F538" s="158"/>
      <c r="G538" s="158"/>
      <c r="H538" s="158"/>
      <c r="I538" s="158"/>
      <c r="J538" s="158"/>
      <c r="K538" s="158"/>
      <c r="L538" s="158"/>
      <c r="M538" s="158"/>
      <c r="N538" s="158"/>
      <c r="O538" s="158"/>
      <c r="P538" s="158"/>
      <c r="Q538" s="158"/>
      <c r="R538" s="158"/>
      <c r="S538" s="158"/>
      <c r="T538" s="158"/>
      <c r="U538" s="158"/>
      <c r="V538" s="158"/>
      <c r="W538" s="158"/>
      <c r="X538" s="158"/>
      <c r="Y538" s="158"/>
      <c r="Z538" s="158"/>
      <c r="AA538" s="158"/>
      <c r="AB538" s="158"/>
      <c r="AC538" s="158"/>
      <c r="AD538" s="158"/>
      <c r="AE538" s="158"/>
      <c r="AF538" s="158"/>
      <c r="AG538" s="158"/>
      <c r="AH538" s="158"/>
      <c r="AI538" s="158"/>
      <c r="AJ538" s="158"/>
      <c r="AK538" s="158"/>
      <c r="AL538" s="158"/>
      <c r="AM538" s="158"/>
      <c r="AN538" s="158"/>
      <c r="AO538" s="158"/>
      <c r="AP538" s="158"/>
      <c r="AQ538" s="158"/>
      <c r="AR538" s="158"/>
      <c r="AS538" s="158"/>
      <c r="AT538" s="158"/>
      <c r="AU538" s="158"/>
      <c r="AV538" s="158"/>
      <c r="AW538" s="158"/>
      <c r="AX538" s="158"/>
      <c r="AY538" s="158"/>
      <c r="AZ538" s="158"/>
      <c r="BA538" s="158"/>
      <c r="BB538" s="158"/>
      <c r="BC538" s="158"/>
      <c r="BD538" s="158"/>
      <c r="BE538" s="158"/>
      <c r="BF538" s="158"/>
      <c r="BG538" s="158"/>
      <c r="BH538" s="158"/>
      <c r="BI538" s="158"/>
      <c r="BJ538" s="158"/>
      <c r="BK538" s="158"/>
      <c r="BL538" s="158"/>
      <c r="BM538" s="158"/>
      <c r="BN538" s="158"/>
      <c r="BO538" s="158"/>
      <c r="BP538" s="158"/>
      <c r="BQ538" s="158"/>
      <c r="BR538" s="158"/>
      <c r="BS538" s="158"/>
      <c r="BT538" s="158"/>
      <c r="BU538" s="158"/>
      <c r="BV538" s="158"/>
      <c r="BW538" s="158"/>
      <c r="BX538" s="158"/>
      <c r="BY538" s="158"/>
      <c r="BZ538" s="158"/>
      <c r="CA538" s="158"/>
      <c r="CB538" s="158"/>
      <c r="CC538" s="158"/>
      <c r="CD538" s="158"/>
      <c r="CE538" s="158"/>
      <c r="CF538" s="158"/>
      <c r="CG538" s="158"/>
      <c r="CH538" s="158"/>
      <c r="CI538" s="158"/>
      <c r="CJ538" s="158"/>
      <c r="CK538" s="158"/>
      <c r="CL538" s="158"/>
      <c r="CM538" s="158"/>
      <c r="CN538" s="158"/>
      <c r="CO538" s="158"/>
      <c r="CP538" s="158"/>
      <c r="CQ538" s="158"/>
      <c r="CR538" s="158"/>
      <c r="CS538" s="158"/>
      <c r="CT538" s="158"/>
      <c r="CU538" s="158"/>
      <c r="CV538" s="158"/>
      <c r="CW538" s="158"/>
      <c r="CX538" s="158"/>
      <c r="CY538" s="158"/>
      <c r="CZ538" s="158"/>
      <c r="DA538" s="158"/>
      <c r="DB538" s="158"/>
      <c r="DC538" s="158"/>
      <c r="DD538" s="158"/>
      <c r="DE538" s="158"/>
      <c r="DF538" s="158"/>
      <c r="DG538" s="158"/>
      <c r="DH538" s="158"/>
      <c r="DI538" s="158"/>
      <c r="DJ538" s="158"/>
      <c r="DK538" s="158"/>
      <c r="DL538" s="158"/>
      <c r="DM538" s="158"/>
      <c r="DN538" s="158"/>
      <c r="DO538" s="158"/>
      <c r="DP538" s="158"/>
    </row>
    <row r="539" spans="1:120" x14ac:dyDescent="0.2">
      <c r="A539" s="158"/>
      <c r="B539" s="158"/>
      <c r="C539" s="158"/>
      <c r="D539" s="158"/>
      <c r="E539" s="158"/>
      <c r="F539" s="158"/>
      <c r="G539" s="158"/>
      <c r="H539" s="158"/>
      <c r="I539" s="158"/>
      <c r="J539" s="158"/>
      <c r="K539" s="158"/>
      <c r="L539" s="158"/>
      <c r="M539" s="158"/>
      <c r="N539" s="158"/>
      <c r="O539" s="158"/>
      <c r="P539" s="158"/>
      <c r="Q539" s="158"/>
      <c r="R539" s="158"/>
      <c r="S539" s="158"/>
      <c r="T539" s="158"/>
      <c r="U539" s="158"/>
      <c r="V539" s="158"/>
      <c r="W539" s="158"/>
      <c r="X539" s="158"/>
      <c r="Y539" s="158"/>
      <c r="Z539" s="158"/>
      <c r="AA539" s="158"/>
      <c r="AB539" s="158"/>
      <c r="AC539" s="158"/>
      <c r="AD539" s="158"/>
      <c r="AE539" s="158"/>
      <c r="AF539" s="158"/>
      <c r="AG539" s="158"/>
      <c r="AH539" s="158"/>
      <c r="AI539" s="158"/>
      <c r="AJ539" s="158"/>
      <c r="AK539" s="158"/>
      <c r="AL539" s="158"/>
      <c r="AM539" s="158"/>
      <c r="AN539" s="158"/>
      <c r="AO539" s="158"/>
      <c r="AP539" s="158"/>
      <c r="AQ539" s="158"/>
      <c r="AR539" s="158"/>
      <c r="AS539" s="158"/>
      <c r="AT539" s="158"/>
      <c r="AU539" s="158"/>
      <c r="AV539" s="158"/>
      <c r="AW539" s="158"/>
      <c r="AX539" s="158"/>
      <c r="AY539" s="158"/>
      <c r="AZ539" s="158"/>
      <c r="BA539" s="158"/>
      <c r="BB539" s="158"/>
      <c r="BC539" s="158"/>
      <c r="BD539" s="158"/>
      <c r="BE539" s="158"/>
      <c r="BF539" s="158"/>
      <c r="BG539" s="158"/>
      <c r="BH539" s="158"/>
      <c r="BI539" s="158"/>
      <c r="BJ539" s="158"/>
      <c r="BK539" s="158"/>
      <c r="BL539" s="158"/>
      <c r="BM539" s="158"/>
      <c r="BN539" s="158"/>
      <c r="BO539" s="158"/>
      <c r="BP539" s="158"/>
      <c r="BQ539" s="158"/>
      <c r="BR539" s="158"/>
      <c r="BS539" s="158"/>
      <c r="BT539" s="158"/>
      <c r="BU539" s="158"/>
      <c r="BV539" s="158"/>
      <c r="BW539" s="158"/>
      <c r="BX539" s="158"/>
      <c r="BY539" s="158"/>
      <c r="BZ539" s="158"/>
      <c r="CA539" s="158"/>
      <c r="CB539" s="158"/>
      <c r="CC539" s="158"/>
      <c r="CD539" s="158"/>
      <c r="CE539" s="158"/>
      <c r="CF539" s="158"/>
      <c r="CG539" s="158"/>
      <c r="CH539" s="158"/>
      <c r="CI539" s="158"/>
      <c r="CJ539" s="158"/>
      <c r="CK539" s="158"/>
      <c r="CL539" s="158"/>
      <c r="CM539" s="158"/>
      <c r="CN539" s="158"/>
      <c r="CO539" s="158"/>
      <c r="CP539" s="158"/>
      <c r="CQ539" s="158"/>
      <c r="CR539" s="158"/>
      <c r="CS539" s="158"/>
      <c r="CT539" s="158"/>
      <c r="CU539" s="158"/>
      <c r="CV539" s="158"/>
      <c r="CW539" s="158"/>
      <c r="CX539" s="158"/>
      <c r="CY539" s="158"/>
      <c r="CZ539" s="158"/>
      <c r="DA539" s="158"/>
      <c r="DB539" s="158"/>
      <c r="DC539" s="158"/>
      <c r="DD539" s="158"/>
      <c r="DE539" s="158"/>
      <c r="DF539" s="158"/>
      <c r="DG539" s="158"/>
      <c r="DH539" s="158"/>
      <c r="DI539" s="158"/>
      <c r="DJ539" s="158"/>
      <c r="DK539" s="158"/>
      <c r="DL539" s="158"/>
      <c r="DM539" s="158"/>
      <c r="DN539" s="158"/>
      <c r="DO539" s="158"/>
      <c r="DP539" s="158"/>
    </row>
    <row r="540" spans="1:120" x14ac:dyDescent="0.2">
      <c r="A540" s="158"/>
      <c r="B540" s="158"/>
      <c r="C540" s="158"/>
      <c r="D540" s="158"/>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c r="AA540" s="158"/>
      <c r="AB540" s="158"/>
      <c r="AC540" s="158"/>
      <c r="AD540" s="158"/>
      <c r="AE540" s="158"/>
      <c r="AF540" s="158"/>
      <c r="AG540" s="158"/>
      <c r="AH540" s="158"/>
      <c r="AI540" s="158"/>
      <c r="AJ540" s="158"/>
      <c r="AK540" s="158"/>
      <c r="AL540" s="158"/>
      <c r="AM540" s="158"/>
      <c r="AN540" s="158"/>
      <c r="AO540" s="158"/>
      <c r="AP540" s="158"/>
      <c r="AQ540" s="158"/>
      <c r="AR540" s="158"/>
      <c r="AS540" s="158"/>
      <c r="AT540" s="158"/>
      <c r="AU540" s="158"/>
      <c r="AV540" s="158"/>
      <c r="AW540" s="158"/>
      <c r="AX540" s="158"/>
      <c r="AY540" s="158"/>
      <c r="AZ540" s="158"/>
      <c r="BA540" s="158"/>
      <c r="BB540" s="158"/>
      <c r="BC540" s="158"/>
      <c r="BD540" s="158"/>
      <c r="BE540" s="158"/>
      <c r="BF540" s="158"/>
      <c r="BG540" s="158"/>
      <c r="BH540" s="158"/>
      <c r="BI540" s="158"/>
      <c r="BJ540" s="158"/>
      <c r="BK540" s="158"/>
      <c r="BL540" s="158"/>
      <c r="BM540" s="158"/>
      <c r="BN540" s="158"/>
      <c r="BO540" s="158"/>
      <c r="BP540" s="158"/>
      <c r="BQ540" s="158"/>
      <c r="BR540" s="158"/>
      <c r="BS540" s="158"/>
      <c r="BT540" s="158"/>
      <c r="BU540" s="158"/>
      <c r="BV540" s="158"/>
      <c r="BW540" s="158"/>
      <c r="BX540" s="158"/>
      <c r="BY540" s="158"/>
      <c r="BZ540" s="158"/>
      <c r="CA540" s="158"/>
      <c r="CB540" s="158"/>
      <c r="CC540" s="158"/>
      <c r="CD540" s="158"/>
      <c r="CE540" s="158"/>
      <c r="CF540" s="158"/>
      <c r="CG540" s="158"/>
      <c r="CH540" s="158"/>
      <c r="CI540" s="158"/>
      <c r="CJ540" s="158"/>
      <c r="CK540" s="158"/>
      <c r="CL540" s="158"/>
      <c r="CM540" s="158"/>
      <c r="CN540" s="158"/>
      <c r="CO540" s="158"/>
      <c r="CP540" s="158"/>
      <c r="CQ540" s="158"/>
      <c r="CR540" s="158"/>
      <c r="CS540" s="158"/>
      <c r="CT540" s="158"/>
      <c r="CU540" s="158"/>
      <c r="CV540" s="158"/>
      <c r="CW540" s="158"/>
      <c r="CX540" s="158"/>
      <c r="CY540" s="158"/>
      <c r="CZ540" s="158"/>
      <c r="DA540" s="158"/>
      <c r="DB540" s="158"/>
      <c r="DC540" s="158"/>
      <c r="DD540" s="158"/>
      <c r="DE540" s="158"/>
      <c r="DF540" s="158"/>
      <c r="DG540" s="158"/>
      <c r="DH540" s="158"/>
      <c r="DI540" s="158"/>
      <c r="DJ540" s="158"/>
      <c r="DK540" s="158"/>
      <c r="DL540" s="158"/>
      <c r="DM540" s="158"/>
      <c r="DN540" s="158"/>
      <c r="DO540" s="158"/>
      <c r="DP540" s="158"/>
    </row>
    <row r="541" spans="1:120" x14ac:dyDescent="0.2">
      <c r="A541" s="158"/>
      <c r="B541" s="158"/>
      <c r="C541" s="158"/>
      <c r="D541" s="158"/>
      <c r="E541" s="158"/>
      <c r="F541" s="158"/>
      <c r="G541" s="158"/>
      <c r="H541" s="158"/>
      <c r="I541" s="158"/>
      <c r="J541" s="158"/>
      <c r="K541" s="158"/>
      <c r="L541" s="158"/>
      <c r="M541" s="158"/>
      <c r="N541" s="158"/>
      <c r="O541" s="158"/>
      <c r="P541" s="158"/>
      <c r="Q541" s="158"/>
      <c r="R541" s="158"/>
      <c r="S541" s="158"/>
      <c r="T541" s="158"/>
      <c r="U541" s="158"/>
      <c r="V541" s="158"/>
      <c r="W541" s="158"/>
      <c r="X541" s="158"/>
      <c r="Y541" s="158"/>
      <c r="Z541" s="158"/>
      <c r="AA541" s="158"/>
      <c r="AB541" s="158"/>
      <c r="AC541" s="158"/>
      <c r="AD541" s="158"/>
      <c r="AE541" s="158"/>
      <c r="AF541" s="158"/>
      <c r="AG541" s="158"/>
      <c r="AH541" s="158"/>
      <c r="AI541" s="158"/>
      <c r="AJ541" s="158"/>
      <c r="AK541" s="158"/>
      <c r="AL541" s="158"/>
      <c r="AM541" s="158"/>
      <c r="AN541" s="158"/>
      <c r="AO541" s="158"/>
      <c r="AP541" s="158"/>
      <c r="AQ541" s="158"/>
      <c r="AR541" s="158"/>
      <c r="AS541" s="158"/>
      <c r="AT541" s="158"/>
      <c r="AU541" s="158"/>
      <c r="AV541" s="158"/>
      <c r="AW541" s="158"/>
      <c r="AX541" s="158"/>
      <c r="AY541" s="158"/>
      <c r="AZ541" s="158"/>
      <c r="BA541" s="158"/>
      <c r="BB541" s="158"/>
      <c r="BC541" s="158"/>
      <c r="BD541" s="158"/>
      <c r="BE541" s="158"/>
      <c r="BF541" s="158"/>
      <c r="BG541" s="158"/>
      <c r="BH541" s="158"/>
      <c r="BI541" s="158"/>
      <c r="BJ541" s="158"/>
      <c r="BK541" s="158"/>
      <c r="BL541" s="158"/>
      <c r="BM541" s="158"/>
      <c r="BN541" s="158"/>
      <c r="BO541" s="158"/>
      <c r="BP541" s="158"/>
      <c r="BQ541" s="158"/>
      <c r="BR541" s="158"/>
      <c r="BS541" s="158"/>
      <c r="BT541" s="158"/>
      <c r="BU541" s="158"/>
      <c r="BV541" s="158"/>
      <c r="BW541" s="158"/>
      <c r="BX541" s="158"/>
      <c r="BY541" s="158"/>
      <c r="BZ541" s="158"/>
      <c r="CA541" s="158"/>
      <c r="CB541" s="158"/>
      <c r="CC541" s="158"/>
      <c r="CD541" s="158"/>
      <c r="CE541" s="158"/>
      <c r="CF541" s="158"/>
      <c r="CG541" s="158"/>
      <c r="CH541" s="158"/>
      <c r="CI541" s="158"/>
      <c r="CJ541" s="158"/>
      <c r="CK541" s="158"/>
      <c r="CL541" s="158"/>
      <c r="CM541" s="158"/>
      <c r="CN541" s="158"/>
      <c r="CO541" s="158"/>
      <c r="CP541" s="158"/>
      <c r="CQ541" s="158"/>
      <c r="CR541" s="158"/>
      <c r="CS541" s="158"/>
      <c r="CT541" s="158"/>
      <c r="CU541" s="158"/>
      <c r="CV541" s="158"/>
      <c r="CW541" s="158"/>
      <c r="CX541" s="158"/>
      <c r="CY541" s="158"/>
      <c r="CZ541" s="158"/>
      <c r="DA541" s="158"/>
      <c r="DB541" s="158"/>
      <c r="DC541" s="158"/>
      <c r="DD541" s="158"/>
      <c r="DE541" s="158"/>
      <c r="DF541" s="158"/>
      <c r="DG541" s="158"/>
      <c r="DH541" s="158"/>
      <c r="DI541" s="158"/>
      <c r="DJ541" s="158"/>
      <c r="DK541" s="158"/>
      <c r="DL541" s="158"/>
      <c r="DM541" s="158"/>
      <c r="DN541" s="158"/>
      <c r="DO541" s="158"/>
      <c r="DP541" s="158"/>
    </row>
    <row r="542" spans="1:120" x14ac:dyDescent="0.2">
      <c r="A542" s="158"/>
      <c r="B542" s="158"/>
      <c r="C542" s="158"/>
      <c r="D542" s="158"/>
      <c r="E542" s="158"/>
      <c r="F542" s="158"/>
      <c r="G542" s="158"/>
      <c r="H542" s="158"/>
      <c r="I542" s="158"/>
      <c r="J542" s="158"/>
      <c r="K542" s="158"/>
      <c r="L542" s="158"/>
      <c r="M542" s="158"/>
      <c r="N542" s="158"/>
      <c r="O542" s="158"/>
      <c r="P542" s="158"/>
      <c r="Q542" s="158"/>
      <c r="R542" s="158"/>
      <c r="S542" s="158"/>
      <c r="T542" s="158"/>
      <c r="U542" s="158"/>
      <c r="V542" s="158"/>
      <c r="W542" s="158"/>
      <c r="X542" s="158"/>
      <c r="Y542" s="158"/>
      <c r="Z542" s="158"/>
      <c r="AA542" s="158"/>
      <c r="AB542" s="158"/>
      <c r="AC542" s="158"/>
      <c r="AD542" s="158"/>
      <c r="AE542" s="158"/>
      <c r="AF542" s="158"/>
      <c r="AG542" s="158"/>
      <c r="AH542" s="158"/>
      <c r="AI542" s="158"/>
      <c r="AJ542" s="158"/>
      <c r="AK542" s="158"/>
      <c r="AL542" s="158"/>
      <c r="AM542" s="158"/>
      <c r="AN542" s="158"/>
      <c r="AO542" s="158"/>
      <c r="AP542" s="158"/>
      <c r="AQ542" s="158"/>
      <c r="AR542" s="158"/>
      <c r="AS542" s="158"/>
      <c r="AT542" s="158"/>
      <c r="AU542" s="158"/>
      <c r="AV542" s="158"/>
      <c r="AW542" s="158"/>
      <c r="AX542" s="158"/>
      <c r="AY542" s="158"/>
      <c r="AZ542" s="158"/>
      <c r="BA542" s="158"/>
      <c r="BB542" s="158"/>
      <c r="BC542" s="158"/>
      <c r="BD542" s="158"/>
      <c r="BE542" s="158"/>
      <c r="BF542" s="158"/>
      <c r="BG542" s="158"/>
      <c r="BH542" s="158"/>
      <c r="BI542" s="158"/>
      <c r="BJ542" s="158"/>
      <c r="BK542" s="158"/>
      <c r="BL542" s="158"/>
      <c r="BM542" s="158"/>
      <c r="BN542" s="158"/>
      <c r="BO542" s="158"/>
      <c r="BP542" s="158"/>
      <c r="BQ542" s="158"/>
      <c r="BR542" s="158"/>
      <c r="BS542" s="158"/>
      <c r="BT542" s="158"/>
      <c r="BU542" s="158"/>
      <c r="BV542" s="158"/>
      <c r="BW542" s="158"/>
      <c r="BX542" s="158"/>
      <c r="BY542" s="158"/>
      <c r="BZ542" s="158"/>
      <c r="CA542" s="158"/>
      <c r="CB542" s="158"/>
      <c r="CC542" s="158"/>
      <c r="CD542" s="158"/>
      <c r="CE542" s="158"/>
      <c r="CF542" s="158"/>
      <c r="CG542" s="158"/>
      <c r="CH542" s="158"/>
      <c r="CI542" s="158"/>
      <c r="CJ542" s="158"/>
      <c r="CK542" s="158"/>
      <c r="CL542" s="158"/>
      <c r="CM542" s="158"/>
      <c r="CN542" s="158"/>
      <c r="CO542" s="158"/>
      <c r="CP542" s="158"/>
      <c r="CQ542" s="158"/>
      <c r="CR542" s="158"/>
      <c r="CS542" s="158"/>
      <c r="CT542" s="158"/>
      <c r="CU542" s="158"/>
      <c r="CV542" s="158"/>
      <c r="CW542" s="158"/>
      <c r="CX542" s="158"/>
      <c r="CY542" s="158"/>
      <c r="CZ542" s="158"/>
      <c r="DA542" s="158"/>
      <c r="DB542" s="158"/>
      <c r="DC542" s="158"/>
      <c r="DD542" s="158"/>
      <c r="DE542" s="158"/>
      <c r="DF542" s="158"/>
      <c r="DG542" s="158"/>
      <c r="DH542" s="158"/>
      <c r="DI542" s="158"/>
      <c r="DJ542" s="158"/>
      <c r="DK542" s="158"/>
      <c r="DL542" s="158"/>
      <c r="DM542" s="158"/>
      <c r="DN542" s="158"/>
      <c r="DO542" s="158"/>
      <c r="DP542" s="158"/>
    </row>
    <row r="543" spans="1:120" x14ac:dyDescent="0.2">
      <c r="A543" s="158"/>
      <c r="B543" s="158"/>
      <c r="C543" s="158"/>
      <c r="D543" s="158"/>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c r="AA543" s="158"/>
      <c r="AB543" s="158"/>
      <c r="AC543" s="158"/>
      <c r="AD543" s="158"/>
      <c r="AE543" s="158"/>
      <c r="AF543" s="158"/>
      <c r="AG543" s="158"/>
      <c r="AH543" s="158"/>
      <c r="AI543" s="158"/>
      <c r="AJ543" s="158"/>
      <c r="AK543" s="158"/>
      <c r="AL543" s="158"/>
      <c r="AM543" s="158"/>
      <c r="AN543" s="158"/>
      <c r="AO543" s="158"/>
      <c r="AP543" s="158"/>
      <c r="AQ543" s="158"/>
      <c r="AR543" s="158"/>
      <c r="AS543" s="158"/>
      <c r="AT543" s="158"/>
      <c r="AU543" s="158"/>
      <c r="AV543" s="158"/>
      <c r="AW543" s="158"/>
      <c r="AX543" s="158"/>
      <c r="AY543" s="158"/>
      <c r="AZ543" s="158"/>
      <c r="BA543" s="158"/>
      <c r="BB543" s="158"/>
      <c r="BC543" s="158"/>
      <c r="BD543" s="158"/>
      <c r="BE543" s="158"/>
      <c r="BF543" s="158"/>
      <c r="BG543" s="158"/>
      <c r="BH543" s="158"/>
      <c r="BI543" s="158"/>
      <c r="BJ543" s="158"/>
      <c r="BK543" s="158"/>
      <c r="BL543" s="158"/>
      <c r="BM543" s="158"/>
      <c r="BN543" s="158"/>
      <c r="BO543" s="158"/>
      <c r="BP543" s="158"/>
      <c r="BQ543" s="158"/>
      <c r="BR543" s="158"/>
      <c r="BS543" s="158"/>
      <c r="BT543" s="158"/>
      <c r="BU543" s="158"/>
      <c r="BV543" s="158"/>
      <c r="BW543" s="158"/>
      <c r="BX543" s="158"/>
      <c r="BY543" s="158"/>
      <c r="BZ543" s="158"/>
      <c r="CA543" s="158"/>
      <c r="CB543" s="158"/>
      <c r="CC543" s="158"/>
      <c r="CD543" s="158"/>
      <c r="CE543" s="158"/>
      <c r="CF543" s="158"/>
      <c r="CG543" s="158"/>
      <c r="CH543" s="158"/>
      <c r="CI543" s="158"/>
      <c r="CJ543" s="158"/>
      <c r="CK543" s="158"/>
      <c r="CL543" s="158"/>
      <c r="CM543" s="158"/>
      <c r="CN543" s="158"/>
      <c r="CO543" s="158"/>
      <c r="CP543" s="158"/>
      <c r="CQ543" s="158"/>
      <c r="CR543" s="158"/>
      <c r="CS543" s="158"/>
      <c r="CT543" s="158"/>
      <c r="CU543" s="158"/>
      <c r="CV543" s="158"/>
      <c r="CW543" s="158"/>
      <c r="CX543" s="158"/>
      <c r="CY543" s="158"/>
      <c r="CZ543" s="158"/>
      <c r="DA543" s="158"/>
      <c r="DB543" s="158"/>
      <c r="DC543" s="158"/>
      <c r="DD543" s="158"/>
      <c r="DE543" s="158"/>
      <c r="DF543" s="158"/>
      <c r="DG543" s="158"/>
      <c r="DH543" s="158"/>
      <c r="DI543" s="158"/>
      <c r="DJ543" s="158"/>
      <c r="DK543" s="158"/>
      <c r="DL543" s="158"/>
      <c r="DM543" s="158"/>
      <c r="DN543" s="158"/>
      <c r="DO543" s="158"/>
      <c r="DP543" s="158"/>
    </row>
    <row r="544" spans="1:120" x14ac:dyDescent="0.2">
      <c r="A544" s="158"/>
      <c r="B544" s="158"/>
      <c r="C544" s="158"/>
      <c r="D544" s="158"/>
      <c r="E544" s="158"/>
      <c r="F544" s="158"/>
      <c r="G544" s="158"/>
      <c r="H544" s="158"/>
      <c r="I544" s="158"/>
      <c r="J544" s="158"/>
      <c r="K544" s="158"/>
      <c r="L544" s="158"/>
      <c r="M544" s="158"/>
      <c r="N544" s="158"/>
      <c r="O544" s="158"/>
      <c r="P544" s="158"/>
      <c r="Q544" s="158"/>
      <c r="R544" s="158"/>
      <c r="S544" s="158"/>
      <c r="T544" s="158"/>
      <c r="U544" s="158"/>
      <c r="V544" s="158"/>
      <c r="W544" s="158"/>
      <c r="X544" s="158"/>
      <c r="Y544" s="158"/>
      <c r="Z544" s="158"/>
      <c r="AA544" s="158"/>
      <c r="AB544" s="158"/>
      <c r="AC544" s="158"/>
      <c r="AD544" s="158"/>
      <c r="AE544" s="158"/>
      <c r="AF544" s="158"/>
      <c r="AG544" s="158"/>
      <c r="AH544" s="158"/>
      <c r="AI544" s="158"/>
      <c r="AJ544" s="158"/>
      <c r="AK544" s="158"/>
      <c r="AL544" s="158"/>
      <c r="AM544" s="158"/>
      <c r="AN544" s="158"/>
      <c r="AO544" s="158"/>
      <c r="AP544" s="158"/>
      <c r="AQ544" s="158"/>
      <c r="AR544" s="158"/>
      <c r="AS544" s="158"/>
      <c r="AT544" s="158"/>
      <c r="AU544" s="158"/>
      <c r="AV544" s="158"/>
      <c r="AW544" s="158"/>
      <c r="AX544" s="158"/>
      <c r="AY544" s="158"/>
      <c r="AZ544" s="158"/>
      <c r="BA544" s="158"/>
      <c r="BB544" s="158"/>
      <c r="BC544" s="158"/>
      <c r="BD544" s="158"/>
      <c r="BE544" s="158"/>
      <c r="BF544" s="158"/>
      <c r="BG544" s="158"/>
      <c r="BH544" s="158"/>
      <c r="BI544" s="158"/>
      <c r="BJ544" s="158"/>
      <c r="BK544" s="158"/>
      <c r="BL544" s="158"/>
      <c r="BM544" s="158"/>
      <c r="BN544" s="158"/>
      <c r="BO544" s="158"/>
      <c r="BP544" s="158"/>
      <c r="BQ544" s="158"/>
      <c r="BR544" s="158"/>
      <c r="BS544" s="158"/>
      <c r="BT544" s="158"/>
      <c r="BU544" s="158"/>
      <c r="BV544" s="158"/>
      <c r="BW544" s="158"/>
      <c r="BX544" s="158"/>
      <c r="BY544" s="158"/>
      <c r="BZ544" s="158"/>
      <c r="CA544" s="158"/>
      <c r="CB544" s="158"/>
      <c r="CC544" s="158"/>
      <c r="CD544" s="158"/>
      <c r="CE544" s="158"/>
      <c r="CF544" s="158"/>
      <c r="CG544" s="158"/>
      <c r="CH544" s="158"/>
      <c r="CI544" s="158"/>
      <c r="CJ544" s="158"/>
      <c r="CK544" s="158"/>
      <c r="CL544" s="158"/>
      <c r="CM544" s="158"/>
      <c r="CN544" s="158"/>
      <c r="CO544" s="158"/>
      <c r="CP544" s="158"/>
      <c r="CQ544" s="158"/>
      <c r="CR544" s="158"/>
      <c r="CS544" s="158"/>
      <c r="CT544" s="158"/>
      <c r="CU544" s="158"/>
      <c r="CV544" s="158"/>
      <c r="CW544" s="158"/>
      <c r="CX544" s="158"/>
      <c r="CY544" s="158"/>
      <c r="CZ544" s="158"/>
      <c r="DA544" s="158"/>
      <c r="DB544" s="158"/>
      <c r="DC544" s="158"/>
      <c r="DD544" s="158"/>
      <c r="DE544" s="158"/>
      <c r="DF544" s="158"/>
      <c r="DG544" s="158"/>
      <c r="DH544" s="158"/>
      <c r="DI544" s="158"/>
      <c r="DJ544" s="158"/>
      <c r="DK544" s="158"/>
      <c r="DL544" s="158"/>
      <c r="DM544" s="158"/>
      <c r="DN544" s="158"/>
      <c r="DO544" s="158"/>
      <c r="DP544" s="158"/>
    </row>
    <row r="545" spans="1:120" x14ac:dyDescent="0.2">
      <c r="A545" s="158"/>
      <c r="B545" s="158"/>
      <c r="C545" s="158"/>
      <c r="D545" s="158"/>
      <c r="E545" s="158"/>
      <c r="F545" s="158"/>
      <c r="G545" s="158"/>
      <c r="H545" s="158"/>
      <c r="I545" s="158"/>
      <c r="J545" s="158"/>
      <c r="K545" s="158"/>
      <c r="L545" s="158"/>
      <c r="M545" s="158"/>
      <c r="N545" s="158"/>
      <c r="O545" s="158"/>
      <c r="P545" s="158"/>
      <c r="Q545" s="158"/>
      <c r="R545" s="158"/>
      <c r="S545" s="158"/>
      <c r="T545" s="158"/>
      <c r="U545" s="158"/>
      <c r="V545" s="158"/>
      <c r="W545" s="158"/>
      <c r="X545" s="158"/>
      <c r="Y545" s="158"/>
      <c r="Z545" s="158"/>
      <c r="AA545" s="158"/>
      <c r="AB545" s="158"/>
      <c r="AC545" s="158"/>
      <c r="AD545" s="158"/>
      <c r="AE545" s="158"/>
      <c r="AF545" s="158"/>
      <c r="AG545" s="158"/>
      <c r="AH545" s="158"/>
      <c r="AI545" s="158"/>
      <c r="AJ545" s="158"/>
      <c r="AK545" s="158"/>
      <c r="AL545" s="158"/>
      <c r="AM545" s="158"/>
      <c r="AN545" s="158"/>
      <c r="AO545" s="158"/>
      <c r="AP545" s="158"/>
      <c r="AQ545" s="158"/>
      <c r="AR545" s="158"/>
      <c r="AS545" s="158"/>
      <c r="AT545" s="158"/>
      <c r="AU545" s="158"/>
      <c r="AV545" s="158"/>
      <c r="AW545" s="158"/>
      <c r="AX545" s="158"/>
      <c r="AY545" s="158"/>
      <c r="AZ545" s="158"/>
      <c r="BA545" s="158"/>
      <c r="BB545" s="158"/>
      <c r="BC545" s="158"/>
      <c r="BD545" s="158"/>
      <c r="BE545" s="158"/>
      <c r="BF545" s="158"/>
      <c r="BG545" s="158"/>
      <c r="BH545" s="158"/>
      <c r="BI545" s="158"/>
      <c r="BJ545" s="158"/>
      <c r="BK545" s="158"/>
      <c r="BL545" s="158"/>
      <c r="BM545" s="158"/>
      <c r="BN545" s="158"/>
      <c r="BO545" s="158"/>
      <c r="BP545" s="158"/>
      <c r="BQ545" s="158"/>
      <c r="BR545" s="158"/>
      <c r="BS545" s="158"/>
      <c r="BT545" s="158"/>
      <c r="BU545" s="158"/>
      <c r="BV545" s="158"/>
      <c r="BW545" s="158"/>
      <c r="BX545" s="158"/>
      <c r="BY545" s="158"/>
      <c r="BZ545" s="158"/>
      <c r="CA545" s="158"/>
      <c r="CB545" s="158"/>
      <c r="CC545" s="158"/>
      <c r="CD545" s="158"/>
      <c r="CE545" s="158"/>
      <c r="CF545" s="158"/>
      <c r="CG545" s="158"/>
      <c r="CH545" s="158"/>
      <c r="CI545" s="158"/>
      <c r="CJ545" s="158"/>
      <c r="CK545" s="158"/>
      <c r="CL545" s="158"/>
      <c r="CM545" s="158"/>
      <c r="CN545" s="158"/>
      <c r="CO545" s="158"/>
      <c r="CP545" s="158"/>
      <c r="CQ545" s="158"/>
      <c r="CR545" s="158"/>
      <c r="CS545" s="158"/>
      <c r="CT545" s="158"/>
      <c r="CU545" s="158"/>
      <c r="CV545" s="158"/>
      <c r="CW545" s="158"/>
      <c r="CX545" s="158"/>
      <c r="CY545" s="158"/>
      <c r="CZ545" s="158"/>
      <c r="DA545" s="158"/>
      <c r="DB545" s="158"/>
      <c r="DC545" s="158"/>
      <c r="DD545" s="158"/>
      <c r="DE545" s="158"/>
      <c r="DF545" s="158"/>
      <c r="DG545" s="158"/>
      <c r="DH545" s="158"/>
      <c r="DI545" s="158"/>
      <c r="DJ545" s="158"/>
      <c r="DK545" s="158"/>
      <c r="DL545" s="158"/>
      <c r="DM545" s="158"/>
      <c r="DN545" s="158"/>
      <c r="DO545" s="158"/>
      <c r="DP545" s="158"/>
    </row>
    <row r="546" spans="1:120" x14ac:dyDescent="0.2">
      <c r="A546" s="158"/>
      <c r="B546" s="158"/>
      <c r="C546" s="158"/>
      <c r="D546" s="158"/>
      <c r="E546" s="158"/>
      <c r="F546" s="158"/>
      <c r="G546" s="158"/>
      <c r="H546" s="158"/>
      <c r="I546" s="158"/>
      <c r="J546" s="158"/>
      <c r="K546" s="158"/>
      <c r="L546" s="158"/>
      <c r="M546" s="158"/>
      <c r="N546" s="158"/>
      <c r="O546" s="158"/>
      <c r="P546" s="158"/>
      <c r="Q546" s="158"/>
      <c r="R546" s="158"/>
      <c r="S546" s="158"/>
      <c r="T546" s="158"/>
      <c r="U546" s="158"/>
      <c r="V546" s="158"/>
      <c r="W546" s="158"/>
      <c r="X546" s="158"/>
      <c r="Y546" s="158"/>
      <c r="Z546" s="158"/>
      <c r="AA546" s="158"/>
      <c r="AB546" s="158"/>
      <c r="AC546" s="158"/>
      <c r="AD546" s="158"/>
      <c r="AE546" s="158"/>
      <c r="AF546" s="158"/>
      <c r="AG546" s="158"/>
      <c r="AH546" s="158"/>
      <c r="AI546" s="158"/>
      <c r="AJ546" s="158"/>
      <c r="AK546" s="158"/>
      <c r="AL546" s="158"/>
      <c r="AM546" s="158"/>
      <c r="AN546" s="158"/>
      <c r="AO546" s="158"/>
      <c r="AP546" s="158"/>
      <c r="AQ546" s="158"/>
      <c r="AR546" s="158"/>
      <c r="AS546" s="158"/>
      <c r="AT546" s="158"/>
      <c r="AU546" s="158"/>
      <c r="AV546" s="158"/>
      <c r="AW546" s="158"/>
      <c r="AX546" s="158"/>
      <c r="AY546" s="158"/>
      <c r="AZ546" s="158"/>
      <c r="BA546" s="158"/>
      <c r="BB546" s="158"/>
      <c r="BC546" s="158"/>
      <c r="BD546" s="158"/>
      <c r="BE546" s="158"/>
      <c r="BF546" s="158"/>
      <c r="BG546" s="158"/>
      <c r="BH546" s="158"/>
      <c r="BI546" s="158"/>
      <c r="BJ546" s="158"/>
      <c r="BK546" s="158"/>
      <c r="BL546" s="158"/>
      <c r="BM546" s="158"/>
      <c r="BN546" s="158"/>
      <c r="BO546" s="158"/>
      <c r="BP546" s="158"/>
      <c r="BQ546" s="158"/>
      <c r="BR546" s="158"/>
      <c r="BS546" s="158"/>
      <c r="BT546" s="158"/>
      <c r="BU546" s="158"/>
      <c r="BV546" s="158"/>
      <c r="BW546" s="158"/>
      <c r="BX546" s="158"/>
      <c r="BY546" s="158"/>
      <c r="BZ546" s="158"/>
      <c r="CA546" s="158"/>
      <c r="CB546" s="158"/>
      <c r="CC546" s="158"/>
      <c r="CD546" s="158"/>
      <c r="CE546" s="158"/>
      <c r="CF546" s="158"/>
      <c r="CG546" s="158"/>
      <c r="CH546" s="158"/>
      <c r="CI546" s="158"/>
      <c r="CJ546" s="158"/>
      <c r="CK546" s="158"/>
      <c r="CL546" s="158"/>
      <c r="CM546" s="158"/>
      <c r="CN546" s="158"/>
      <c r="CO546" s="158"/>
      <c r="CP546" s="158"/>
      <c r="CQ546" s="158"/>
      <c r="CR546" s="158"/>
      <c r="CS546" s="158"/>
      <c r="CT546" s="158"/>
      <c r="CU546" s="158"/>
      <c r="CV546" s="158"/>
      <c r="CW546" s="158"/>
      <c r="CX546" s="158"/>
      <c r="CY546" s="158"/>
      <c r="CZ546" s="158"/>
      <c r="DA546" s="158"/>
      <c r="DB546" s="158"/>
      <c r="DC546" s="158"/>
      <c r="DD546" s="158"/>
      <c r="DE546" s="158"/>
      <c r="DF546" s="158"/>
      <c r="DG546" s="158"/>
      <c r="DH546" s="158"/>
      <c r="DI546" s="158"/>
      <c r="DJ546" s="158"/>
      <c r="DK546" s="158"/>
      <c r="DL546" s="158"/>
      <c r="DM546" s="158"/>
      <c r="DN546" s="158"/>
      <c r="DO546" s="158"/>
      <c r="DP546" s="158"/>
    </row>
    <row r="547" spans="1:120" x14ac:dyDescent="0.2">
      <c r="A547" s="158"/>
      <c r="B547" s="158"/>
      <c r="C547" s="158"/>
      <c r="D547" s="158"/>
      <c r="E547" s="158"/>
      <c r="F547" s="158"/>
      <c r="G547" s="158"/>
      <c r="H547" s="158"/>
      <c r="I547" s="158"/>
      <c r="J547" s="158"/>
      <c r="K547" s="158"/>
      <c r="L547" s="158"/>
      <c r="M547" s="158"/>
      <c r="N547" s="158"/>
      <c r="O547" s="158"/>
      <c r="P547" s="158"/>
      <c r="Q547" s="158"/>
      <c r="R547" s="158"/>
      <c r="S547" s="158"/>
      <c r="T547" s="158"/>
      <c r="U547" s="158"/>
      <c r="V547" s="158"/>
      <c r="W547" s="158"/>
      <c r="X547" s="158"/>
      <c r="Y547" s="158"/>
      <c r="Z547" s="158"/>
      <c r="AA547" s="158"/>
      <c r="AB547" s="158"/>
      <c r="AC547" s="158"/>
      <c r="AD547" s="158"/>
      <c r="AE547" s="158"/>
      <c r="AF547" s="158"/>
      <c r="AG547" s="158"/>
      <c r="AH547" s="158"/>
      <c r="AI547" s="158"/>
      <c r="AJ547" s="158"/>
      <c r="AK547" s="158"/>
      <c r="AL547" s="158"/>
      <c r="AM547" s="158"/>
      <c r="AN547" s="158"/>
      <c r="AO547" s="158"/>
      <c r="AP547" s="158"/>
      <c r="AQ547" s="158"/>
      <c r="AR547" s="158"/>
      <c r="AS547" s="158"/>
      <c r="AT547" s="158"/>
      <c r="AU547" s="158"/>
      <c r="AV547" s="158"/>
      <c r="AW547" s="158"/>
      <c r="AX547" s="158"/>
      <c r="AY547" s="158"/>
      <c r="AZ547" s="158"/>
      <c r="BA547" s="158"/>
      <c r="BB547" s="158"/>
      <c r="BC547" s="158"/>
      <c r="BD547" s="158"/>
      <c r="BE547" s="158"/>
      <c r="BF547" s="158"/>
      <c r="BG547" s="158"/>
      <c r="BH547" s="158"/>
      <c r="BI547" s="158"/>
      <c r="BJ547" s="158"/>
      <c r="BK547" s="158"/>
      <c r="BL547" s="158"/>
      <c r="BM547" s="158"/>
      <c r="BN547" s="158"/>
      <c r="BO547" s="158"/>
      <c r="BP547" s="158"/>
      <c r="BQ547" s="158"/>
      <c r="BR547" s="158"/>
      <c r="BS547" s="158"/>
      <c r="BT547" s="158"/>
      <c r="BU547" s="158"/>
      <c r="BV547" s="158"/>
      <c r="BW547" s="158"/>
      <c r="BX547" s="158"/>
      <c r="BY547" s="158"/>
      <c r="BZ547" s="158"/>
      <c r="CA547" s="158"/>
      <c r="CB547" s="158"/>
      <c r="CC547" s="158"/>
      <c r="CD547" s="158"/>
      <c r="CE547" s="158"/>
      <c r="CF547" s="158"/>
      <c r="CG547" s="158"/>
      <c r="CH547" s="158"/>
      <c r="CI547" s="158"/>
      <c r="CJ547" s="158"/>
      <c r="CK547" s="158"/>
      <c r="CL547" s="158"/>
      <c r="CM547" s="158"/>
      <c r="CN547" s="158"/>
      <c r="CO547" s="158"/>
      <c r="CP547" s="158"/>
      <c r="CQ547" s="158"/>
      <c r="CR547" s="158"/>
      <c r="CS547" s="158"/>
      <c r="CT547" s="158"/>
      <c r="CU547" s="158"/>
      <c r="CV547" s="158"/>
      <c r="CW547" s="158"/>
      <c r="CX547" s="158"/>
      <c r="CY547" s="158"/>
      <c r="CZ547" s="158"/>
      <c r="DA547" s="158"/>
      <c r="DB547" s="158"/>
      <c r="DC547" s="158"/>
      <c r="DD547" s="158"/>
      <c r="DE547" s="158"/>
      <c r="DF547" s="158"/>
      <c r="DG547" s="158"/>
      <c r="DH547" s="158"/>
      <c r="DI547" s="158"/>
      <c r="DJ547" s="158"/>
      <c r="DK547" s="158"/>
      <c r="DL547" s="158"/>
      <c r="DM547" s="158"/>
      <c r="DN547" s="158"/>
      <c r="DO547" s="158"/>
      <c r="DP547" s="158"/>
    </row>
    <row r="548" spans="1:120" x14ac:dyDescent="0.2">
      <c r="A548" s="158"/>
      <c r="B548" s="158"/>
      <c r="C548" s="158"/>
      <c r="D548" s="158"/>
      <c r="E548" s="158"/>
      <c r="F548" s="158"/>
      <c r="G548" s="158"/>
      <c r="H548" s="158"/>
      <c r="I548" s="158"/>
      <c r="J548" s="158"/>
      <c r="K548" s="158"/>
      <c r="L548" s="158"/>
      <c r="M548" s="158"/>
      <c r="N548" s="158"/>
      <c r="O548" s="158"/>
      <c r="P548" s="158"/>
      <c r="Q548" s="158"/>
      <c r="R548" s="158"/>
      <c r="S548" s="158"/>
      <c r="T548" s="158"/>
      <c r="U548" s="158"/>
      <c r="V548" s="158"/>
      <c r="W548" s="158"/>
      <c r="X548" s="158"/>
      <c r="Y548" s="158"/>
      <c r="Z548" s="158"/>
      <c r="AA548" s="158"/>
      <c r="AB548" s="158"/>
      <c r="AC548" s="158"/>
      <c r="AD548" s="158"/>
      <c r="AE548" s="158"/>
      <c r="AF548" s="158"/>
      <c r="AG548" s="158"/>
      <c r="AH548" s="158"/>
      <c r="AI548" s="158"/>
      <c r="AJ548" s="158"/>
      <c r="AK548" s="158"/>
      <c r="AL548" s="158"/>
      <c r="AM548" s="158"/>
      <c r="AN548" s="158"/>
      <c r="AO548" s="158"/>
      <c r="AP548" s="158"/>
      <c r="AQ548" s="158"/>
      <c r="AR548" s="158"/>
      <c r="AS548" s="158"/>
      <c r="AT548" s="158"/>
      <c r="AU548" s="158"/>
      <c r="AV548" s="158"/>
      <c r="AW548" s="158"/>
      <c r="AX548" s="158"/>
      <c r="AY548" s="158"/>
      <c r="AZ548" s="158"/>
      <c r="BA548" s="158"/>
      <c r="BB548" s="158"/>
      <c r="BC548" s="158"/>
      <c r="BD548" s="158"/>
      <c r="BE548" s="158"/>
      <c r="BF548" s="158"/>
      <c r="BG548" s="158"/>
      <c r="BH548" s="158"/>
      <c r="BI548" s="158"/>
      <c r="BJ548" s="158"/>
      <c r="BK548" s="158"/>
      <c r="BL548" s="158"/>
      <c r="BM548" s="158"/>
      <c r="BN548" s="158"/>
      <c r="BO548" s="158"/>
      <c r="BP548" s="158"/>
      <c r="BQ548" s="158"/>
      <c r="BR548" s="158"/>
      <c r="BS548" s="158"/>
      <c r="BT548" s="158"/>
      <c r="BU548" s="158"/>
      <c r="BV548" s="158"/>
      <c r="BW548" s="158"/>
      <c r="BX548" s="158"/>
      <c r="BY548" s="158"/>
      <c r="BZ548" s="158"/>
      <c r="CA548" s="158"/>
      <c r="CB548" s="158"/>
      <c r="CC548" s="158"/>
      <c r="CD548" s="158"/>
      <c r="CE548" s="158"/>
      <c r="CF548" s="158"/>
      <c r="CG548" s="158"/>
      <c r="CH548" s="158"/>
      <c r="CI548" s="158"/>
      <c r="CJ548" s="158"/>
      <c r="CK548" s="158"/>
      <c r="CL548" s="158"/>
      <c r="CM548" s="158"/>
      <c r="CN548" s="158"/>
      <c r="CO548" s="158"/>
      <c r="CP548" s="158"/>
      <c r="CQ548" s="158"/>
      <c r="CR548" s="158"/>
      <c r="CS548" s="158"/>
      <c r="CT548" s="158"/>
      <c r="CU548" s="158"/>
      <c r="CV548" s="158"/>
      <c r="CW548" s="158"/>
      <c r="CX548" s="158"/>
      <c r="CY548" s="158"/>
      <c r="CZ548" s="158"/>
      <c r="DA548" s="158"/>
      <c r="DB548" s="158"/>
      <c r="DC548" s="158"/>
      <c r="DD548" s="158"/>
      <c r="DE548" s="158"/>
      <c r="DF548" s="158"/>
      <c r="DG548" s="158"/>
      <c r="DH548" s="158"/>
      <c r="DI548" s="158"/>
      <c r="DJ548" s="158"/>
      <c r="DK548" s="158"/>
      <c r="DL548" s="158"/>
      <c r="DM548" s="158"/>
      <c r="DN548" s="158"/>
      <c r="DO548" s="158"/>
      <c r="DP548" s="158"/>
    </row>
    <row r="549" spans="1:120" x14ac:dyDescent="0.2">
      <c r="A549" s="158"/>
      <c r="B549" s="158"/>
      <c r="C549" s="158"/>
      <c r="D549" s="158"/>
      <c r="E549" s="158"/>
      <c r="F549" s="158"/>
      <c r="G549" s="158"/>
      <c r="H549" s="158"/>
      <c r="I549" s="158"/>
      <c r="J549" s="158"/>
      <c r="K549" s="158"/>
      <c r="L549" s="158"/>
      <c r="M549" s="158"/>
      <c r="N549" s="158"/>
      <c r="O549" s="158"/>
      <c r="P549" s="158"/>
      <c r="Q549" s="158"/>
      <c r="R549" s="158"/>
      <c r="S549" s="158"/>
      <c r="T549" s="158"/>
      <c r="U549" s="158"/>
      <c r="V549" s="158"/>
      <c r="W549" s="158"/>
      <c r="X549" s="158"/>
      <c r="Y549" s="158"/>
      <c r="Z549" s="158"/>
      <c r="AA549" s="158"/>
      <c r="AB549" s="158"/>
      <c r="AC549" s="158"/>
      <c r="AD549" s="158"/>
      <c r="AE549" s="158"/>
      <c r="AF549" s="158"/>
      <c r="AG549" s="158"/>
      <c r="AH549" s="158"/>
      <c r="AI549" s="158"/>
      <c r="AJ549" s="158"/>
      <c r="AK549" s="158"/>
      <c r="AL549" s="158"/>
      <c r="AM549" s="158"/>
      <c r="AN549" s="158"/>
      <c r="AO549" s="158"/>
      <c r="AP549" s="158"/>
      <c r="AQ549" s="158"/>
      <c r="AR549" s="158"/>
      <c r="AS549" s="158"/>
      <c r="AT549" s="158"/>
      <c r="AU549" s="158"/>
      <c r="AV549" s="158"/>
      <c r="AW549" s="158"/>
      <c r="AX549" s="158"/>
      <c r="AY549" s="158"/>
      <c r="AZ549" s="158"/>
      <c r="BA549" s="158"/>
      <c r="BB549" s="158"/>
      <c r="BC549" s="158"/>
      <c r="BD549" s="158"/>
      <c r="BE549" s="158"/>
      <c r="BF549" s="158"/>
      <c r="BG549" s="158"/>
      <c r="BH549" s="158"/>
      <c r="BI549" s="158"/>
      <c r="BJ549" s="158"/>
      <c r="BK549" s="158"/>
      <c r="BL549" s="158"/>
      <c r="BM549" s="158"/>
      <c r="BN549" s="158"/>
      <c r="BO549" s="158"/>
      <c r="BP549" s="158"/>
      <c r="BQ549" s="158"/>
      <c r="BR549" s="158"/>
      <c r="BS549" s="158"/>
      <c r="BT549" s="158"/>
      <c r="BU549" s="158"/>
      <c r="BV549" s="158"/>
      <c r="BW549" s="158"/>
      <c r="BX549" s="158"/>
      <c r="BY549" s="158"/>
      <c r="BZ549" s="158"/>
      <c r="CA549" s="158"/>
      <c r="CB549" s="158"/>
      <c r="CC549" s="158"/>
      <c r="CD549" s="158"/>
      <c r="CE549" s="158"/>
      <c r="CF549" s="158"/>
      <c r="CG549" s="158"/>
      <c r="CH549" s="158"/>
      <c r="CI549" s="158"/>
      <c r="CJ549" s="158"/>
      <c r="CK549" s="158"/>
      <c r="CL549" s="158"/>
      <c r="CM549" s="158"/>
      <c r="CN549" s="158"/>
      <c r="CO549" s="158"/>
      <c r="CP549" s="158"/>
      <c r="CQ549" s="158"/>
      <c r="CR549" s="158"/>
      <c r="CS549" s="158"/>
      <c r="CT549" s="158"/>
      <c r="CU549" s="158"/>
      <c r="CV549" s="158"/>
      <c r="CW549" s="158"/>
      <c r="CX549" s="158"/>
      <c r="CY549" s="158"/>
      <c r="CZ549" s="158"/>
      <c r="DA549" s="158"/>
      <c r="DB549" s="158"/>
      <c r="DC549" s="158"/>
      <c r="DD549" s="158"/>
      <c r="DE549" s="158"/>
      <c r="DF549" s="158"/>
      <c r="DG549" s="158"/>
      <c r="DH549" s="158"/>
      <c r="DI549" s="158"/>
      <c r="DJ549" s="158"/>
      <c r="DK549" s="158"/>
      <c r="DL549" s="158"/>
      <c r="DM549" s="158"/>
      <c r="DN549" s="158"/>
      <c r="DO549" s="158"/>
      <c r="DP549" s="158"/>
    </row>
    <row r="550" spans="1:120" x14ac:dyDescent="0.2">
      <c r="A550" s="158"/>
      <c r="B550" s="158"/>
      <c r="C550" s="158"/>
      <c r="D550" s="158"/>
      <c r="E550" s="158"/>
      <c r="F550" s="158"/>
      <c r="G550" s="158"/>
      <c r="H550" s="158"/>
      <c r="I550" s="158"/>
      <c r="J550" s="158"/>
      <c r="K550" s="158"/>
      <c r="L550" s="158"/>
      <c r="M550" s="158"/>
      <c r="N550" s="158"/>
      <c r="O550" s="158"/>
      <c r="P550" s="158"/>
      <c r="Q550" s="158"/>
      <c r="R550" s="158"/>
      <c r="S550" s="158"/>
      <c r="T550" s="158"/>
      <c r="U550" s="158"/>
      <c r="V550" s="158"/>
      <c r="W550" s="158"/>
      <c r="X550" s="158"/>
      <c r="Y550" s="158"/>
      <c r="Z550" s="158"/>
      <c r="AA550" s="158"/>
      <c r="AB550" s="158"/>
      <c r="AC550" s="158"/>
      <c r="AD550" s="158"/>
      <c r="AE550" s="158"/>
      <c r="AF550" s="158"/>
      <c r="AG550" s="158"/>
      <c r="AH550" s="158"/>
      <c r="AI550" s="158"/>
      <c r="AJ550" s="158"/>
      <c r="AK550" s="158"/>
      <c r="AL550" s="158"/>
      <c r="AM550" s="158"/>
      <c r="AN550" s="158"/>
      <c r="AO550" s="158"/>
      <c r="AP550" s="158"/>
      <c r="AQ550" s="158"/>
      <c r="AR550" s="158"/>
      <c r="AS550" s="158"/>
      <c r="AT550" s="158"/>
      <c r="AU550" s="158"/>
      <c r="AV550" s="158"/>
      <c r="AW550" s="158"/>
      <c r="AX550" s="158"/>
      <c r="AY550" s="158"/>
      <c r="AZ550" s="158"/>
      <c r="BA550" s="158"/>
      <c r="BB550" s="158"/>
      <c r="BC550" s="158"/>
      <c r="BD550" s="158"/>
      <c r="BE550" s="158"/>
      <c r="BF550" s="158"/>
      <c r="BG550" s="158"/>
      <c r="BH550" s="158"/>
      <c r="BI550" s="158"/>
      <c r="BJ550" s="158"/>
      <c r="BK550" s="158"/>
      <c r="BL550" s="158"/>
      <c r="BM550" s="158"/>
      <c r="BN550" s="158"/>
      <c r="BO550" s="158"/>
      <c r="BP550" s="158"/>
      <c r="BQ550" s="158"/>
      <c r="BR550" s="158"/>
      <c r="BS550" s="158"/>
      <c r="BT550" s="158"/>
      <c r="BU550" s="158"/>
      <c r="BV550" s="158"/>
      <c r="BW550" s="158"/>
      <c r="BX550" s="158"/>
      <c r="BY550" s="158"/>
      <c r="BZ550" s="158"/>
      <c r="CA550" s="158"/>
      <c r="CB550" s="158"/>
      <c r="CC550" s="158"/>
      <c r="CD550" s="158"/>
      <c r="CE550" s="158"/>
      <c r="CF550" s="158"/>
      <c r="CG550" s="158"/>
      <c r="CH550" s="158"/>
      <c r="CI550" s="158"/>
      <c r="CJ550" s="158"/>
      <c r="CK550" s="158"/>
      <c r="CL550" s="158"/>
      <c r="CM550" s="158"/>
      <c r="CN550" s="158"/>
      <c r="CO550" s="158"/>
      <c r="CP550" s="158"/>
      <c r="CQ550" s="158"/>
      <c r="CR550" s="158"/>
      <c r="CS550" s="158"/>
      <c r="CT550" s="158"/>
      <c r="CU550" s="158"/>
      <c r="CV550" s="158"/>
      <c r="CW550" s="158"/>
      <c r="CX550" s="158"/>
      <c r="CY550" s="158"/>
      <c r="CZ550" s="158"/>
      <c r="DA550" s="158"/>
      <c r="DB550" s="158"/>
      <c r="DC550" s="158"/>
      <c r="DD550" s="158"/>
      <c r="DE550" s="158"/>
      <c r="DF550" s="158"/>
      <c r="DG550" s="158"/>
      <c r="DH550" s="158"/>
      <c r="DI550" s="158"/>
      <c r="DJ550" s="158"/>
      <c r="DK550" s="158"/>
      <c r="DL550" s="158"/>
      <c r="DM550" s="158"/>
      <c r="DN550" s="158"/>
      <c r="DO550" s="158"/>
      <c r="DP550" s="158"/>
    </row>
    <row r="551" spans="1:120" x14ac:dyDescent="0.2">
      <c r="A551" s="158"/>
      <c r="B551" s="158"/>
      <c r="C551" s="158"/>
      <c r="D551" s="158"/>
      <c r="E551" s="158"/>
      <c r="F551" s="158"/>
      <c r="G551" s="158"/>
      <c r="H551" s="158"/>
      <c r="I551" s="158"/>
      <c r="J551" s="158"/>
      <c r="K551" s="158"/>
      <c r="L551" s="158"/>
      <c r="M551" s="158"/>
      <c r="N551" s="158"/>
      <c r="O551" s="158"/>
      <c r="P551" s="158"/>
      <c r="Q551" s="158"/>
      <c r="R551" s="158"/>
      <c r="S551" s="158"/>
      <c r="T551" s="158"/>
      <c r="U551" s="158"/>
      <c r="V551" s="158"/>
      <c r="W551" s="158"/>
      <c r="X551" s="158"/>
      <c r="Y551" s="158"/>
      <c r="Z551" s="158"/>
      <c r="AA551" s="158"/>
      <c r="AB551" s="158"/>
      <c r="AC551" s="158"/>
      <c r="AD551" s="158"/>
      <c r="AE551" s="158"/>
      <c r="AF551" s="158"/>
      <c r="AG551" s="158"/>
      <c r="AH551" s="158"/>
      <c r="AI551" s="158"/>
      <c r="AJ551" s="158"/>
      <c r="AK551" s="158"/>
      <c r="AL551" s="158"/>
      <c r="AM551" s="158"/>
      <c r="AN551" s="158"/>
      <c r="AO551" s="158"/>
      <c r="AP551" s="158"/>
      <c r="AQ551" s="158"/>
      <c r="AR551" s="158"/>
      <c r="AS551" s="158"/>
      <c r="AT551" s="158"/>
      <c r="AU551" s="158"/>
      <c r="AV551" s="158"/>
      <c r="AW551" s="158"/>
      <c r="AX551" s="158"/>
      <c r="AY551" s="158"/>
      <c r="AZ551" s="158"/>
      <c r="BA551" s="158"/>
      <c r="BB551" s="158"/>
      <c r="BC551" s="158"/>
      <c r="BD551" s="158"/>
      <c r="BE551" s="158"/>
      <c r="BF551" s="158"/>
      <c r="BG551" s="158"/>
      <c r="BH551" s="158"/>
      <c r="BI551" s="158"/>
      <c r="BJ551" s="158"/>
      <c r="BK551" s="158"/>
      <c r="BL551" s="158"/>
      <c r="BM551" s="158"/>
      <c r="BN551" s="158"/>
      <c r="BO551" s="158"/>
      <c r="BP551" s="158"/>
      <c r="BQ551" s="158"/>
      <c r="BR551" s="158"/>
      <c r="BS551" s="158"/>
      <c r="BT551" s="158"/>
      <c r="BU551" s="158"/>
      <c r="BV551" s="158"/>
      <c r="BW551" s="158"/>
      <c r="BX551" s="158"/>
      <c r="BY551" s="158"/>
      <c r="BZ551" s="158"/>
      <c r="CA551" s="158"/>
      <c r="CB551" s="158"/>
      <c r="CC551" s="158"/>
      <c r="CD551" s="158"/>
      <c r="CE551" s="158"/>
      <c r="CF551" s="158"/>
      <c r="CG551" s="158"/>
      <c r="CH551" s="158"/>
      <c r="CI551" s="158"/>
      <c r="CJ551" s="158"/>
      <c r="CK551" s="158"/>
      <c r="CL551" s="158"/>
      <c r="CM551" s="158"/>
      <c r="CN551" s="158"/>
      <c r="CO551" s="158"/>
      <c r="CP551" s="158"/>
      <c r="CQ551" s="158"/>
      <c r="CR551" s="158"/>
      <c r="CS551" s="158"/>
      <c r="CT551" s="158"/>
      <c r="CU551" s="158"/>
      <c r="CV551" s="158"/>
      <c r="CW551" s="158"/>
      <c r="CX551" s="158"/>
      <c r="CY551" s="158"/>
      <c r="CZ551" s="158"/>
      <c r="DA551" s="158"/>
      <c r="DB551" s="158"/>
      <c r="DC551" s="158"/>
      <c r="DD551" s="158"/>
      <c r="DE551" s="158"/>
      <c r="DF551" s="158"/>
      <c r="DG551" s="158"/>
      <c r="DH551" s="158"/>
      <c r="DI551" s="158"/>
      <c r="DJ551" s="158"/>
      <c r="DK551" s="158"/>
      <c r="DL551" s="158"/>
      <c r="DM551" s="158"/>
      <c r="DN551" s="158"/>
      <c r="DO551" s="158"/>
      <c r="DP551" s="158"/>
    </row>
    <row r="552" spans="1:120" x14ac:dyDescent="0.2">
      <c r="A552" s="158"/>
      <c r="B552" s="158"/>
      <c r="C552" s="158"/>
      <c r="D552" s="158"/>
      <c r="E552" s="158"/>
      <c r="F552" s="158"/>
      <c r="G552" s="158"/>
      <c r="H552" s="158"/>
      <c r="I552" s="158"/>
      <c r="J552" s="158"/>
      <c r="K552" s="158"/>
      <c r="L552" s="158"/>
      <c r="M552" s="158"/>
      <c r="N552" s="158"/>
      <c r="O552" s="158"/>
      <c r="P552" s="158"/>
      <c r="Q552" s="158"/>
      <c r="R552" s="158"/>
      <c r="S552" s="158"/>
      <c r="T552" s="158"/>
      <c r="U552" s="158"/>
      <c r="V552" s="158"/>
      <c r="W552" s="158"/>
      <c r="X552" s="158"/>
      <c r="Y552" s="158"/>
      <c r="Z552" s="158"/>
      <c r="AA552" s="158"/>
      <c r="AB552" s="158"/>
      <c r="AC552" s="158"/>
      <c r="AD552" s="158"/>
      <c r="AE552" s="158"/>
      <c r="AF552" s="158"/>
      <c r="AG552" s="158"/>
      <c r="AH552" s="158"/>
      <c r="AI552" s="158"/>
      <c r="AJ552" s="158"/>
      <c r="AK552" s="158"/>
      <c r="AL552" s="158"/>
      <c r="AM552" s="158"/>
      <c r="AN552" s="158"/>
      <c r="AO552" s="158"/>
      <c r="AP552" s="158"/>
      <c r="AQ552" s="158"/>
      <c r="AR552" s="158"/>
      <c r="AS552" s="158"/>
      <c r="AT552" s="158"/>
      <c r="AU552" s="158"/>
      <c r="AV552" s="158"/>
      <c r="AW552" s="158"/>
      <c r="AX552" s="158"/>
      <c r="AY552" s="158"/>
      <c r="AZ552" s="158"/>
      <c r="BA552" s="158"/>
      <c r="BB552" s="158"/>
      <c r="BC552" s="158"/>
      <c r="BD552" s="158"/>
      <c r="BE552" s="158"/>
      <c r="BF552" s="158"/>
      <c r="BG552" s="158"/>
      <c r="BH552" s="158"/>
      <c r="BI552" s="158"/>
      <c r="BJ552" s="158"/>
      <c r="BK552" s="158"/>
      <c r="BL552" s="158"/>
      <c r="BM552" s="158"/>
      <c r="BN552" s="158"/>
      <c r="BO552" s="158"/>
      <c r="BP552" s="158"/>
      <c r="BQ552" s="158"/>
      <c r="BR552" s="158"/>
      <c r="BS552" s="158"/>
      <c r="BT552" s="158"/>
      <c r="BU552" s="158"/>
      <c r="BV552" s="158"/>
      <c r="BW552" s="158"/>
      <c r="BX552" s="158"/>
      <c r="BY552" s="158"/>
      <c r="BZ552" s="158"/>
      <c r="CA552" s="158"/>
      <c r="CB552" s="158"/>
      <c r="CC552" s="158"/>
      <c r="CD552" s="158"/>
      <c r="CE552" s="158"/>
      <c r="CF552" s="158"/>
      <c r="CG552" s="158"/>
      <c r="CH552" s="158"/>
      <c r="CI552" s="158"/>
      <c r="CJ552" s="158"/>
      <c r="CK552" s="158"/>
      <c r="CL552" s="158"/>
      <c r="CM552" s="158"/>
      <c r="CN552" s="158"/>
      <c r="CO552" s="158"/>
      <c r="CP552" s="158"/>
      <c r="CQ552" s="158"/>
      <c r="CR552" s="158"/>
      <c r="CS552" s="158"/>
      <c r="CT552" s="158"/>
      <c r="CU552" s="158"/>
      <c r="CV552" s="158"/>
      <c r="CW552" s="158"/>
      <c r="CX552" s="158"/>
      <c r="CY552" s="158"/>
      <c r="CZ552" s="158"/>
      <c r="DA552" s="158"/>
      <c r="DB552" s="158"/>
      <c r="DC552" s="158"/>
      <c r="DD552" s="158"/>
      <c r="DE552" s="158"/>
      <c r="DF552" s="158"/>
      <c r="DG552" s="158"/>
      <c r="DH552" s="158"/>
      <c r="DI552" s="158"/>
      <c r="DJ552" s="158"/>
      <c r="DK552" s="158"/>
      <c r="DL552" s="158"/>
      <c r="DM552" s="158"/>
      <c r="DN552" s="158"/>
      <c r="DO552" s="158"/>
      <c r="DP552" s="158"/>
    </row>
    <row r="553" spans="1:120" x14ac:dyDescent="0.2">
      <c r="A553" s="158"/>
      <c r="B553" s="158"/>
      <c r="C553" s="158"/>
      <c r="D553" s="158"/>
      <c r="E553" s="158"/>
      <c r="F553" s="158"/>
      <c r="G553" s="158"/>
      <c r="H553" s="158"/>
      <c r="I553" s="158"/>
      <c r="J553" s="158"/>
      <c r="K553" s="158"/>
      <c r="L553" s="158"/>
      <c r="M553" s="158"/>
      <c r="N553" s="158"/>
      <c r="O553" s="158"/>
      <c r="P553" s="158"/>
      <c r="Q553" s="158"/>
      <c r="R553" s="158"/>
      <c r="S553" s="158"/>
      <c r="T553" s="158"/>
      <c r="U553" s="158"/>
      <c r="V553" s="158"/>
      <c r="W553" s="158"/>
      <c r="X553" s="158"/>
      <c r="Y553" s="158"/>
      <c r="Z553" s="158"/>
      <c r="AA553" s="158"/>
      <c r="AB553" s="158"/>
      <c r="AC553" s="158"/>
      <c r="AD553" s="158"/>
      <c r="AE553" s="158"/>
      <c r="AF553" s="158"/>
      <c r="AG553" s="158"/>
      <c r="AH553" s="158"/>
      <c r="AI553" s="158"/>
      <c r="AJ553" s="158"/>
      <c r="AK553" s="158"/>
      <c r="AL553" s="158"/>
      <c r="AM553" s="158"/>
      <c r="AN553" s="158"/>
      <c r="AO553" s="158"/>
      <c r="AP553" s="158"/>
      <c r="AQ553" s="158"/>
      <c r="AR553" s="158"/>
      <c r="AS553" s="158"/>
      <c r="AT553" s="158"/>
      <c r="AU553" s="158"/>
      <c r="AV553" s="158"/>
      <c r="AW553" s="158"/>
      <c r="AX553" s="158"/>
      <c r="AY553" s="158"/>
      <c r="AZ553" s="158"/>
      <c r="BA553" s="158"/>
      <c r="BB553" s="158"/>
      <c r="BC553" s="158"/>
      <c r="BD553" s="158"/>
      <c r="BE553" s="158"/>
      <c r="BF553" s="158"/>
      <c r="BG553" s="158"/>
      <c r="BH553" s="158"/>
      <c r="BI553" s="158"/>
      <c r="BJ553" s="158"/>
      <c r="BK553" s="158"/>
      <c r="BL553" s="158"/>
      <c r="BM553" s="158"/>
      <c r="BN553" s="158"/>
      <c r="BO553" s="158"/>
      <c r="BP553" s="158"/>
      <c r="BQ553" s="158"/>
      <c r="BR553" s="158"/>
      <c r="BS553" s="158"/>
      <c r="BT553" s="158"/>
      <c r="BU553" s="158"/>
      <c r="BV553" s="158"/>
      <c r="BW553" s="158"/>
      <c r="BX553" s="158"/>
      <c r="BY553" s="158"/>
      <c r="BZ553" s="158"/>
      <c r="CA553" s="158"/>
      <c r="CB553" s="158"/>
      <c r="CC553" s="158"/>
      <c r="CD553" s="158"/>
      <c r="CE553" s="158"/>
      <c r="CF553" s="158"/>
      <c r="CG553" s="158"/>
      <c r="CH553" s="158"/>
      <c r="CI553" s="158"/>
      <c r="CJ553" s="158"/>
      <c r="CK553" s="158"/>
      <c r="CL553" s="158"/>
      <c r="CM553" s="158"/>
      <c r="CN553" s="158"/>
      <c r="CO553" s="158"/>
      <c r="CP553" s="158"/>
      <c r="CQ553" s="158"/>
      <c r="CR553" s="158"/>
      <c r="CS553" s="158"/>
      <c r="CT553" s="158"/>
      <c r="CU553" s="158"/>
      <c r="CV553" s="158"/>
      <c r="CW553" s="158"/>
      <c r="CX553" s="158"/>
      <c r="CY553" s="158"/>
      <c r="CZ553" s="158"/>
      <c r="DA553" s="158"/>
      <c r="DB553" s="158"/>
      <c r="DC553" s="158"/>
      <c r="DD553" s="158"/>
      <c r="DE553" s="158"/>
      <c r="DF553" s="158"/>
      <c r="DG553" s="158"/>
      <c r="DH553" s="158"/>
      <c r="DI553" s="158"/>
      <c r="DJ553" s="158"/>
      <c r="DK553" s="158"/>
      <c r="DL553" s="158"/>
      <c r="DM553" s="158"/>
      <c r="DN553" s="158"/>
      <c r="DO553" s="158"/>
      <c r="DP553" s="158"/>
    </row>
    <row r="554" spans="1:120" x14ac:dyDescent="0.2">
      <c r="A554" s="158"/>
      <c r="B554" s="158"/>
      <c r="C554" s="158"/>
      <c r="D554" s="158"/>
      <c r="E554" s="158"/>
      <c r="F554" s="158"/>
      <c r="G554" s="158"/>
      <c r="H554" s="158"/>
      <c r="I554" s="158"/>
      <c r="J554" s="158"/>
      <c r="K554" s="158"/>
      <c r="L554" s="158"/>
      <c r="M554" s="158"/>
      <c r="N554" s="158"/>
      <c r="O554" s="158"/>
      <c r="P554" s="158"/>
      <c r="Q554" s="158"/>
      <c r="R554" s="158"/>
      <c r="S554" s="158"/>
      <c r="T554" s="158"/>
      <c r="U554" s="158"/>
      <c r="V554" s="158"/>
      <c r="W554" s="158"/>
      <c r="X554" s="158"/>
      <c r="Y554" s="158"/>
      <c r="Z554" s="158"/>
      <c r="AA554" s="158"/>
      <c r="AB554" s="158"/>
      <c r="AC554" s="158"/>
      <c r="AD554" s="158"/>
      <c r="AE554" s="158"/>
      <c r="AF554" s="158"/>
      <c r="AG554" s="158"/>
      <c r="AH554" s="158"/>
      <c r="AI554" s="158"/>
      <c r="AJ554" s="158"/>
      <c r="AK554" s="158"/>
      <c r="AL554" s="158"/>
      <c r="AM554" s="158"/>
      <c r="AN554" s="158"/>
      <c r="AO554" s="158"/>
      <c r="AP554" s="158"/>
      <c r="AQ554" s="158"/>
      <c r="AR554" s="158"/>
      <c r="AS554" s="158"/>
      <c r="AT554" s="158"/>
      <c r="AU554" s="158"/>
      <c r="AV554" s="158"/>
      <c r="AW554" s="158"/>
      <c r="AX554" s="158"/>
      <c r="AY554" s="158"/>
      <c r="AZ554" s="158"/>
      <c r="BA554" s="158"/>
      <c r="BB554" s="158"/>
      <c r="BC554" s="158"/>
      <c r="BD554" s="158"/>
      <c r="BE554" s="158"/>
      <c r="BF554" s="158"/>
      <c r="BG554" s="158"/>
      <c r="BH554" s="158"/>
      <c r="BI554" s="158"/>
      <c r="BJ554" s="158"/>
      <c r="BK554" s="158"/>
      <c r="BL554" s="158"/>
      <c r="BM554" s="158"/>
      <c r="BN554" s="158"/>
      <c r="BO554" s="158"/>
      <c r="BP554" s="158"/>
      <c r="BQ554" s="158"/>
      <c r="BR554" s="158"/>
      <c r="BS554" s="158"/>
      <c r="BT554" s="158"/>
      <c r="BU554" s="158"/>
      <c r="BV554" s="158"/>
      <c r="BW554" s="158"/>
      <c r="BX554" s="158"/>
      <c r="BY554" s="158"/>
      <c r="BZ554" s="158"/>
      <c r="CA554" s="158"/>
      <c r="CB554" s="158"/>
      <c r="CC554" s="158"/>
      <c r="CD554" s="158"/>
      <c r="CE554" s="158"/>
      <c r="CF554" s="158"/>
      <c r="CG554" s="158"/>
      <c r="CH554" s="158"/>
      <c r="CI554" s="158"/>
      <c r="CJ554" s="158"/>
      <c r="CK554" s="158"/>
      <c r="CL554" s="158"/>
      <c r="CM554" s="158"/>
      <c r="CN554" s="158"/>
      <c r="CO554" s="158"/>
      <c r="CP554" s="158"/>
      <c r="CQ554" s="158"/>
      <c r="CR554" s="158"/>
      <c r="CS554" s="158"/>
      <c r="CT554" s="158"/>
      <c r="CU554" s="158"/>
      <c r="CV554" s="158"/>
      <c r="CW554" s="158"/>
      <c r="CX554" s="158"/>
      <c r="CY554" s="158"/>
      <c r="CZ554" s="158"/>
      <c r="DA554" s="158"/>
      <c r="DB554" s="158"/>
      <c r="DC554" s="158"/>
      <c r="DD554" s="158"/>
      <c r="DE554" s="158"/>
      <c r="DF554" s="158"/>
      <c r="DG554" s="158"/>
      <c r="DH554" s="158"/>
      <c r="DI554" s="158"/>
      <c r="DJ554" s="158"/>
      <c r="DK554" s="158"/>
      <c r="DL554" s="158"/>
      <c r="DM554" s="158"/>
      <c r="DN554" s="158"/>
      <c r="DO554" s="158"/>
      <c r="DP554" s="158"/>
    </row>
    <row r="555" spans="1:120" x14ac:dyDescent="0.2">
      <c r="A555" s="158"/>
      <c r="B555" s="158"/>
      <c r="C555" s="158"/>
      <c r="D555" s="158"/>
      <c r="E555" s="158"/>
      <c r="F555" s="158"/>
      <c r="G555" s="158"/>
      <c r="H555" s="158"/>
      <c r="I555" s="158"/>
      <c r="J555" s="158"/>
      <c r="K555" s="158"/>
      <c r="L555" s="158"/>
      <c r="M555" s="158"/>
      <c r="N555" s="158"/>
      <c r="O555" s="158"/>
      <c r="P555" s="158"/>
      <c r="Q555" s="158"/>
      <c r="R555" s="158"/>
      <c r="S555" s="158"/>
      <c r="T555" s="158"/>
      <c r="U555" s="158"/>
      <c r="V555" s="158"/>
      <c r="W555" s="158"/>
      <c r="X555" s="158"/>
      <c r="Y555" s="158"/>
      <c r="Z555" s="158"/>
      <c r="AA555" s="158"/>
      <c r="AB555" s="158"/>
      <c r="AC555" s="158"/>
      <c r="AD555" s="158"/>
      <c r="AE555" s="158"/>
      <c r="AF555" s="158"/>
      <c r="AG555" s="158"/>
      <c r="AH555" s="158"/>
      <c r="AI555" s="158"/>
      <c r="AJ555" s="158"/>
      <c r="AK555" s="158"/>
      <c r="AL555" s="158"/>
      <c r="AM555" s="158"/>
      <c r="AN555" s="158"/>
      <c r="AO555" s="158"/>
      <c r="AP555" s="158"/>
      <c r="AQ555" s="158"/>
      <c r="AR555" s="158"/>
      <c r="AS555" s="158"/>
      <c r="AT555" s="158"/>
      <c r="AU555" s="158"/>
      <c r="AV555" s="158"/>
      <c r="AW555" s="158"/>
      <c r="AX555" s="158"/>
      <c r="AY555" s="158"/>
      <c r="AZ555" s="158"/>
      <c r="BA555" s="158"/>
      <c r="BB555" s="158"/>
      <c r="BC555" s="158"/>
      <c r="BD555" s="158"/>
      <c r="BE555" s="158"/>
      <c r="BF555" s="158"/>
      <c r="BG555" s="158"/>
      <c r="BH555" s="158"/>
      <c r="BI555" s="158"/>
      <c r="BJ555" s="158"/>
      <c r="BK555" s="158"/>
      <c r="BL555" s="158"/>
      <c r="BM555" s="158"/>
      <c r="BN555" s="158"/>
      <c r="BO555" s="158"/>
      <c r="BP555" s="158"/>
      <c r="BQ555" s="158"/>
      <c r="BR555" s="158"/>
      <c r="BS555" s="158"/>
      <c r="BT555" s="158"/>
      <c r="BU555" s="158"/>
      <c r="BV555" s="158"/>
      <c r="BW555" s="158"/>
      <c r="BX555" s="158"/>
      <c r="BY555" s="158"/>
      <c r="BZ555" s="158"/>
      <c r="CA555" s="158"/>
      <c r="CB555" s="158"/>
      <c r="CC555" s="158"/>
      <c r="CD555" s="158"/>
      <c r="CE555" s="158"/>
      <c r="CF555" s="158"/>
      <c r="CG555" s="158"/>
      <c r="CH555" s="158"/>
      <c r="CI555" s="158"/>
      <c r="CJ555" s="158"/>
      <c r="CK555" s="158"/>
      <c r="CL555" s="158"/>
      <c r="CM555" s="158"/>
      <c r="CN555" s="158"/>
      <c r="CO555" s="158"/>
      <c r="CP555" s="158"/>
      <c r="CQ555" s="158"/>
      <c r="CR555" s="158"/>
      <c r="CS555" s="158"/>
      <c r="CT555" s="158"/>
      <c r="CU555" s="158"/>
      <c r="CV555" s="158"/>
      <c r="CW555" s="158"/>
      <c r="CX555" s="158"/>
      <c r="CY555" s="158"/>
      <c r="CZ555" s="158"/>
      <c r="DA555" s="158"/>
      <c r="DB555" s="158"/>
      <c r="DC555" s="158"/>
      <c r="DD555" s="158"/>
      <c r="DE555" s="158"/>
      <c r="DF555" s="158"/>
      <c r="DG555" s="158"/>
      <c r="DH555" s="158"/>
      <c r="DI555" s="158"/>
      <c r="DJ555" s="158"/>
      <c r="DK555" s="158"/>
      <c r="DL555" s="158"/>
      <c r="DM555" s="158"/>
      <c r="DN555" s="158"/>
      <c r="DO555" s="158"/>
      <c r="DP555" s="158"/>
    </row>
    <row r="556" spans="1:120" x14ac:dyDescent="0.2">
      <c r="A556" s="158"/>
      <c r="B556" s="158"/>
      <c r="C556" s="158"/>
      <c r="D556" s="158"/>
      <c r="E556" s="158"/>
      <c r="F556" s="158"/>
      <c r="G556" s="158"/>
      <c r="H556" s="158"/>
      <c r="I556" s="158"/>
      <c r="J556" s="158"/>
      <c r="K556" s="158"/>
      <c r="L556" s="158"/>
      <c r="M556" s="158"/>
      <c r="N556" s="158"/>
      <c r="O556" s="158"/>
      <c r="P556" s="158"/>
      <c r="Q556" s="158"/>
      <c r="R556" s="158"/>
      <c r="S556" s="158"/>
      <c r="T556" s="158"/>
      <c r="U556" s="158"/>
      <c r="V556" s="158"/>
      <c r="W556" s="158"/>
      <c r="X556" s="158"/>
      <c r="Y556" s="158"/>
      <c r="Z556" s="158"/>
      <c r="AA556" s="158"/>
      <c r="AB556" s="158"/>
      <c r="AC556" s="158"/>
      <c r="AD556" s="158"/>
      <c r="AE556" s="158"/>
      <c r="AF556" s="158"/>
      <c r="AG556" s="158"/>
      <c r="AH556" s="158"/>
      <c r="AI556" s="158"/>
      <c r="AJ556" s="158"/>
      <c r="AK556" s="158"/>
      <c r="AL556" s="158"/>
      <c r="AM556" s="158"/>
      <c r="AN556" s="158"/>
      <c r="AO556" s="158"/>
      <c r="AP556" s="158"/>
      <c r="AQ556" s="158"/>
      <c r="AR556" s="158"/>
      <c r="AS556" s="158"/>
      <c r="AT556" s="158"/>
      <c r="AU556" s="158"/>
      <c r="AV556" s="158"/>
      <c r="AW556" s="158"/>
      <c r="AX556" s="158"/>
      <c r="AY556" s="158"/>
      <c r="AZ556" s="158"/>
      <c r="BA556" s="158"/>
      <c r="BB556" s="158"/>
      <c r="BC556" s="158"/>
      <c r="BD556" s="158"/>
      <c r="BE556" s="158"/>
      <c r="BF556" s="158"/>
      <c r="BG556" s="158"/>
      <c r="BH556" s="158"/>
      <c r="BI556" s="158"/>
      <c r="BJ556" s="158"/>
      <c r="BK556" s="158"/>
      <c r="BL556" s="158"/>
      <c r="BM556" s="158"/>
      <c r="BN556" s="158"/>
      <c r="BO556" s="158"/>
      <c r="BP556" s="158"/>
      <c r="BQ556" s="158"/>
      <c r="BR556" s="158"/>
      <c r="BS556" s="158"/>
      <c r="BT556" s="158"/>
      <c r="BU556" s="158"/>
      <c r="BV556" s="158"/>
      <c r="BW556" s="158"/>
      <c r="BX556" s="158"/>
      <c r="BY556" s="158"/>
      <c r="BZ556" s="158"/>
      <c r="CA556" s="158"/>
      <c r="CB556" s="158"/>
      <c r="CC556" s="158"/>
      <c r="CD556" s="158"/>
      <c r="CE556" s="158"/>
      <c r="CF556" s="158"/>
      <c r="CG556" s="158"/>
      <c r="CH556" s="158"/>
      <c r="CI556" s="158"/>
      <c r="CJ556" s="158"/>
      <c r="CK556" s="158"/>
      <c r="CL556" s="158"/>
      <c r="CM556" s="158"/>
      <c r="CN556" s="158"/>
      <c r="CO556" s="158"/>
      <c r="CP556" s="158"/>
      <c r="CQ556" s="158"/>
      <c r="CR556" s="158"/>
      <c r="CS556" s="158"/>
      <c r="CT556" s="158"/>
      <c r="CU556" s="158"/>
      <c r="CV556" s="158"/>
      <c r="CW556" s="158"/>
      <c r="CX556" s="158"/>
      <c r="CY556" s="158"/>
      <c r="CZ556" s="158"/>
      <c r="DA556" s="158"/>
      <c r="DB556" s="158"/>
      <c r="DC556" s="158"/>
      <c r="DD556" s="158"/>
      <c r="DE556" s="158"/>
      <c r="DF556" s="158"/>
      <c r="DG556" s="158"/>
      <c r="DH556" s="158"/>
      <c r="DI556" s="158"/>
      <c r="DJ556" s="158"/>
      <c r="DK556" s="158"/>
      <c r="DL556" s="158"/>
      <c r="DM556" s="158"/>
      <c r="DN556" s="158"/>
      <c r="DO556" s="158"/>
      <c r="DP556" s="158"/>
    </row>
    <row r="557" spans="1:120" x14ac:dyDescent="0.2">
      <c r="A557" s="158"/>
      <c r="B557" s="158"/>
      <c r="C557" s="158"/>
      <c r="D557" s="158"/>
      <c r="E557" s="158"/>
      <c r="F557" s="158"/>
      <c r="G557" s="158"/>
      <c r="H557" s="158"/>
      <c r="I557" s="158"/>
      <c r="J557" s="158"/>
      <c r="K557" s="158"/>
      <c r="L557" s="158"/>
      <c r="M557" s="158"/>
      <c r="N557" s="158"/>
      <c r="O557" s="158"/>
      <c r="P557" s="158"/>
      <c r="Q557" s="158"/>
      <c r="R557" s="158"/>
      <c r="S557" s="158"/>
      <c r="T557" s="158"/>
      <c r="U557" s="158"/>
      <c r="V557" s="158"/>
      <c r="W557" s="158"/>
      <c r="X557" s="158"/>
      <c r="Y557" s="158"/>
      <c r="Z557" s="158"/>
      <c r="AA557" s="158"/>
      <c r="AB557" s="158"/>
      <c r="AC557" s="158"/>
      <c r="AD557" s="158"/>
      <c r="AE557" s="158"/>
      <c r="AF557" s="158"/>
      <c r="AG557" s="158"/>
      <c r="AH557" s="158"/>
      <c r="AI557" s="158"/>
      <c r="AJ557" s="158"/>
      <c r="AK557" s="158"/>
      <c r="AL557" s="158"/>
      <c r="AM557" s="158"/>
      <c r="AN557" s="158"/>
      <c r="AO557" s="158"/>
      <c r="AP557" s="158"/>
      <c r="AQ557" s="158"/>
      <c r="AR557" s="158"/>
      <c r="AS557" s="158"/>
      <c r="AT557" s="158"/>
      <c r="AU557" s="158"/>
      <c r="AV557" s="158"/>
      <c r="AW557" s="158"/>
      <c r="AX557" s="158"/>
      <c r="AY557" s="158"/>
      <c r="AZ557" s="158"/>
      <c r="BA557" s="158"/>
      <c r="BB557" s="158"/>
      <c r="BC557" s="158"/>
      <c r="BD557" s="158"/>
      <c r="BE557" s="158"/>
      <c r="BF557" s="158"/>
      <c r="BG557" s="158"/>
      <c r="BH557" s="158"/>
      <c r="BI557" s="158"/>
      <c r="BJ557" s="158"/>
      <c r="BK557" s="158"/>
      <c r="BL557" s="158"/>
      <c r="BM557" s="158"/>
      <c r="BN557" s="158"/>
      <c r="BO557" s="158"/>
      <c r="BP557" s="158"/>
      <c r="BQ557" s="158"/>
      <c r="BR557" s="158"/>
      <c r="BS557" s="158"/>
      <c r="BT557" s="158"/>
      <c r="BU557" s="158"/>
      <c r="BV557" s="158"/>
      <c r="BW557" s="158"/>
      <c r="BX557" s="158"/>
      <c r="BY557" s="158"/>
      <c r="BZ557" s="158"/>
      <c r="CA557" s="158"/>
      <c r="CB557" s="158"/>
      <c r="CC557" s="158"/>
      <c r="CD557" s="158"/>
      <c r="CE557" s="158"/>
      <c r="CF557" s="158"/>
      <c r="CG557" s="158"/>
      <c r="CH557" s="158"/>
      <c r="CI557" s="158"/>
      <c r="CJ557" s="158"/>
      <c r="CK557" s="158"/>
      <c r="CL557" s="158"/>
      <c r="CM557" s="158"/>
      <c r="CN557" s="158"/>
      <c r="CO557" s="158"/>
      <c r="CP557" s="158"/>
      <c r="CQ557" s="158"/>
      <c r="CR557" s="158"/>
      <c r="CS557" s="158"/>
      <c r="CT557" s="158"/>
      <c r="CU557" s="158"/>
      <c r="CV557" s="158"/>
      <c r="CW557" s="158"/>
      <c r="CX557" s="158"/>
      <c r="CY557" s="158"/>
      <c r="CZ557" s="158"/>
      <c r="DA557" s="158"/>
      <c r="DB557" s="158"/>
      <c r="DC557" s="158"/>
      <c r="DD557" s="158"/>
      <c r="DE557" s="158"/>
      <c r="DF557" s="158"/>
      <c r="DG557" s="158"/>
      <c r="DH557" s="158"/>
      <c r="DI557" s="158"/>
      <c r="DJ557" s="158"/>
      <c r="DK557" s="158"/>
      <c r="DL557" s="158"/>
      <c r="DM557" s="158"/>
      <c r="DN557" s="158"/>
      <c r="DO557" s="158"/>
      <c r="DP557" s="158"/>
    </row>
    <row r="558" spans="1:120" x14ac:dyDescent="0.2">
      <c r="A558" s="158"/>
      <c r="B558" s="158"/>
      <c r="C558" s="158"/>
      <c r="D558" s="158"/>
      <c r="E558" s="158"/>
      <c r="F558" s="158"/>
      <c r="G558" s="158"/>
      <c r="H558" s="158"/>
      <c r="I558" s="158"/>
      <c r="J558" s="158"/>
      <c r="K558" s="158"/>
      <c r="L558" s="158"/>
      <c r="M558" s="158"/>
      <c r="N558" s="158"/>
      <c r="O558" s="158"/>
      <c r="P558" s="158"/>
      <c r="Q558" s="158"/>
      <c r="R558" s="158"/>
      <c r="S558" s="158"/>
      <c r="T558" s="158"/>
      <c r="U558" s="158"/>
      <c r="V558" s="158"/>
      <c r="W558" s="158"/>
      <c r="X558" s="158"/>
      <c r="Y558" s="158"/>
      <c r="Z558" s="158"/>
      <c r="AA558" s="158"/>
      <c r="AB558" s="158"/>
      <c r="AC558" s="158"/>
      <c r="AD558" s="158"/>
      <c r="AE558" s="158"/>
      <c r="AF558" s="158"/>
      <c r="AG558" s="158"/>
      <c r="AH558" s="158"/>
      <c r="AI558" s="158"/>
      <c r="AJ558" s="158"/>
      <c r="AK558" s="158"/>
      <c r="AL558" s="158"/>
      <c r="AM558" s="158"/>
      <c r="AN558" s="158"/>
      <c r="AO558" s="158"/>
      <c r="AP558" s="158"/>
      <c r="AQ558" s="158"/>
      <c r="AR558" s="158"/>
      <c r="AS558" s="158"/>
      <c r="AT558" s="158"/>
      <c r="AU558" s="158"/>
      <c r="AV558" s="158"/>
      <c r="AW558" s="158"/>
      <c r="AX558" s="158"/>
      <c r="AY558" s="158"/>
      <c r="AZ558" s="158"/>
      <c r="BA558" s="158"/>
      <c r="BB558" s="158"/>
      <c r="BC558" s="158"/>
      <c r="BD558" s="158"/>
      <c r="BE558" s="158"/>
      <c r="BF558" s="158"/>
      <c r="BG558" s="158"/>
      <c r="BH558" s="158"/>
      <c r="BI558" s="158"/>
      <c r="BJ558" s="158"/>
      <c r="BK558" s="158"/>
      <c r="BL558" s="158"/>
      <c r="BM558" s="158"/>
      <c r="BN558" s="158"/>
      <c r="BO558" s="158"/>
      <c r="BP558" s="158"/>
      <c r="BQ558" s="158"/>
      <c r="BR558" s="158"/>
      <c r="BS558" s="158"/>
      <c r="BT558" s="158"/>
      <c r="BU558" s="158"/>
      <c r="BV558" s="158"/>
      <c r="BW558" s="158"/>
      <c r="BX558" s="158"/>
      <c r="BY558" s="158"/>
      <c r="BZ558" s="158"/>
      <c r="CA558" s="158"/>
      <c r="CB558" s="158"/>
      <c r="CC558" s="158"/>
      <c r="CD558" s="158"/>
      <c r="CE558" s="158"/>
      <c r="CF558" s="158"/>
      <c r="CG558" s="158"/>
      <c r="CH558" s="158"/>
      <c r="CI558" s="158"/>
      <c r="CJ558" s="158"/>
      <c r="CK558" s="158"/>
      <c r="CL558" s="158"/>
      <c r="CM558" s="158"/>
      <c r="CN558" s="158"/>
      <c r="CO558" s="158"/>
      <c r="CP558" s="158"/>
      <c r="CQ558" s="158"/>
      <c r="CR558" s="158"/>
      <c r="CS558" s="158"/>
      <c r="CT558" s="158"/>
      <c r="CU558" s="158"/>
      <c r="CV558" s="158"/>
      <c r="CW558" s="158"/>
      <c r="CX558" s="158"/>
      <c r="CY558" s="158"/>
      <c r="CZ558" s="158"/>
      <c r="DA558" s="158"/>
      <c r="DB558" s="158"/>
      <c r="DC558" s="158"/>
      <c r="DD558" s="158"/>
      <c r="DE558" s="158"/>
      <c r="DF558" s="158"/>
      <c r="DG558" s="158"/>
      <c r="DH558" s="158"/>
      <c r="DI558" s="158"/>
      <c r="DJ558" s="158"/>
      <c r="DK558" s="158"/>
      <c r="DL558" s="158"/>
      <c r="DM558" s="158"/>
      <c r="DN558" s="158"/>
      <c r="DO558" s="158"/>
      <c r="DP558" s="158"/>
    </row>
    <row r="559" spans="1:120" x14ac:dyDescent="0.2">
      <c r="A559" s="158"/>
      <c r="B559" s="158"/>
      <c r="C559" s="158"/>
      <c r="D559" s="158"/>
      <c r="E559" s="158"/>
      <c r="F559" s="158"/>
      <c r="G559" s="158"/>
      <c r="H559" s="158"/>
      <c r="I559" s="158"/>
      <c r="J559" s="158"/>
      <c r="K559" s="158"/>
      <c r="L559" s="158"/>
      <c r="M559" s="158"/>
      <c r="N559" s="158"/>
      <c r="O559" s="158"/>
      <c r="P559" s="158"/>
      <c r="Q559" s="158"/>
      <c r="R559" s="158"/>
      <c r="S559" s="158"/>
      <c r="T559" s="158"/>
      <c r="U559" s="158"/>
      <c r="V559" s="158"/>
      <c r="W559" s="158"/>
      <c r="X559" s="158"/>
      <c r="Y559" s="158"/>
      <c r="Z559" s="158"/>
      <c r="AA559" s="158"/>
      <c r="AB559" s="158"/>
      <c r="AC559" s="158"/>
      <c r="AD559" s="158"/>
      <c r="AE559" s="158"/>
      <c r="AF559" s="158"/>
      <c r="AG559" s="158"/>
      <c r="AH559" s="158"/>
      <c r="AI559" s="158"/>
      <c r="AJ559" s="158"/>
      <c r="AK559" s="158"/>
      <c r="AL559" s="158"/>
      <c r="AM559" s="158"/>
      <c r="AN559" s="158"/>
      <c r="AO559" s="158"/>
      <c r="AP559" s="158"/>
      <c r="AQ559" s="158"/>
      <c r="AR559" s="158"/>
      <c r="AS559" s="158"/>
      <c r="AT559" s="158"/>
      <c r="AU559" s="158"/>
      <c r="AV559" s="158"/>
      <c r="AW559" s="158"/>
      <c r="AX559" s="158"/>
      <c r="AY559" s="158"/>
      <c r="AZ559" s="158"/>
      <c r="BA559" s="158"/>
      <c r="BB559" s="158"/>
      <c r="BC559" s="158"/>
      <c r="BD559" s="158"/>
      <c r="BE559" s="158"/>
      <c r="BF559" s="158"/>
      <c r="BG559" s="158"/>
      <c r="BH559" s="158"/>
      <c r="BI559" s="158"/>
      <c r="BJ559" s="158"/>
      <c r="BK559" s="158"/>
      <c r="BL559" s="158"/>
      <c r="BM559" s="158"/>
      <c r="BN559" s="158"/>
      <c r="BO559" s="158"/>
      <c r="BP559" s="158"/>
      <c r="BQ559" s="158"/>
      <c r="BR559" s="158"/>
      <c r="BS559" s="158"/>
      <c r="BT559" s="158"/>
      <c r="BU559" s="158"/>
      <c r="BV559" s="158"/>
      <c r="BW559" s="158"/>
      <c r="BX559" s="158"/>
      <c r="BY559" s="158"/>
      <c r="BZ559" s="158"/>
      <c r="CA559" s="158"/>
      <c r="CB559" s="158"/>
      <c r="CC559" s="158"/>
      <c r="CD559" s="158"/>
      <c r="CE559" s="158"/>
      <c r="CF559" s="158"/>
      <c r="CG559" s="158"/>
      <c r="CH559" s="158"/>
      <c r="CI559" s="158"/>
      <c r="CJ559" s="158"/>
      <c r="CK559" s="158"/>
      <c r="CL559" s="158"/>
      <c r="CM559" s="158"/>
      <c r="CN559" s="158"/>
      <c r="CO559" s="158"/>
      <c r="CP559" s="158"/>
      <c r="CQ559" s="158"/>
      <c r="CR559" s="158"/>
      <c r="CS559" s="158"/>
      <c r="CT559" s="158"/>
      <c r="CU559" s="158"/>
      <c r="CV559" s="158"/>
      <c r="CW559" s="158"/>
      <c r="CX559" s="158"/>
      <c r="CY559" s="158"/>
      <c r="CZ559" s="158"/>
      <c r="DA559" s="158"/>
      <c r="DB559" s="158"/>
      <c r="DC559" s="158"/>
      <c r="DD559" s="158"/>
      <c r="DE559" s="158"/>
      <c r="DF559" s="158"/>
      <c r="DG559" s="158"/>
      <c r="DH559" s="158"/>
      <c r="DI559" s="158"/>
      <c r="DJ559" s="158"/>
      <c r="DK559" s="158"/>
      <c r="DL559" s="158"/>
      <c r="DM559" s="158"/>
      <c r="DN559" s="158"/>
      <c r="DO559" s="158"/>
      <c r="DP559" s="158"/>
    </row>
    <row r="560" spans="1:120" x14ac:dyDescent="0.2">
      <c r="A560" s="158"/>
      <c r="B560" s="158"/>
      <c r="C560" s="158"/>
      <c r="D560" s="158"/>
      <c r="E560" s="158"/>
      <c r="F560" s="158"/>
      <c r="G560" s="158"/>
      <c r="H560" s="158"/>
      <c r="I560" s="158"/>
      <c r="J560" s="158"/>
      <c r="K560" s="158"/>
      <c r="L560" s="158"/>
      <c r="M560" s="158"/>
      <c r="N560" s="158"/>
      <c r="O560" s="158"/>
      <c r="P560" s="158"/>
      <c r="Q560" s="158"/>
      <c r="R560" s="158"/>
      <c r="S560" s="158"/>
      <c r="T560" s="158"/>
      <c r="U560" s="158"/>
      <c r="V560" s="158"/>
      <c r="W560" s="158"/>
      <c r="X560" s="158"/>
      <c r="Y560" s="158"/>
      <c r="Z560" s="158"/>
      <c r="AA560" s="158"/>
      <c r="AB560" s="158"/>
      <c r="AC560" s="158"/>
      <c r="AD560" s="158"/>
      <c r="AE560" s="158"/>
      <c r="AF560" s="158"/>
      <c r="AG560" s="158"/>
      <c r="AH560" s="158"/>
      <c r="AI560" s="158"/>
      <c r="AJ560" s="158"/>
      <c r="AK560" s="158"/>
      <c r="AL560" s="158"/>
      <c r="AM560" s="158"/>
      <c r="AN560" s="158"/>
      <c r="AO560" s="158"/>
      <c r="AP560" s="158"/>
      <c r="AQ560" s="158"/>
      <c r="AR560" s="158"/>
      <c r="AS560" s="158"/>
      <c r="AT560" s="158"/>
      <c r="AU560" s="158"/>
      <c r="AV560" s="158"/>
      <c r="AW560" s="158"/>
      <c r="AX560" s="158"/>
      <c r="AY560" s="158"/>
      <c r="AZ560" s="158"/>
      <c r="BA560" s="158"/>
      <c r="BB560" s="158"/>
      <c r="BC560" s="158"/>
      <c r="BD560" s="158"/>
      <c r="BE560" s="158"/>
      <c r="BF560" s="158"/>
      <c r="BG560" s="158"/>
      <c r="BH560" s="158"/>
      <c r="BI560" s="158"/>
      <c r="BJ560" s="158"/>
      <c r="BK560" s="158"/>
      <c r="BL560" s="158"/>
      <c r="BM560" s="158"/>
      <c r="BN560" s="158"/>
      <c r="BO560" s="158"/>
      <c r="BP560" s="158"/>
      <c r="BQ560" s="158"/>
      <c r="BR560" s="158"/>
      <c r="BS560" s="158"/>
      <c r="BT560" s="158"/>
      <c r="BU560" s="158"/>
      <c r="BV560" s="158"/>
      <c r="BW560" s="158"/>
      <c r="BX560" s="158"/>
      <c r="BY560" s="158"/>
      <c r="BZ560" s="158"/>
      <c r="CA560" s="158"/>
      <c r="CB560" s="158"/>
      <c r="CC560" s="158"/>
      <c r="CD560" s="158"/>
      <c r="CE560" s="158"/>
      <c r="CF560" s="158"/>
      <c r="CG560" s="158"/>
      <c r="CH560" s="158"/>
      <c r="CI560" s="158"/>
      <c r="CJ560" s="158"/>
      <c r="CK560" s="158"/>
      <c r="CL560" s="158"/>
      <c r="CM560" s="158"/>
      <c r="CN560" s="158"/>
      <c r="CO560" s="158"/>
      <c r="CP560" s="158"/>
      <c r="CQ560" s="158"/>
      <c r="CR560" s="158"/>
      <c r="CS560" s="158"/>
      <c r="CT560" s="158"/>
      <c r="CU560" s="158"/>
      <c r="CV560" s="158"/>
      <c r="CW560" s="158"/>
      <c r="CX560" s="158"/>
      <c r="CY560" s="158"/>
      <c r="CZ560" s="158"/>
      <c r="DA560" s="158"/>
      <c r="DB560" s="158"/>
      <c r="DC560" s="158"/>
      <c r="DD560" s="158"/>
      <c r="DE560" s="158"/>
      <c r="DF560" s="158"/>
      <c r="DG560" s="158"/>
      <c r="DH560" s="158"/>
      <c r="DI560" s="158"/>
      <c r="DJ560" s="158"/>
      <c r="DK560" s="158"/>
      <c r="DL560" s="158"/>
      <c r="DM560" s="158"/>
      <c r="DN560" s="158"/>
      <c r="DO560" s="158"/>
      <c r="DP560" s="158"/>
    </row>
    <row r="561" spans="1:120" x14ac:dyDescent="0.2">
      <c r="A561" s="158"/>
      <c r="B561" s="158"/>
      <c r="C561" s="158"/>
      <c r="D561" s="158"/>
      <c r="E561" s="158"/>
      <c r="F561" s="158"/>
      <c r="G561" s="158"/>
      <c r="H561" s="158"/>
      <c r="I561" s="158"/>
      <c r="J561" s="158"/>
      <c r="K561" s="158"/>
      <c r="L561" s="158"/>
      <c r="M561" s="158"/>
      <c r="N561" s="158"/>
      <c r="O561" s="158"/>
      <c r="P561" s="158"/>
      <c r="Q561" s="158"/>
      <c r="R561" s="158"/>
      <c r="S561" s="158"/>
      <c r="T561" s="158"/>
      <c r="U561" s="158"/>
      <c r="V561" s="158"/>
      <c r="W561" s="158"/>
      <c r="X561" s="158"/>
      <c r="Y561" s="158"/>
      <c r="Z561" s="158"/>
      <c r="AA561" s="158"/>
      <c r="AB561" s="158"/>
      <c r="AC561" s="158"/>
      <c r="AD561" s="158"/>
      <c r="AE561" s="158"/>
      <c r="AF561" s="158"/>
      <c r="AG561" s="158"/>
      <c r="AH561" s="158"/>
      <c r="AI561" s="158"/>
      <c r="AJ561" s="158"/>
      <c r="AK561" s="158"/>
      <c r="AL561" s="158"/>
      <c r="AM561" s="158"/>
      <c r="AN561" s="158"/>
      <c r="AO561" s="158"/>
      <c r="AP561" s="158"/>
      <c r="AQ561" s="158"/>
      <c r="AR561" s="158"/>
      <c r="AS561" s="158"/>
      <c r="AT561" s="158"/>
      <c r="AU561" s="158"/>
      <c r="AV561" s="158"/>
      <c r="AW561" s="158"/>
      <c r="AX561" s="158"/>
      <c r="AY561" s="158"/>
      <c r="AZ561" s="158"/>
      <c r="BA561" s="158"/>
      <c r="BB561" s="158"/>
      <c r="BC561" s="158"/>
      <c r="BD561" s="158"/>
      <c r="BE561" s="158"/>
      <c r="BF561" s="158"/>
      <c r="BG561" s="158"/>
      <c r="BH561" s="158"/>
      <c r="BI561" s="158"/>
      <c r="BJ561" s="158"/>
      <c r="BK561" s="158"/>
      <c r="BL561" s="158"/>
      <c r="BM561" s="158"/>
      <c r="BN561" s="158"/>
      <c r="BO561" s="158"/>
      <c r="BP561" s="158"/>
      <c r="BQ561" s="158"/>
      <c r="BR561" s="158"/>
      <c r="BS561" s="158"/>
      <c r="BT561" s="158"/>
      <c r="BU561" s="158"/>
      <c r="BV561" s="158"/>
      <c r="BW561" s="158"/>
      <c r="BX561" s="158"/>
      <c r="BY561" s="158"/>
      <c r="BZ561" s="158"/>
      <c r="CA561" s="158"/>
      <c r="CB561" s="158"/>
      <c r="CC561" s="158"/>
      <c r="CD561" s="158"/>
      <c r="CE561" s="158"/>
      <c r="CF561" s="158"/>
      <c r="CG561" s="158"/>
      <c r="CH561" s="158"/>
      <c r="CI561" s="158"/>
      <c r="CJ561" s="158"/>
      <c r="CK561" s="158"/>
      <c r="CL561" s="158"/>
      <c r="CM561" s="158"/>
      <c r="CN561" s="158"/>
      <c r="CO561" s="158"/>
      <c r="CP561" s="158"/>
      <c r="CQ561" s="158"/>
      <c r="CR561" s="158"/>
      <c r="CS561" s="158"/>
      <c r="CT561" s="158"/>
      <c r="CU561" s="158"/>
      <c r="CV561" s="158"/>
      <c r="CW561" s="158"/>
      <c r="CX561" s="158"/>
      <c r="CY561" s="158"/>
      <c r="CZ561" s="158"/>
      <c r="DA561" s="158"/>
      <c r="DB561" s="158"/>
      <c r="DC561" s="158"/>
      <c r="DD561" s="158"/>
      <c r="DE561" s="158"/>
      <c r="DF561" s="158"/>
      <c r="DG561" s="158"/>
      <c r="DH561" s="158"/>
      <c r="DI561" s="158"/>
      <c r="DJ561" s="158"/>
      <c r="DK561" s="158"/>
      <c r="DL561" s="158"/>
      <c r="DM561" s="158"/>
      <c r="DN561" s="158"/>
      <c r="DO561" s="158"/>
      <c r="DP561" s="158"/>
    </row>
    <row r="562" spans="1:120" x14ac:dyDescent="0.2">
      <c r="A562" s="158"/>
      <c r="B562" s="158"/>
      <c r="C562" s="158"/>
      <c r="D562" s="158"/>
      <c r="E562" s="158"/>
      <c r="F562" s="158"/>
      <c r="G562" s="158"/>
      <c r="H562" s="158"/>
      <c r="I562" s="158"/>
      <c r="J562" s="158"/>
      <c r="K562" s="158"/>
      <c r="L562" s="158"/>
      <c r="M562" s="158"/>
      <c r="N562" s="158"/>
      <c r="O562" s="158"/>
      <c r="P562" s="158"/>
      <c r="Q562" s="158"/>
      <c r="R562" s="158"/>
      <c r="S562" s="158"/>
      <c r="T562" s="158"/>
      <c r="U562" s="158"/>
      <c r="V562" s="158"/>
      <c r="W562" s="158"/>
      <c r="X562" s="158"/>
      <c r="Y562" s="158"/>
      <c r="Z562" s="158"/>
      <c r="AA562" s="158"/>
      <c r="AB562" s="158"/>
      <c r="AC562" s="158"/>
      <c r="AD562" s="158"/>
      <c r="AE562" s="158"/>
      <c r="AF562" s="158"/>
      <c r="AG562" s="158"/>
      <c r="AH562" s="158"/>
      <c r="AI562" s="158"/>
      <c r="AJ562" s="158"/>
      <c r="AK562" s="158"/>
      <c r="AL562" s="158"/>
      <c r="AM562" s="158"/>
      <c r="AN562" s="158"/>
      <c r="AO562" s="158"/>
      <c r="AP562" s="158"/>
      <c r="AQ562" s="158"/>
      <c r="AR562" s="158"/>
      <c r="AS562" s="158"/>
      <c r="AT562" s="158"/>
      <c r="AU562" s="158"/>
      <c r="AV562" s="158"/>
      <c r="AW562" s="158"/>
      <c r="AX562" s="158"/>
      <c r="AY562" s="158"/>
      <c r="AZ562" s="158"/>
      <c r="BA562" s="158"/>
      <c r="BB562" s="158"/>
      <c r="BC562" s="158"/>
      <c r="BD562" s="158"/>
      <c r="BE562" s="158"/>
      <c r="BF562" s="158"/>
      <c r="BG562" s="158"/>
      <c r="BH562" s="158"/>
      <c r="BI562" s="158"/>
      <c r="BJ562" s="158"/>
      <c r="BK562" s="158"/>
      <c r="BL562" s="158"/>
      <c r="BM562" s="158"/>
      <c r="BN562" s="158"/>
      <c r="BO562" s="158"/>
      <c r="BP562" s="158"/>
      <c r="BQ562" s="158"/>
      <c r="BR562" s="158"/>
      <c r="BS562" s="158"/>
      <c r="BT562" s="158"/>
      <c r="BU562" s="158"/>
      <c r="BV562" s="158"/>
      <c r="BW562" s="158"/>
      <c r="BX562" s="158"/>
      <c r="BY562" s="158"/>
      <c r="BZ562" s="158"/>
      <c r="CA562" s="158"/>
      <c r="CB562" s="158"/>
      <c r="CC562" s="158"/>
      <c r="CD562" s="158"/>
      <c r="CE562" s="158"/>
      <c r="CF562" s="158"/>
      <c r="CG562" s="158"/>
      <c r="CH562" s="158"/>
      <c r="CI562" s="158"/>
      <c r="CJ562" s="158"/>
      <c r="CK562" s="158"/>
      <c r="CL562" s="158"/>
      <c r="CM562" s="158"/>
      <c r="CN562" s="158"/>
      <c r="CO562" s="158"/>
      <c r="CP562" s="158"/>
      <c r="CQ562" s="158"/>
      <c r="CR562" s="158"/>
      <c r="CS562" s="158"/>
      <c r="CT562" s="158"/>
      <c r="CU562" s="158"/>
      <c r="CV562" s="158"/>
      <c r="CW562" s="158"/>
      <c r="CX562" s="158"/>
      <c r="CY562" s="158"/>
      <c r="CZ562" s="158"/>
      <c r="DA562" s="158"/>
      <c r="DB562" s="158"/>
      <c r="DC562" s="158"/>
      <c r="DD562" s="158"/>
      <c r="DE562" s="158"/>
      <c r="DF562" s="158"/>
      <c r="DG562" s="158"/>
      <c r="DH562" s="158"/>
      <c r="DI562" s="158"/>
      <c r="DJ562" s="158"/>
      <c r="DK562" s="158"/>
      <c r="DL562" s="158"/>
      <c r="DM562" s="158"/>
      <c r="DN562" s="158"/>
      <c r="DO562" s="158"/>
      <c r="DP562" s="158"/>
    </row>
    <row r="563" spans="1:120" x14ac:dyDescent="0.2">
      <c r="A563" s="158"/>
      <c r="B563" s="158"/>
      <c r="C563" s="158"/>
      <c r="D563" s="158"/>
      <c r="E563" s="158"/>
      <c r="F563" s="158"/>
      <c r="G563" s="158"/>
      <c r="H563" s="158"/>
      <c r="I563" s="158"/>
      <c r="J563" s="158"/>
      <c r="K563" s="158"/>
      <c r="L563" s="158"/>
      <c r="M563" s="158"/>
      <c r="N563" s="158"/>
      <c r="O563" s="158"/>
      <c r="P563" s="158"/>
      <c r="Q563" s="158"/>
      <c r="R563" s="158"/>
      <c r="S563" s="158"/>
      <c r="T563" s="158"/>
      <c r="U563" s="158"/>
      <c r="V563" s="158"/>
      <c r="W563" s="158"/>
      <c r="X563" s="158"/>
      <c r="Y563" s="158"/>
      <c r="Z563" s="158"/>
      <c r="AA563" s="158"/>
      <c r="AB563" s="158"/>
      <c r="AC563" s="158"/>
      <c r="AD563" s="158"/>
      <c r="AE563" s="158"/>
      <c r="AF563" s="158"/>
      <c r="AG563" s="158"/>
      <c r="AH563" s="158"/>
      <c r="AI563" s="158"/>
      <c r="AJ563" s="158"/>
      <c r="AK563" s="158"/>
      <c r="AL563" s="158"/>
      <c r="AM563" s="158"/>
      <c r="AN563" s="158"/>
      <c r="AO563" s="158"/>
      <c r="AP563" s="158"/>
      <c r="AQ563" s="158"/>
      <c r="AR563" s="158"/>
      <c r="AS563" s="158"/>
      <c r="AT563" s="158"/>
      <c r="AU563" s="158"/>
      <c r="AV563" s="158"/>
      <c r="AW563" s="158"/>
      <c r="AX563" s="158"/>
      <c r="AY563" s="158"/>
      <c r="AZ563" s="158"/>
      <c r="BA563" s="158"/>
      <c r="BB563" s="158"/>
      <c r="BC563" s="158"/>
      <c r="BD563" s="158"/>
      <c r="BE563" s="158"/>
      <c r="BF563" s="158"/>
      <c r="BG563" s="158"/>
      <c r="BH563" s="158"/>
      <c r="BI563" s="158"/>
      <c r="BJ563" s="158"/>
      <c r="BK563" s="158"/>
      <c r="BL563" s="158"/>
      <c r="BM563" s="158"/>
      <c r="BN563" s="158"/>
      <c r="BO563" s="158"/>
      <c r="BP563" s="158"/>
      <c r="BQ563" s="158"/>
      <c r="BR563" s="158"/>
      <c r="BS563" s="158"/>
      <c r="BT563" s="158"/>
      <c r="BU563" s="158"/>
      <c r="BV563" s="158"/>
      <c r="BW563" s="158"/>
      <c r="BX563" s="158"/>
      <c r="BY563" s="158"/>
      <c r="BZ563" s="158"/>
      <c r="CA563" s="158"/>
      <c r="CB563" s="158"/>
      <c r="CC563" s="158"/>
      <c r="CD563" s="158"/>
      <c r="CE563" s="158"/>
      <c r="CF563" s="158"/>
      <c r="CG563" s="158"/>
      <c r="CH563" s="158"/>
      <c r="CI563" s="158"/>
      <c r="CJ563" s="158"/>
      <c r="CK563" s="158"/>
      <c r="CL563" s="158"/>
      <c r="CM563" s="158"/>
      <c r="CN563" s="158"/>
      <c r="CO563" s="158"/>
      <c r="CP563" s="158"/>
      <c r="CQ563" s="158"/>
      <c r="CR563" s="158"/>
      <c r="CS563" s="158"/>
      <c r="CT563" s="158"/>
      <c r="CU563" s="158"/>
      <c r="CV563" s="158"/>
      <c r="CW563" s="158"/>
      <c r="CX563" s="158"/>
      <c r="CY563" s="158"/>
      <c r="CZ563" s="158"/>
      <c r="DA563" s="158"/>
      <c r="DB563" s="158"/>
      <c r="DC563" s="158"/>
      <c r="DD563" s="158"/>
      <c r="DE563" s="158"/>
      <c r="DF563" s="158"/>
      <c r="DG563" s="158"/>
      <c r="DH563" s="158"/>
      <c r="DI563" s="158"/>
      <c r="DJ563" s="158"/>
      <c r="DK563" s="158"/>
      <c r="DL563" s="158"/>
      <c r="DM563" s="158"/>
      <c r="DN563" s="158"/>
      <c r="DO563" s="158"/>
      <c r="DP563" s="158"/>
    </row>
    <row r="564" spans="1:120" x14ac:dyDescent="0.2">
      <c r="A564" s="158"/>
      <c r="B564" s="158"/>
      <c r="C564" s="158"/>
      <c r="D564" s="158"/>
      <c r="E564" s="158"/>
      <c r="F564" s="158"/>
      <c r="G564" s="158"/>
      <c r="H564" s="158"/>
      <c r="I564" s="158"/>
      <c r="J564" s="158"/>
      <c r="K564" s="158"/>
      <c r="L564" s="158"/>
      <c r="M564" s="158"/>
      <c r="N564" s="158"/>
      <c r="O564" s="158"/>
      <c r="P564" s="158"/>
      <c r="Q564" s="158"/>
      <c r="R564" s="158"/>
      <c r="S564" s="158"/>
      <c r="T564" s="158"/>
      <c r="U564" s="158"/>
      <c r="V564" s="158"/>
      <c r="W564" s="158"/>
      <c r="X564" s="158"/>
      <c r="Y564" s="158"/>
      <c r="Z564" s="158"/>
      <c r="AA564" s="158"/>
      <c r="AB564" s="158"/>
      <c r="AC564" s="158"/>
      <c r="AD564" s="158"/>
      <c r="AE564" s="158"/>
      <c r="AF564" s="158"/>
      <c r="AG564" s="158"/>
      <c r="AH564" s="158"/>
      <c r="AI564" s="158"/>
      <c r="AJ564" s="158"/>
      <c r="AK564" s="158"/>
      <c r="AL564" s="158"/>
      <c r="AM564" s="158"/>
      <c r="AN564" s="158"/>
      <c r="AO564" s="158"/>
      <c r="AP564" s="158"/>
      <c r="AQ564" s="158"/>
      <c r="AR564" s="158"/>
      <c r="AS564" s="158"/>
      <c r="AT564" s="158"/>
      <c r="AU564" s="158"/>
      <c r="AV564" s="158"/>
      <c r="AW564" s="158"/>
      <c r="AX564" s="158"/>
      <c r="AY564" s="158"/>
      <c r="AZ564" s="158"/>
      <c r="BA564" s="158"/>
      <c r="BB564" s="158"/>
      <c r="BC564" s="158"/>
      <c r="BD564" s="158"/>
      <c r="BE564" s="158"/>
      <c r="BF564" s="158"/>
      <c r="BG564" s="158"/>
      <c r="BH564" s="158"/>
      <c r="BI564" s="158"/>
      <c r="BJ564" s="158"/>
      <c r="BK564" s="158"/>
      <c r="BL564" s="158"/>
      <c r="BM564" s="158"/>
      <c r="BN564" s="158"/>
      <c r="BO564" s="158"/>
      <c r="BP564" s="158"/>
      <c r="BQ564" s="158"/>
      <c r="BR564" s="158"/>
      <c r="BS564" s="158"/>
      <c r="BT564" s="158"/>
      <c r="BU564" s="158"/>
      <c r="BV564" s="158"/>
      <c r="BW564" s="158"/>
      <c r="BX564" s="158"/>
      <c r="BY564" s="158"/>
      <c r="BZ564" s="158"/>
      <c r="CA564" s="158"/>
      <c r="CB564" s="158"/>
      <c r="CC564" s="158"/>
      <c r="CD564" s="158"/>
      <c r="CE564" s="158"/>
      <c r="CF564" s="158"/>
      <c r="CG564" s="158"/>
      <c r="CH564" s="158"/>
      <c r="CI564" s="158"/>
      <c r="CJ564" s="158"/>
      <c r="CK564" s="158"/>
      <c r="CL564" s="158"/>
      <c r="CM564" s="158"/>
      <c r="CN564" s="158"/>
      <c r="CO564" s="158"/>
      <c r="CP564" s="158"/>
      <c r="CQ564" s="158"/>
      <c r="CR564" s="158"/>
      <c r="CS564" s="158"/>
      <c r="CT564" s="158"/>
      <c r="CU564" s="158"/>
      <c r="CV564" s="158"/>
      <c r="CW564" s="158"/>
      <c r="CX564" s="158"/>
      <c r="CY564" s="158"/>
      <c r="CZ564" s="158"/>
      <c r="DA564" s="158"/>
      <c r="DB564" s="158"/>
      <c r="DC564" s="158"/>
      <c r="DD564" s="158"/>
      <c r="DE564" s="158"/>
      <c r="DF564" s="158"/>
      <c r="DG564" s="158"/>
      <c r="DH564" s="158"/>
      <c r="DI564" s="158"/>
      <c r="DJ564" s="158"/>
      <c r="DK564" s="158"/>
      <c r="DL564" s="158"/>
      <c r="DM564" s="158"/>
      <c r="DN564" s="158"/>
      <c r="DO564" s="158"/>
      <c r="DP564" s="158"/>
    </row>
    <row r="565" spans="1:120" x14ac:dyDescent="0.2">
      <c r="A565" s="158"/>
      <c r="B565" s="158"/>
      <c r="C565" s="158"/>
      <c r="D565" s="158"/>
      <c r="E565" s="158"/>
      <c r="F565" s="158"/>
      <c r="G565" s="158"/>
      <c r="H565" s="158"/>
      <c r="I565" s="158"/>
      <c r="J565" s="158"/>
      <c r="K565" s="158"/>
      <c r="L565" s="158"/>
      <c r="M565" s="158"/>
      <c r="N565" s="158"/>
      <c r="O565" s="158"/>
      <c r="P565" s="158"/>
      <c r="Q565" s="158"/>
      <c r="R565" s="158"/>
      <c r="S565" s="158"/>
      <c r="T565" s="158"/>
      <c r="U565" s="158"/>
      <c r="V565" s="158"/>
      <c r="W565" s="158"/>
      <c r="X565" s="158"/>
      <c r="Y565" s="158"/>
      <c r="Z565" s="158"/>
      <c r="AA565" s="158"/>
      <c r="AB565" s="158"/>
      <c r="AC565" s="158"/>
      <c r="AD565" s="158"/>
      <c r="AE565" s="158"/>
      <c r="AF565" s="158"/>
      <c r="AG565" s="158"/>
      <c r="AH565" s="158"/>
      <c r="AI565" s="158"/>
      <c r="AJ565" s="158"/>
      <c r="AK565" s="158"/>
      <c r="AL565" s="158"/>
      <c r="AM565" s="158"/>
      <c r="AN565" s="158"/>
      <c r="AO565" s="158"/>
      <c r="AP565" s="158"/>
      <c r="AQ565" s="158"/>
      <c r="AR565" s="158"/>
      <c r="AS565" s="158"/>
      <c r="AT565" s="158"/>
      <c r="AU565" s="158"/>
      <c r="AV565" s="158"/>
      <c r="AW565" s="158"/>
      <c r="AX565" s="158"/>
      <c r="AY565" s="158"/>
      <c r="AZ565" s="158"/>
      <c r="BA565" s="158"/>
      <c r="BB565" s="158"/>
      <c r="BC565" s="158"/>
      <c r="BD565" s="158"/>
      <c r="BE565" s="158"/>
      <c r="BF565" s="158"/>
      <c r="BG565" s="158"/>
      <c r="BH565" s="158"/>
      <c r="BI565" s="158"/>
      <c r="BJ565" s="158"/>
      <c r="BK565" s="158"/>
      <c r="BL565" s="158"/>
      <c r="BM565" s="158"/>
      <c r="BN565" s="158"/>
      <c r="BO565" s="158"/>
      <c r="BP565" s="158"/>
      <c r="BQ565" s="158"/>
      <c r="BR565" s="158"/>
      <c r="BS565" s="158"/>
      <c r="BT565" s="158"/>
      <c r="BU565" s="158"/>
      <c r="BV565" s="158"/>
      <c r="BW565" s="158"/>
      <c r="BX565" s="158"/>
      <c r="BY565" s="158"/>
      <c r="BZ565" s="158"/>
      <c r="CA565" s="158"/>
      <c r="CB565" s="158"/>
      <c r="CC565" s="158"/>
      <c r="CD565" s="158"/>
      <c r="CE565" s="158"/>
      <c r="CF565" s="158"/>
      <c r="CG565" s="158"/>
      <c r="CH565" s="158"/>
      <c r="CI565" s="158"/>
      <c r="CJ565" s="158"/>
      <c r="CK565" s="158"/>
      <c r="CL565" s="158"/>
      <c r="CM565" s="158"/>
      <c r="CN565" s="158"/>
      <c r="CO565" s="158"/>
      <c r="CP565" s="158"/>
      <c r="CQ565" s="158"/>
      <c r="CR565" s="158"/>
      <c r="CS565" s="158"/>
      <c r="CT565" s="158"/>
      <c r="CU565" s="158"/>
      <c r="CV565" s="158"/>
      <c r="CW565" s="158"/>
      <c r="CX565" s="158"/>
      <c r="CY565" s="158"/>
      <c r="CZ565" s="158"/>
      <c r="DA565" s="158"/>
      <c r="DB565" s="158"/>
      <c r="DC565" s="158"/>
      <c r="DD565" s="158"/>
      <c r="DE565" s="158"/>
      <c r="DF565" s="158"/>
      <c r="DG565" s="158"/>
      <c r="DH565" s="158"/>
      <c r="DI565" s="158"/>
      <c r="DJ565" s="158"/>
      <c r="DK565" s="158"/>
      <c r="DL565" s="158"/>
      <c r="DM565" s="158"/>
      <c r="DN565" s="158"/>
      <c r="DO565" s="158"/>
      <c r="DP565" s="158"/>
    </row>
    <row r="566" spans="1:120" x14ac:dyDescent="0.2">
      <c r="A566" s="158"/>
      <c r="B566" s="158"/>
      <c r="C566" s="158"/>
      <c r="D566" s="158"/>
      <c r="E566" s="158"/>
      <c r="F566" s="158"/>
      <c r="G566" s="158"/>
      <c r="H566" s="158"/>
      <c r="I566" s="158"/>
      <c r="J566" s="158"/>
      <c r="K566" s="158"/>
      <c r="L566" s="158"/>
      <c r="M566" s="158"/>
      <c r="N566" s="158"/>
      <c r="O566" s="158"/>
      <c r="P566" s="158"/>
      <c r="Q566" s="158"/>
      <c r="R566" s="158"/>
      <c r="S566" s="158"/>
      <c r="T566" s="158"/>
      <c r="U566" s="158"/>
      <c r="V566" s="158"/>
      <c r="W566" s="158"/>
      <c r="X566" s="158"/>
      <c r="Y566" s="158"/>
      <c r="Z566" s="158"/>
      <c r="AA566" s="158"/>
      <c r="AB566" s="158"/>
      <c r="AC566" s="158"/>
      <c r="AD566" s="158"/>
      <c r="AE566" s="158"/>
      <c r="AF566" s="158"/>
      <c r="AG566" s="158"/>
      <c r="AH566" s="158"/>
      <c r="AI566" s="158"/>
      <c r="AJ566" s="158"/>
      <c r="AK566" s="158"/>
      <c r="AL566" s="158"/>
      <c r="AM566" s="158"/>
      <c r="AN566" s="158"/>
      <c r="AO566" s="158"/>
      <c r="AP566" s="158"/>
      <c r="AQ566" s="158"/>
      <c r="AR566" s="158"/>
      <c r="AS566" s="158"/>
      <c r="AT566" s="158"/>
      <c r="AU566" s="158"/>
      <c r="AV566" s="158"/>
      <c r="AW566" s="158"/>
      <c r="AX566" s="158"/>
      <c r="AY566" s="158"/>
      <c r="AZ566" s="158"/>
      <c r="BA566" s="158"/>
      <c r="BB566" s="158"/>
      <c r="BC566" s="158"/>
      <c r="BD566" s="158"/>
      <c r="BE566" s="158"/>
      <c r="BF566" s="158"/>
      <c r="BG566" s="158"/>
      <c r="BH566" s="158"/>
      <c r="BI566" s="158"/>
      <c r="BJ566" s="158"/>
      <c r="BK566" s="158"/>
      <c r="BL566" s="158"/>
      <c r="BM566" s="158"/>
      <c r="BN566" s="158"/>
      <c r="BO566" s="158"/>
      <c r="BP566" s="158"/>
      <c r="BQ566" s="158"/>
      <c r="BR566" s="158"/>
      <c r="BS566" s="158"/>
      <c r="BT566" s="158"/>
      <c r="BU566" s="158"/>
      <c r="BV566" s="158"/>
      <c r="BW566" s="158"/>
      <c r="BX566" s="158"/>
      <c r="BY566" s="158"/>
      <c r="BZ566" s="158"/>
      <c r="CA566" s="158"/>
      <c r="CB566" s="158"/>
      <c r="CC566" s="158"/>
      <c r="CD566" s="158"/>
      <c r="CE566" s="158"/>
      <c r="CF566" s="158"/>
      <c r="CG566" s="158"/>
      <c r="CH566" s="158"/>
      <c r="CI566" s="158"/>
      <c r="CJ566" s="158"/>
      <c r="CK566" s="158"/>
      <c r="CL566" s="158"/>
      <c r="CM566" s="158"/>
      <c r="CN566" s="158"/>
      <c r="CO566" s="158"/>
      <c r="CP566" s="158"/>
      <c r="CQ566" s="158"/>
      <c r="CR566" s="158"/>
      <c r="CS566" s="158"/>
      <c r="CT566" s="158"/>
      <c r="CU566" s="158"/>
      <c r="CV566" s="158"/>
      <c r="CW566" s="158"/>
      <c r="CX566" s="158"/>
      <c r="CY566" s="158"/>
      <c r="CZ566" s="158"/>
      <c r="DA566" s="158"/>
      <c r="DB566" s="158"/>
      <c r="DC566" s="158"/>
      <c r="DD566" s="158"/>
      <c r="DE566" s="158"/>
      <c r="DF566" s="158"/>
      <c r="DG566" s="158"/>
      <c r="DH566" s="158"/>
      <c r="DI566" s="158"/>
      <c r="DJ566" s="158"/>
      <c r="DK566" s="158"/>
      <c r="DL566" s="158"/>
      <c r="DM566" s="158"/>
      <c r="DN566" s="158"/>
      <c r="DO566" s="158"/>
      <c r="DP566" s="158"/>
    </row>
    <row r="567" spans="1:120" x14ac:dyDescent="0.2">
      <c r="A567" s="158"/>
      <c r="B567" s="158"/>
      <c r="C567" s="158"/>
      <c r="D567" s="158"/>
      <c r="E567" s="158"/>
      <c r="F567" s="158"/>
      <c r="G567" s="158"/>
      <c r="H567" s="158"/>
      <c r="I567" s="158"/>
      <c r="J567" s="158"/>
      <c r="K567" s="158"/>
      <c r="L567" s="158"/>
      <c r="M567" s="158"/>
      <c r="N567" s="158"/>
      <c r="O567" s="158"/>
      <c r="P567" s="158"/>
      <c r="Q567" s="158"/>
      <c r="R567" s="158"/>
      <c r="S567" s="158"/>
      <c r="T567" s="158"/>
      <c r="U567" s="158"/>
      <c r="V567" s="158"/>
      <c r="W567" s="158"/>
      <c r="X567" s="158"/>
      <c r="Y567" s="158"/>
      <c r="Z567" s="158"/>
      <c r="AA567" s="158"/>
      <c r="AB567" s="158"/>
      <c r="AC567" s="158"/>
      <c r="AD567" s="158"/>
      <c r="AE567" s="158"/>
      <c r="AF567" s="158"/>
      <c r="AG567" s="158"/>
      <c r="AH567" s="158"/>
      <c r="AI567" s="158"/>
      <c r="AJ567" s="158"/>
      <c r="AK567" s="158"/>
      <c r="AL567" s="158"/>
      <c r="AM567" s="158"/>
      <c r="AN567" s="158"/>
      <c r="AO567" s="158"/>
      <c r="AP567" s="158"/>
      <c r="AQ567" s="158"/>
      <c r="AR567" s="158"/>
      <c r="AS567" s="158"/>
      <c r="AT567" s="158"/>
      <c r="AU567" s="158"/>
      <c r="AV567" s="158"/>
      <c r="AW567" s="158"/>
      <c r="AX567" s="158"/>
      <c r="AY567" s="158"/>
      <c r="AZ567" s="158"/>
      <c r="BA567" s="158"/>
      <c r="BB567" s="158"/>
      <c r="BC567" s="158"/>
      <c r="BD567" s="158"/>
      <c r="BE567" s="158"/>
      <c r="BF567" s="158"/>
      <c r="BG567" s="158"/>
      <c r="BH567" s="158"/>
      <c r="BI567" s="158"/>
      <c r="BJ567" s="158"/>
      <c r="BK567" s="158"/>
      <c r="BL567" s="158"/>
      <c r="BM567" s="158"/>
      <c r="BN567" s="158"/>
      <c r="BO567" s="158"/>
      <c r="BP567" s="158"/>
      <c r="BQ567" s="158"/>
      <c r="BR567" s="158"/>
      <c r="BS567" s="158"/>
      <c r="BT567" s="158"/>
      <c r="BU567" s="158"/>
      <c r="BV567" s="158"/>
      <c r="BW567" s="158"/>
      <c r="BX567" s="158"/>
      <c r="BY567" s="158"/>
      <c r="BZ567" s="158"/>
      <c r="CA567" s="158"/>
      <c r="CB567" s="158"/>
      <c r="CC567" s="158"/>
      <c r="CD567" s="158"/>
      <c r="CE567" s="158"/>
      <c r="CF567" s="158"/>
      <c r="CG567" s="158"/>
      <c r="CH567" s="158"/>
      <c r="CI567" s="158"/>
      <c r="CJ567" s="158"/>
      <c r="CK567" s="158"/>
      <c r="CL567" s="158"/>
      <c r="CM567" s="158"/>
      <c r="CN567" s="158"/>
      <c r="CO567" s="158"/>
      <c r="CP567" s="158"/>
      <c r="CQ567" s="158"/>
      <c r="CR567" s="158"/>
      <c r="CS567" s="158"/>
      <c r="CT567" s="158"/>
      <c r="CU567" s="158"/>
      <c r="CV567" s="158"/>
      <c r="CW567" s="158"/>
      <c r="CX567" s="158"/>
      <c r="CY567" s="158"/>
      <c r="CZ567" s="158"/>
      <c r="DA567" s="158"/>
      <c r="DB567" s="158"/>
      <c r="DC567" s="158"/>
      <c r="DD567" s="158"/>
      <c r="DE567" s="158"/>
      <c r="DF567" s="158"/>
      <c r="DG567" s="158"/>
      <c r="DH567" s="158"/>
      <c r="DI567" s="158"/>
      <c r="DJ567" s="158"/>
      <c r="DK567" s="158"/>
      <c r="DL567" s="158"/>
      <c r="DM567" s="158"/>
      <c r="DN567" s="158"/>
      <c r="DO567" s="158"/>
      <c r="DP567" s="158"/>
    </row>
    <row r="568" spans="1:120" x14ac:dyDescent="0.2">
      <c r="A568" s="158"/>
      <c r="B568" s="158"/>
      <c r="C568" s="158"/>
      <c r="D568" s="158"/>
      <c r="E568" s="158"/>
      <c r="F568" s="158"/>
      <c r="G568" s="158"/>
      <c r="H568" s="158"/>
      <c r="I568" s="158"/>
      <c r="J568" s="158"/>
      <c r="K568" s="158"/>
      <c r="L568" s="158"/>
      <c r="M568" s="158"/>
      <c r="N568" s="158"/>
      <c r="O568" s="158"/>
      <c r="P568" s="158"/>
      <c r="Q568" s="158"/>
      <c r="R568" s="158"/>
      <c r="S568" s="158"/>
      <c r="T568" s="158"/>
      <c r="U568" s="158"/>
      <c r="V568" s="158"/>
      <c r="W568" s="158"/>
      <c r="X568" s="158"/>
      <c r="Y568" s="158"/>
      <c r="Z568" s="158"/>
      <c r="AA568" s="158"/>
      <c r="AB568" s="158"/>
      <c r="AC568" s="158"/>
      <c r="AD568" s="158"/>
      <c r="AE568" s="158"/>
      <c r="AF568" s="158"/>
      <c r="AG568" s="158"/>
      <c r="AH568" s="158"/>
      <c r="AI568" s="158"/>
      <c r="AJ568" s="158"/>
      <c r="AK568" s="158"/>
      <c r="AL568" s="158"/>
      <c r="AM568" s="158"/>
      <c r="AN568" s="158"/>
      <c r="AO568" s="158"/>
      <c r="AP568" s="158"/>
      <c r="AQ568" s="158"/>
      <c r="AR568" s="158"/>
      <c r="AS568" s="158"/>
      <c r="AT568" s="158"/>
      <c r="AU568" s="158"/>
      <c r="AV568" s="158"/>
      <c r="AW568" s="158"/>
      <c r="AX568" s="158"/>
      <c r="AY568" s="158"/>
      <c r="AZ568" s="158"/>
      <c r="BA568" s="158"/>
      <c r="BB568" s="158"/>
      <c r="BC568" s="158"/>
      <c r="BD568" s="158"/>
      <c r="BE568" s="158"/>
      <c r="BF568" s="158"/>
      <c r="BG568" s="158"/>
      <c r="BH568" s="158"/>
      <c r="BI568" s="158"/>
      <c r="BJ568" s="158"/>
      <c r="BK568" s="158"/>
      <c r="BL568" s="158"/>
      <c r="BM568" s="158"/>
      <c r="BN568" s="158"/>
      <c r="BO568" s="158"/>
      <c r="BP568" s="158"/>
      <c r="BQ568" s="158"/>
      <c r="BR568" s="158"/>
      <c r="BS568" s="158"/>
      <c r="BT568" s="158"/>
      <c r="BU568" s="158"/>
      <c r="BV568" s="158"/>
      <c r="BW568" s="158"/>
      <c r="BX568" s="158"/>
      <c r="BY568" s="158"/>
      <c r="BZ568" s="158"/>
      <c r="CA568" s="158"/>
      <c r="CB568" s="158"/>
      <c r="CC568" s="158"/>
      <c r="CD568" s="158"/>
      <c r="CE568" s="158"/>
      <c r="CF568" s="158"/>
      <c r="CG568" s="158"/>
      <c r="CH568" s="158"/>
      <c r="CI568" s="158"/>
      <c r="CJ568" s="158"/>
      <c r="CK568" s="158"/>
      <c r="CL568" s="158"/>
      <c r="CM568" s="158"/>
      <c r="CN568" s="158"/>
      <c r="CO568" s="158"/>
      <c r="CP568" s="158"/>
      <c r="CQ568" s="158"/>
      <c r="CR568" s="158"/>
      <c r="CS568" s="158"/>
      <c r="CT568" s="158"/>
      <c r="CU568" s="158"/>
      <c r="CV568" s="158"/>
      <c r="CW568" s="158"/>
      <c r="CX568" s="158"/>
      <c r="CY568" s="158"/>
      <c r="CZ568" s="158"/>
      <c r="DA568" s="158"/>
      <c r="DB568" s="158"/>
      <c r="DC568" s="158"/>
      <c r="DD568" s="158"/>
      <c r="DE568" s="158"/>
      <c r="DF568" s="158"/>
      <c r="DG568" s="158"/>
      <c r="DH568" s="158"/>
      <c r="DI568" s="158"/>
      <c r="DJ568" s="158"/>
      <c r="DK568" s="158"/>
      <c r="DL568" s="158"/>
      <c r="DM568" s="158"/>
      <c r="DN568" s="158"/>
      <c r="DO568" s="158"/>
      <c r="DP568" s="158"/>
    </row>
    <row r="569" spans="1:120" x14ac:dyDescent="0.2">
      <c r="A569" s="158"/>
      <c r="B569" s="158"/>
      <c r="C569" s="158"/>
      <c r="D569" s="158"/>
      <c r="E569" s="158"/>
      <c r="F569" s="158"/>
      <c r="G569" s="158"/>
      <c r="H569" s="158"/>
      <c r="I569" s="158"/>
      <c r="J569" s="158"/>
      <c r="K569" s="158"/>
      <c r="L569" s="158"/>
      <c r="M569" s="158"/>
      <c r="N569" s="158"/>
      <c r="O569" s="158"/>
      <c r="P569" s="158"/>
      <c r="Q569" s="158"/>
      <c r="R569" s="158"/>
      <c r="S569" s="158"/>
      <c r="T569" s="158"/>
      <c r="U569" s="158"/>
      <c r="V569" s="158"/>
      <c r="W569" s="158"/>
      <c r="X569" s="158"/>
      <c r="Y569" s="158"/>
      <c r="Z569" s="158"/>
      <c r="AA569" s="158"/>
      <c r="AB569" s="158"/>
      <c r="AC569" s="158"/>
      <c r="AD569" s="158"/>
      <c r="AE569" s="158"/>
      <c r="AF569" s="158"/>
      <c r="AG569" s="158"/>
      <c r="AH569" s="158"/>
      <c r="AI569" s="158"/>
      <c r="AJ569" s="158"/>
      <c r="AK569" s="158"/>
      <c r="AL569" s="158"/>
      <c r="AM569" s="158"/>
      <c r="AN569" s="158"/>
      <c r="AO569" s="158"/>
      <c r="AP569" s="158"/>
      <c r="AQ569" s="158"/>
      <c r="AR569" s="158"/>
      <c r="AS569" s="158"/>
      <c r="AT569" s="158"/>
      <c r="AU569" s="158"/>
      <c r="AV569" s="158"/>
      <c r="AW569" s="158"/>
      <c r="AX569" s="158"/>
      <c r="AY569" s="158"/>
      <c r="AZ569" s="158"/>
      <c r="BA569" s="158"/>
      <c r="BB569" s="158"/>
      <c r="BC569" s="158"/>
      <c r="BD569" s="158"/>
      <c r="BE569" s="158"/>
      <c r="BF569" s="158"/>
      <c r="BG569" s="158"/>
      <c r="BH569" s="158"/>
      <c r="BI569" s="158"/>
      <c r="BJ569" s="158"/>
      <c r="BK569" s="158"/>
      <c r="BL569" s="158"/>
      <c r="BM569" s="158"/>
      <c r="BN569" s="158"/>
      <c r="BO569" s="158"/>
      <c r="BP569" s="158"/>
      <c r="BQ569" s="158"/>
      <c r="BR569" s="158"/>
      <c r="BS569" s="158"/>
      <c r="BT569" s="158"/>
      <c r="BU569" s="158"/>
      <c r="BV569" s="158"/>
      <c r="BW569" s="158"/>
      <c r="BX569" s="158"/>
      <c r="BY569" s="158"/>
      <c r="BZ569" s="158"/>
      <c r="CA569" s="158"/>
      <c r="CB569" s="158"/>
      <c r="CC569" s="158"/>
      <c r="CD569" s="158"/>
      <c r="CE569" s="158"/>
      <c r="CF569" s="158"/>
      <c r="CG569" s="158"/>
      <c r="CH569" s="158"/>
      <c r="CI569" s="158"/>
      <c r="CJ569" s="158"/>
      <c r="CK569" s="158"/>
      <c r="CL569" s="158"/>
      <c r="CM569" s="158"/>
      <c r="CN569" s="158"/>
      <c r="CO569" s="158"/>
      <c r="CP569" s="158"/>
      <c r="CQ569" s="158"/>
      <c r="CR569" s="158"/>
      <c r="CS569" s="158"/>
      <c r="CT569" s="158"/>
      <c r="CU569" s="158"/>
      <c r="CV569" s="158"/>
      <c r="CW569" s="158"/>
      <c r="CX569" s="158"/>
      <c r="CY569" s="158"/>
      <c r="CZ569" s="158"/>
      <c r="DA569" s="158"/>
      <c r="DB569" s="158"/>
      <c r="DC569" s="158"/>
      <c r="DD569" s="158"/>
      <c r="DE569" s="158"/>
      <c r="DF569" s="158"/>
      <c r="DG569" s="158"/>
      <c r="DH569" s="158"/>
      <c r="DI569" s="158"/>
      <c r="DJ569" s="158"/>
      <c r="DK569" s="158"/>
      <c r="DL569" s="158"/>
      <c r="DM569" s="158"/>
      <c r="DN569" s="158"/>
      <c r="DO569" s="158"/>
      <c r="DP569" s="158"/>
    </row>
    <row r="570" spans="1:120" x14ac:dyDescent="0.2">
      <c r="A570" s="158"/>
      <c r="B570" s="158"/>
      <c r="C570" s="158"/>
      <c r="D570" s="158"/>
      <c r="E570" s="158"/>
      <c r="F570" s="158"/>
      <c r="G570" s="158"/>
      <c r="H570" s="158"/>
      <c r="I570" s="158"/>
      <c r="J570" s="158"/>
      <c r="K570" s="158"/>
      <c r="L570" s="158"/>
      <c r="M570" s="158"/>
      <c r="N570" s="158"/>
      <c r="O570" s="158"/>
      <c r="P570" s="158"/>
      <c r="Q570" s="158"/>
      <c r="R570" s="158"/>
      <c r="S570" s="158"/>
      <c r="T570" s="158"/>
      <c r="U570" s="158"/>
      <c r="V570" s="158"/>
      <c r="W570" s="158"/>
      <c r="X570" s="158"/>
      <c r="Y570" s="158"/>
      <c r="Z570" s="158"/>
      <c r="AA570" s="158"/>
      <c r="AB570" s="158"/>
      <c r="AC570" s="158"/>
      <c r="AD570" s="158"/>
      <c r="AE570" s="158"/>
      <c r="AF570" s="158"/>
      <c r="AG570" s="158"/>
      <c r="AH570" s="158"/>
      <c r="AI570" s="158"/>
      <c r="AJ570" s="158"/>
      <c r="AK570" s="158"/>
      <c r="AL570" s="158"/>
      <c r="AM570" s="158"/>
      <c r="AN570" s="158"/>
      <c r="AO570" s="158"/>
      <c r="AP570" s="158"/>
      <c r="AQ570" s="158"/>
      <c r="AR570" s="158"/>
      <c r="AS570" s="158"/>
      <c r="AT570" s="158"/>
      <c r="AU570" s="158"/>
      <c r="AV570" s="158"/>
      <c r="AW570" s="158"/>
      <c r="AX570" s="158"/>
      <c r="AY570" s="158"/>
      <c r="AZ570" s="158"/>
      <c r="BA570" s="158"/>
      <c r="BB570" s="158"/>
      <c r="BC570" s="158"/>
      <c r="BD570" s="158"/>
      <c r="BE570" s="158"/>
      <c r="BF570" s="158"/>
      <c r="BG570" s="158"/>
      <c r="BH570" s="158"/>
      <c r="BI570" s="158"/>
      <c r="BJ570" s="158"/>
      <c r="BK570" s="158"/>
      <c r="BL570" s="158"/>
      <c r="BM570" s="158"/>
      <c r="BN570" s="158"/>
      <c r="BO570" s="158"/>
      <c r="BP570" s="158"/>
      <c r="BQ570" s="158"/>
      <c r="BR570" s="158"/>
      <c r="BS570" s="158"/>
      <c r="BT570" s="158"/>
      <c r="BU570" s="158"/>
      <c r="BV570" s="158"/>
      <c r="BW570" s="158"/>
      <c r="BX570" s="158"/>
      <c r="BY570" s="158"/>
      <c r="BZ570" s="158"/>
      <c r="CA570" s="158"/>
      <c r="CB570" s="158"/>
      <c r="CC570" s="158"/>
      <c r="CD570" s="158"/>
      <c r="CE570" s="158"/>
      <c r="CF570" s="158"/>
      <c r="CG570" s="158"/>
      <c r="CH570" s="158"/>
      <c r="CI570" s="158"/>
      <c r="CJ570" s="158"/>
      <c r="CK570" s="158"/>
      <c r="CL570" s="158"/>
      <c r="CM570" s="158"/>
      <c r="CN570" s="158"/>
      <c r="CO570" s="158"/>
      <c r="CP570" s="158"/>
      <c r="CQ570" s="158"/>
      <c r="CR570" s="158"/>
      <c r="CS570" s="158"/>
      <c r="CT570" s="158"/>
      <c r="CU570" s="158"/>
      <c r="CV570" s="158"/>
      <c r="CW570" s="158"/>
      <c r="CX570" s="158"/>
      <c r="CY570" s="158"/>
      <c r="CZ570" s="158"/>
      <c r="DA570" s="158"/>
      <c r="DB570" s="158"/>
      <c r="DC570" s="158"/>
      <c r="DD570" s="158"/>
      <c r="DE570" s="158"/>
      <c r="DF570" s="158"/>
      <c r="DG570" s="158"/>
      <c r="DH570" s="158"/>
      <c r="DI570" s="158"/>
      <c r="DJ570" s="158"/>
      <c r="DK570" s="158"/>
      <c r="DL570" s="158"/>
      <c r="DM570" s="158"/>
      <c r="DN570" s="158"/>
      <c r="DO570" s="158"/>
      <c r="DP570" s="158"/>
    </row>
    <row r="571" spans="1:120" x14ac:dyDescent="0.2">
      <c r="A571" s="158"/>
      <c r="B571" s="158"/>
      <c r="C571" s="158"/>
      <c r="D571" s="158"/>
      <c r="E571" s="158"/>
      <c r="F571" s="158"/>
      <c r="G571" s="158"/>
      <c r="H571" s="158"/>
      <c r="I571" s="158"/>
      <c r="J571" s="158"/>
      <c r="K571" s="158"/>
      <c r="L571" s="158"/>
      <c r="M571" s="158"/>
      <c r="N571" s="158"/>
      <c r="O571" s="158"/>
      <c r="P571" s="158"/>
      <c r="Q571" s="158"/>
      <c r="R571" s="158"/>
      <c r="S571" s="158"/>
      <c r="T571" s="158"/>
      <c r="U571" s="158"/>
      <c r="V571" s="158"/>
      <c r="W571" s="158"/>
      <c r="X571" s="158"/>
      <c r="Y571" s="158"/>
      <c r="Z571" s="158"/>
      <c r="AA571" s="158"/>
      <c r="AB571" s="158"/>
      <c r="AC571" s="158"/>
      <c r="AD571" s="158"/>
      <c r="AE571" s="158"/>
      <c r="AF571" s="158"/>
      <c r="AG571" s="158"/>
      <c r="AH571" s="158"/>
      <c r="AI571" s="158"/>
      <c r="AJ571" s="158"/>
      <c r="AK571" s="158"/>
      <c r="AL571" s="158"/>
      <c r="AM571" s="158"/>
      <c r="AN571" s="158"/>
      <c r="AO571" s="158"/>
      <c r="AP571" s="158"/>
      <c r="AQ571" s="158"/>
      <c r="AR571" s="158"/>
      <c r="AS571" s="158"/>
      <c r="AT571" s="158"/>
      <c r="AU571" s="158"/>
      <c r="AV571" s="158"/>
      <c r="AW571" s="158"/>
      <c r="AX571" s="158"/>
      <c r="AY571" s="158"/>
      <c r="AZ571" s="158"/>
      <c r="BA571" s="158"/>
      <c r="BB571" s="158"/>
      <c r="BC571" s="158"/>
      <c r="BD571" s="158"/>
      <c r="BE571" s="158"/>
      <c r="BF571" s="158"/>
      <c r="BG571" s="158"/>
      <c r="BH571" s="158"/>
      <c r="BI571" s="158"/>
      <c r="BJ571" s="158"/>
      <c r="BK571" s="158"/>
      <c r="BL571" s="158"/>
      <c r="BM571" s="158"/>
      <c r="BN571" s="158"/>
      <c r="BO571" s="158"/>
      <c r="BP571" s="158"/>
      <c r="BQ571" s="158"/>
      <c r="BR571" s="158"/>
      <c r="BS571" s="158"/>
      <c r="BT571" s="158"/>
      <c r="BU571" s="158"/>
      <c r="BV571" s="158"/>
      <c r="BW571" s="158"/>
      <c r="BX571" s="158"/>
      <c r="BY571" s="158"/>
      <c r="BZ571" s="158"/>
      <c r="CA571" s="158"/>
      <c r="CB571" s="158"/>
      <c r="CC571" s="158"/>
      <c r="CD571" s="158"/>
      <c r="CE571" s="158"/>
      <c r="CF571" s="158"/>
      <c r="CG571" s="158"/>
      <c r="CH571" s="158"/>
      <c r="CI571" s="158"/>
      <c r="CJ571" s="158"/>
      <c r="CK571" s="158"/>
      <c r="CL571" s="158"/>
      <c r="CM571" s="158"/>
      <c r="CN571" s="158"/>
      <c r="CO571" s="158"/>
      <c r="CP571" s="158"/>
      <c r="CQ571" s="158"/>
      <c r="CR571" s="158"/>
      <c r="CS571" s="158"/>
      <c r="CT571" s="158"/>
      <c r="CU571" s="158"/>
      <c r="CV571" s="158"/>
      <c r="CW571" s="158"/>
      <c r="CX571" s="158"/>
      <c r="CY571" s="158"/>
      <c r="CZ571" s="158"/>
      <c r="DA571" s="158"/>
      <c r="DB571" s="158"/>
      <c r="DC571" s="158"/>
      <c r="DD571" s="158"/>
      <c r="DE571" s="158"/>
      <c r="DF571" s="158"/>
      <c r="DG571" s="158"/>
      <c r="DH571" s="158"/>
      <c r="DI571" s="158"/>
      <c r="DJ571" s="158"/>
      <c r="DK571" s="158"/>
      <c r="DL571" s="158"/>
      <c r="DM571" s="158"/>
      <c r="DN571" s="158"/>
      <c r="DO571" s="158"/>
      <c r="DP571" s="158"/>
    </row>
    <row r="572" spans="1:120" x14ac:dyDescent="0.2">
      <c r="A572" s="158"/>
      <c r="B572" s="158"/>
      <c r="C572" s="158"/>
      <c r="D572" s="158"/>
      <c r="E572" s="158"/>
      <c r="F572" s="158"/>
      <c r="G572" s="158"/>
      <c r="H572" s="158"/>
      <c r="I572" s="158"/>
      <c r="J572" s="158"/>
      <c r="K572" s="158"/>
      <c r="L572" s="158"/>
      <c r="M572" s="158"/>
      <c r="N572" s="158"/>
      <c r="O572" s="158"/>
      <c r="P572" s="158"/>
      <c r="Q572" s="158"/>
      <c r="R572" s="158"/>
      <c r="S572" s="158"/>
      <c r="T572" s="158"/>
      <c r="U572" s="158"/>
      <c r="V572" s="158"/>
      <c r="W572" s="158"/>
      <c r="X572" s="158"/>
      <c r="Y572" s="158"/>
      <c r="Z572" s="158"/>
      <c r="AA572" s="158"/>
      <c r="AB572" s="158"/>
      <c r="AC572" s="158"/>
      <c r="AD572" s="158"/>
      <c r="AE572" s="158"/>
      <c r="AF572" s="158"/>
      <c r="AG572" s="158"/>
      <c r="AH572" s="158"/>
      <c r="AI572" s="158"/>
      <c r="AJ572" s="158"/>
      <c r="AK572" s="158"/>
      <c r="AL572" s="158"/>
      <c r="AM572" s="158"/>
      <c r="AN572" s="158"/>
      <c r="AO572" s="158"/>
      <c r="AP572" s="158"/>
      <c r="AQ572" s="158"/>
      <c r="AR572" s="158"/>
      <c r="AS572" s="158"/>
      <c r="AT572" s="158"/>
      <c r="AU572" s="158"/>
      <c r="AV572" s="158"/>
      <c r="AW572" s="158"/>
      <c r="AX572" s="158"/>
      <c r="AY572" s="158"/>
      <c r="AZ572" s="158"/>
      <c r="BA572" s="158"/>
      <c r="BB572" s="158"/>
      <c r="BC572" s="158"/>
      <c r="BD572" s="158"/>
      <c r="BE572" s="158"/>
      <c r="BF572" s="158"/>
      <c r="BG572" s="158"/>
      <c r="BH572" s="158"/>
      <c r="BI572" s="158"/>
      <c r="BJ572" s="158"/>
      <c r="BK572" s="158"/>
      <c r="BL572" s="158"/>
      <c r="BM572" s="158"/>
      <c r="BN572" s="158"/>
      <c r="BO572" s="158"/>
      <c r="BP572" s="158"/>
      <c r="BQ572" s="158"/>
      <c r="BR572" s="158"/>
      <c r="BS572" s="158"/>
      <c r="BT572" s="158"/>
      <c r="BU572" s="158"/>
      <c r="BV572" s="158"/>
      <c r="BW572" s="158"/>
      <c r="BX572" s="158"/>
      <c r="BY572" s="158"/>
      <c r="BZ572" s="158"/>
      <c r="CA572" s="158"/>
      <c r="CB572" s="158"/>
      <c r="CC572" s="158"/>
      <c r="CD572" s="158"/>
      <c r="CE572" s="158"/>
      <c r="CF572" s="158"/>
      <c r="CG572" s="158"/>
      <c r="CH572" s="158"/>
      <c r="CI572" s="158"/>
      <c r="CJ572" s="158"/>
      <c r="CK572" s="158"/>
      <c r="CL572" s="158"/>
      <c r="CM572" s="158"/>
      <c r="CN572" s="158"/>
      <c r="CO572" s="158"/>
      <c r="CP572" s="158"/>
      <c r="CQ572" s="158"/>
      <c r="CR572" s="158"/>
      <c r="CS572" s="158"/>
      <c r="CT572" s="158"/>
      <c r="CU572" s="158"/>
      <c r="CV572" s="158"/>
      <c r="CW572" s="158"/>
      <c r="CX572" s="158"/>
      <c r="CY572" s="158"/>
      <c r="CZ572" s="158"/>
      <c r="DA572" s="158"/>
      <c r="DB572" s="158"/>
      <c r="DC572" s="158"/>
      <c r="DD572" s="158"/>
      <c r="DE572" s="158"/>
      <c r="DF572" s="158"/>
      <c r="DG572" s="158"/>
      <c r="DH572" s="158"/>
      <c r="DI572" s="158"/>
      <c r="DJ572" s="158"/>
      <c r="DK572" s="158"/>
      <c r="DL572" s="158"/>
      <c r="DM572" s="158"/>
      <c r="DN572" s="158"/>
      <c r="DO572" s="158"/>
      <c r="DP572" s="158"/>
    </row>
    <row r="573" spans="1:120" x14ac:dyDescent="0.2">
      <c r="A573" s="158"/>
      <c r="B573" s="158"/>
      <c r="C573" s="158"/>
      <c r="D573" s="158"/>
      <c r="E573" s="158"/>
      <c r="F573" s="158"/>
      <c r="G573" s="158"/>
      <c r="H573" s="158"/>
      <c r="I573" s="158"/>
      <c r="J573" s="158"/>
      <c r="K573" s="158"/>
      <c r="L573" s="158"/>
      <c r="M573" s="158"/>
      <c r="N573" s="158"/>
      <c r="O573" s="158"/>
      <c r="P573" s="158"/>
      <c r="Q573" s="158"/>
      <c r="R573" s="158"/>
      <c r="S573" s="158"/>
      <c r="T573" s="158"/>
      <c r="U573" s="158"/>
      <c r="V573" s="158"/>
      <c r="W573" s="158"/>
      <c r="X573" s="158"/>
      <c r="Y573" s="158"/>
      <c r="Z573" s="158"/>
      <c r="AA573" s="158"/>
      <c r="AB573" s="158"/>
      <c r="AC573" s="158"/>
      <c r="AD573" s="158"/>
      <c r="AE573" s="158"/>
      <c r="AF573" s="158"/>
      <c r="AG573" s="158"/>
      <c r="AH573" s="158"/>
      <c r="AI573" s="158"/>
      <c r="AJ573" s="158"/>
      <c r="AK573" s="158"/>
      <c r="AL573" s="158"/>
      <c r="AM573" s="158"/>
      <c r="AN573" s="158"/>
      <c r="AO573" s="158"/>
      <c r="AP573" s="158"/>
      <c r="AQ573" s="158"/>
      <c r="AR573" s="158"/>
      <c r="AS573" s="158"/>
      <c r="AT573" s="158"/>
      <c r="AU573" s="158"/>
      <c r="AV573" s="158"/>
      <c r="AW573" s="158"/>
      <c r="AX573" s="158"/>
      <c r="AY573" s="158"/>
      <c r="AZ573" s="158"/>
      <c r="BA573" s="158"/>
      <c r="BB573" s="158"/>
      <c r="BC573" s="158"/>
      <c r="BD573" s="158"/>
      <c r="BE573" s="158"/>
      <c r="BF573" s="158"/>
      <c r="BG573" s="158"/>
      <c r="BH573" s="158"/>
      <c r="BI573" s="158"/>
      <c r="BJ573" s="158"/>
      <c r="BK573" s="158"/>
      <c r="BL573" s="158"/>
      <c r="BM573" s="158"/>
      <c r="BN573" s="158"/>
      <c r="BO573" s="158"/>
      <c r="BP573" s="158"/>
      <c r="BQ573" s="158"/>
      <c r="BR573" s="158"/>
      <c r="BS573" s="158"/>
      <c r="BT573" s="158"/>
      <c r="BU573" s="158"/>
      <c r="BV573" s="158"/>
      <c r="BW573" s="158"/>
      <c r="BX573" s="158"/>
      <c r="BY573" s="158"/>
      <c r="BZ573" s="158"/>
      <c r="CA573" s="158"/>
      <c r="CB573" s="158"/>
      <c r="CC573" s="158"/>
      <c r="CD573" s="158"/>
      <c r="CE573" s="158"/>
      <c r="CF573" s="158"/>
      <c r="CG573" s="158"/>
      <c r="CH573" s="158"/>
      <c r="CI573" s="158"/>
      <c r="CJ573" s="158"/>
      <c r="CK573" s="158"/>
      <c r="CL573" s="158"/>
      <c r="CM573" s="158"/>
      <c r="CN573" s="158"/>
      <c r="CO573" s="158"/>
      <c r="CP573" s="158"/>
      <c r="CQ573" s="158"/>
      <c r="CR573" s="158"/>
      <c r="CS573" s="158"/>
      <c r="CT573" s="158"/>
      <c r="CU573" s="158"/>
      <c r="CV573" s="158"/>
      <c r="CW573" s="158"/>
      <c r="CX573" s="158"/>
      <c r="CY573" s="158"/>
      <c r="CZ573" s="158"/>
      <c r="DA573" s="158"/>
      <c r="DB573" s="158"/>
      <c r="DC573" s="158"/>
      <c r="DD573" s="158"/>
      <c r="DE573" s="158"/>
      <c r="DF573" s="158"/>
      <c r="DG573" s="158"/>
      <c r="DH573" s="158"/>
      <c r="DI573" s="158"/>
      <c r="DJ573" s="158"/>
      <c r="DK573" s="158"/>
      <c r="DL573" s="158"/>
      <c r="DM573" s="158"/>
      <c r="DN573" s="158"/>
      <c r="DO573" s="158"/>
      <c r="DP573" s="158"/>
    </row>
    <row r="574" spans="1:120" x14ac:dyDescent="0.2">
      <c r="A574" s="158"/>
      <c r="B574" s="158"/>
      <c r="C574" s="158"/>
      <c r="D574" s="158"/>
      <c r="E574" s="158"/>
      <c r="F574" s="158"/>
      <c r="G574" s="158"/>
      <c r="H574" s="158"/>
      <c r="I574" s="158"/>
      <c r="J574" s="158"/>
      <c r="K574" s="158"/>
      <c r="L574" s="158"/>
      <c r="M574" s="158"/>
      <c r="N574" s="158"/>
      <c r="O574" s="158"/>
      <c r="P574" s="158"/>
      <c r="Q574" s="158"/>
      <c r="R574" s="158"/>
      <c r="S574" s="158"/>
      <c r="T574" s="158"/>
      <c r="U574" s="158"/>
      <c r="V574" s="158"/>
      <c r="W574" s="158"/>
      <c r="X574" s="158"/>
      <c r="Y574" s="158"/>
      <c r="Z574" s="158"/>
      <c r="AA574" s="158"/>
      <c r="AB574" s="158"/>
      <c r="AC574" s="158"/>
      <c r="AD574" s="158"/>
      <c r="AE574" s="158"/>
      <c r="AF574" s="158"/>
      <c r="AG574" s="158"/>
      <c r="AH574" s="158"/>
      <c r="AI574" s="158"/>
      <c r="AJ574" s="158"/>
      <c r="AK574" s="158"/>
      <c r="AL574" s="158"/>
      <c r="AM574" s="158"/>
      <c r="AN574" s="158"/>
      <c r="AO574" s="158"/>
      <c r="AP574" s="158"/>
      <c r="AQ574" s="158"/>
      <c r="AR574" s="158"/>
      <c r="AS574" s="158"/>
      <c r="AT574" s="158"/>
      <c r="AU574" s="158"/>
      <c r="AV574" s="158"/>
      <c r="AW574" s="158"/>
      <c r="AX574" s="158"/>
      <c r="AY574" s="158"/>
      <c r="AZ574" s="158"/>
      <c r="BA574" s="158"/>
      <c r="BB574" s="158"/>
      <c r="BC574" s="158"/>
      <c r="BD574" s="158"/>
      <c r="BE574" s="158"/>
      <c r="BF574" s="158"/>
      <c r="BG574" s="158"/>
      <c r="BH574" s="158"/>
      <c r="BI574" s="158"/>
      <c r="BJ574" s="158"/>
      <c r="BK574" s="158"/>
      <c r="BL574" s="158"/>
      <c r="BM574" s="158"/>
      <c r="BN574" s="158"/>
      <c r="BO574" s="158"/>
      <c r="BP574" s="158"/>
      <c r="BQ574" s="158"/>
      <c r="BR574" s="158"/>
      <c r="BS574" s="158"/>
      <c r="BT574" s="158"/>
      <c r="BU574" s="158"/>
      <c r="BV574" s="158"/>
      <c r="BW574" s="158"/>
      <c r="BX574" s="158"/>
      <c r="BY574" s="158"/>
      <c r="BZ574" s="158"/>
      <c r="CA574" s="158"/>
      <c r="CB574" s="158"/>
      <c r="CC574" s="158"/>
      <c r="CD574" s="158"/>
      <c r="CE574" s="158"/>
      <c r="CF574" s="158"/>
      <c r="CG574" s="158"/>
      <c r="CH574" s="158"/>
      <c r="CI574" s="158"/>
      <c r="CJ574" s="158"/>
      <c r="CK574" s="158"/>
      <c r="CL574" s="158"/>
      <c r="CM574" s="158"/>
      <c r="CN574" s="158"/>
      <c r="CO574" s="158"/>
      <c r="CP574" s="158"/>
      <c r="CQ574" s="158"/>
      <c r="CR574" s="158"/>
      <c r="CS574" s="158"/>
      <c r="CT574" s="158"/>
      <c r="CU574" s="158"/>
      <c r="CV574" s="158"/>
      <c r="CW574" s="158"/>
      <c r="CX574" s="158"/>
      <c r="CY574" s="158"/>
      <c r="CZ574" s="158"/>
      <c r="DA574" s="158"/>
      <c r="DB574" s="158"/>
      <c r="DC574" s="158"/>
      <c r="DD574" s="158"/>
      <c r="DE574" s="158"/>
      <c r="DF574" s="158"/>
      <c r="DG574" s="158"/>
      <c r="DH574" s="158"/>
      <c r="DI574" s="158"/>
      <c r="DJ574" s="158"/>
      <c r="DK574" s="158"/>
      <c r="DL574" s="158"/>
      <c r="DM574" s="158"/>
      <c r="DN574" s="158"/>
      <c r="DO574" s="158"/>
      <c r="DP574" s="158"/>
    </row>
    <row r="575" spans="1:120" x14ac:dyDescent="0.2">
      <c r="A575" s="158"/>
      <c r="B575" s="158"/>
      <c r="C575" s="158"/>
      <c r="D575" s="158"/>
      <c r="E575" s="158"/>
      <c r="F575" s="158"/>
      <c r="G575" s="158"/>
      <c r="H575" s="158"/>
      <c r="I575" s="158"/>
      <c r="J575" s="158"/>
      <c r="K575" s="158"/>
      <c r="L575" s="158"/>
      <c r="M575" s="158"/>
      <c r="N575" s="158"/>
      <c r="O575" s="158"/>
      <c r="P575" s="158"/>
      <c r="Q575" s="158"/>
      <c r="R575" s="158"/>
      <c r="S575" s="158"/>
      <c r="T575" s="158"/>
      <c r="U575" s="158"/>
      <c r="V575" s="158"/>
      <c r="W575" s="158"/>
      <c r="X575" s="158"/>
      <c r="Y575" s="158"/>
      <c r="Z575" s="158"/>
      <c r="AA575" s="158"/>
      <c r="AB575" s="158"/>
      <c r="AC575" s="158"/>
      <c r="AD575" s="158"/>
      <c r="AE575" s="158"/>
      <c r="AF575" s="158"/>
      <c r="AG575" s="158"/>
      <c r="AH575" s="158"/>
      <c r="AI575" s="158"/>
      <c r="AJ575" s="158"/>
      <c r="AK575" s="158"/>
      <c r="AL575" s="158"/>
      <c r="AM575" s="158"/>
      <c r="AN575" s="158"/>
      <c r="AO575" s="158"/>
      <c r="AP575" s="158"/>
      <c r="AQ575" s="158"/>
      <c r="AR575" s="158"/>
      <c r="AS575" s="158"/>
      <c r="AT575" s="158"/>
      <c r="AU575" s="158"/>
      <c r="AV575" s="158"/>
      <c r="AW575" s="158"/>
      <c r="AX575" s="158"/>
      <c r="AY575" s="158"/>
      <c r="AZ575" s="158"/>
      <c r="BA575" s="158"/>
      <c r="BB575" s="158"/>
      <c r="BC575" s="158"/>
      <c r="BD575" s="158"/>
      <c r="BE575" s="158"/>
      <c r="BF575" s="158"/>
      <c r="BG575" s="158"/>
      <c r="BH575" s="158"/>
      <c r="BI575" s="158"/>
      <c r="BJ575" s="158"/>
      <c r="BK575" s="158"/>
      <c r="BL575" s="158"/>
      <c r="BM575" s="158"/>
      <c r="BN575" s="158"/>
      <c r="BO575" s="158"/>
      <c r="BP575" s="158"/>
      <c r="BQ575" s="158"/>
      <c r="BR575" s="158"/>
      <c r="BS575" s="158"/>
      <c r="BT575" s="158"/>
      <c r="BU575" s="158"/>
      <c r="BV575" s="158"/>
      <c r="BW575" s="158"/>
      <c r="BX575" s="158"/>
      <c r="BY575" s="158"/>
      <c r="BZ575" s="158"/>
      <c r="CA575" s="158"/>
      <c r="CB575" s="158"/>
      <c r="CC575" s="158"/>
      <c r="CD575" s="158"/>
      <c r="CE575" s="158"/>
      <c r="CF575" s="158"/>
      <c r="CG575" s="158"/>
      <c r="CH575" s="158"/>
      <c r="CI575" s="158"/>
      <c r="CJ575" s="158"/>
      <c r="CK575" s="158"/>
      <c r="CL575" s="158"/>
      <c r="CM575" s="158"/>
      <c r="CN575" s="158"/>
      <c r="CO575" s="158"/>
      <c r="CP575" s="158"/>
      <c r="CQ575" s="158"/>
      <c r="CR575" s="158"/>
      <c r="CS575" s="158"/>
      <c r="CT575" s="158"/>
      <c r="CU575" s="158"/>
      <c r="CV575" s="158"/>
      <c r="CW575" s="158"/>
      <c r="CX575" s="158"/>
      <c r="CY575" s="158"/>
      <c r="CZ575" s="158"/>
      <c r="DA575" s="158"/>
      <c r="DB575" s="158"/>
      <c r="DC575" s="158"/>
      <c r="DD575" s="158"/>
      <c r="DE575" s="158"/>
      <c r="DF575" s="158"/>
      <c r="DG575" s="158"/>
      <c r="DH575" s="158"/>
      <c r="DI575" s="158"/>
      <c r="DJ575" s="158"/>
      <c r="DK575" s="158"/>
      <c r="DL575" s="158"/>
      <c r="DM575" s="158"/>
      <c r="DN575" s="158"/>
      <c r="DO575" s="158"/>
      <c r="DP575" s="158"/>
    </row>
    <row r="576" spans="1:120" x14ac:dyDescent="0.2">
      <c r="A576" s="158"/>
      <c r="B576" s="158"/>
      <c r="C576" s="158"/>
      <c r="D576" s="158"/>
      <c r="E576" s="158"/>
      <c r="F576" s="158"/>
      <c r="G576" s="158"/>
      <c r="H576" s="158"/>
      <c r="I576" s="158"/>
      <c r="J576" s="158"/>
      <c r="K576" s="158"/>
      <c r="L576" s="158"/>
      <c r="M576" s="158"/>
      <c r="N576" s="158"/>
      <c r="O576" s="158"/>
      <c r="P576" s="158"/>
      <c r="Q576" s="158"/>
      <c r="R576" s="158"/>
      <c r="S576" s="158"/>
      <c r="T576" s="158"/>
      <c r="U576" s="158"/>
      <c r="V576" s="158"/>
      <c r="W576" s="158"/>
      <c r="X576" s="158"/>
      <c r="Y576" s="158"/>
      <c r="Z576" s="158"/>
      <c r="AA576" s="158"/>
      <c r="AB576" s="158"/>
      <c r="AC576" s="158"/>
      <c r="AD576" s="158"/>
      <c r="AE576" s="158"/>
      <c r="AF576" s="158"/>
      <c r="AG576" s="158"/>
      <c r="AH576" s="158"/>
      <c r="AI576" s="158"/>
      <c r="AJ576" s="158"/>
      <c r="AK576" s="158"/>
      <c r="AL576" s="158"/>
      <c r="AM576" s="158"/>
      <c r="AN576" s="158"/>
      <c r="AO576" s="158"/>
      <c r="AP576" s="158"/>
      <c r="AQ576" s="158"/>
      <c r="AR576" s="158"/>
      <c r="AS576" s="158"/>
      <c r="AT576" s="158"/>
      <c r="AU576" s="158"/>
      <c r="AV576" s="158"/>
      <c r="AW576" s="158"/>
      <c r="AX576" s="158"/>
      <c r="AY576" s="158"/>
      <c r="AZ576" s="158"/>
      <c r="BA576" s="158"/>
      <c r="BB576" s="158"/>
      <c r="BC576" s="158"/>
      <c r="BD576" s="158"/>
      <c r="BE576" s="158"/>
      <c r="BF576" s="158"/>
      <c r="BG576" s="158"/>
      <c r="BH576" s="158"/>
      <c r="BI576" s="158"/>
      <c r="BJ576" s="158"/>
      <c r="BK576" s="158"/>
      <c r="BL576" s="158"/>
      <c r="BM576" s="158"/>
      <c r="BN576" s="158"/>
      <c r="BO576" s="158"/>
      <c r="BP576" s="158"/>
      <c r="BQ576" s="158"/>
      <c r="BR576" s="158"/>
      <c r="BS576" s="158"/>
      <c r="BT576" s="158"/>
      <c r="BU576" s="158"/>
      <c r="BV576" s="158"/>
      <c r="BW576" s="158"/>
      <c r="BX576" s="158"/>
      <c r="BY576" s="158"/>
      <c r="BZ576" s="158"/>
      <c r="CA576" s="158"/>
      <c r="CB576" s="158"/>
      <c r="CC576" s="158"/>
      <c r="CD576" s="158"/>
      <c r="CE576" s="158"/>
      <c r="CF576" s="158"/>
      <c r="CG576" s="158"/>
      <c r="CH576" s="158"/>
      <c r="CI576" s="158"/>
      <c r="CJ576" s="158"/>
      <c r="CK576" s="158"/>
      <c r="CL576" s="158"/>
      <c r="CM576" s="158"/>
      <c r="CN576" s="158"/>
      <c r="CO576" s="158"/>
      <c r="CP576" s="158"/>
      <c r="CQ576" s="158"/>
      <c r="CR576" s="158"/>
      <c r="CS576" s="158"/>
      <c r="CT576" s="158"/>
      <c r="CU576" s="158"/>
      <c r="CV576" s="158"/>
      <c r="CW576" s="158"/>
      <c r="CX576" s="158"/>
      <c r="CY576" s="158"/>
      <c r="CZ576" s="158"/>
      <c r="DA576" s="158"/>
      <c r="DB576" s="158"/>
      <c r="DC576" s="158"/>
      <c r="DD576" s="158"/>
      <c r="DE576" s="158"/>
      <c r="DF576" s="158"/>
      <c r="DG576" s="158"/>
      <c r="DH576" s="158"/>
      <c r="DI576" s="158"/>
      <c r="DJ576" s="158"/>
      <c r="DK576" s="158"/>
      <c r="DL576" s="158"/>
      <c r="DM576" s="158"/>
      <c r="DN576" s="158"/>
      <c r="DO576" s="158"/>
      <c r="DP576" s="158"/>
    </row>
    <row r="577" spans="1:120" x14ac:dyDescent="0.2">
      <c r="A577" s="158"/>
      <c r="B577" s="158"/>
      <c r="C577" s="158"/>
      <c r="D577" s="158"/>
      <c r="E577" s="158"/>
      <c r="F577" s="158"/>
      <c r="G577" s="158"/>
      <c r="H577" s="158"/>
      <c r="I577" s="158"/>
      <c r="J577" s="158"/>
      <c r="K577" s="158"/>
      <c r="L577" s="158"/>
      <c r="M577" s="158"/>
      <c r="N577" s="158"/>
      <c r="O577" s="158"/>
      <c r="P577" s="158"/>
      <c r="Q577" s="158"/>
      <c r="R577" s="158"/>
      <c r="S577" s="158"/>
      <c r="T577" s="158"/>
      <c r="U577" s="158"/>
      <c r="V577" s="158"/>
      <c r="W577" s="158"/>
      <c r="X577" s="158"/>
      <c r="Y577" s="158"/>
      <c r="Z577" s="158"/>
      <c r="AA577" s="158"/>
      <c r="AB577" s="158"/>
      <c r="AC577" s="158"/>
      <c r="AD577" s="158"/>
      <c r="AE577" s="158"/>
      <c r="AF577" s="158"/>
      <c r="AG577" s="158"/>
      <c r="AH577" s="158"/>
      <c r="AI577" s="158"/>
      <c r="AJ577" s="158"/>
      <c r="AK577" s="158"/>
      <c r="AL577" s="158"/>
      <c r="AM577" s="158"/>
      <c r="AN577" s="158"/>
      <c r="AO577" s="158"/>
      <c r="AP577" s="158"/>
      <c r="AQ577" s="158"/>
      <c r="AR577" s="158"/>
      <c r="AS577" s="158"/>
      <c r="AT577" s="158"/>
      <c r="AU577" s="158"/>
      <c r="AV577" s="158"/>
      <c r="AW577" s="158"/>
      <c r="AX577" s="158"/>
      <c r="AY577" s="158"/>
      <c r="AZ577" s="158"/>
      <c r="BA577" s="158"/>
      <c r="BB577" s="158"/>
      <c r="BC577" s="158"/>
      <c r="BD577" s="158"/>
      <c r="BE577" s="158"/>
      <c r="BF577" s="158"/>
      <c r="BG577" s="158"/>
      <c r="BH577" s="158"/>
      <c r="BI577" s="158"/>
      <c r="BJ577" s="158"/>
      <c r="BK577" s="158"/>
      <c r="BL577" s="158"/>
      <c r="BM577" s="158"/>
      <c r="BN577" s="158"/>
      <c r="BO577" s="158"/>
      <c r="BP577" s="158"/>
      <c r="BQ577" s="158"/>
      <c r="BR577" s="158"/>
      <c r="BS577" s="158"/>
      <c r="BT577" s="158"/>
      <c r="BU577" s="158"/>
      <c r="BV577" s="158"/>
      <c r="BW577" s="158"/>
      <c r="BX577" s="158"/>
      <c r="BY577" s="158"/>
      <c r="BZ577" s="158"/>
      <c r="CA577" s="158"/>
      <c r="CB577" s="158"/>
      <c r="CC577" s="158"/>
      <c r="CD577" s="158"/>
      <c r="CE577" s="158"/>
      <c r="CF577" s="158"/>
      <c r="CG577" s="158"/>
      <c r="CH577" s="158"/>
      <c r="CI577" s="158"/>
      <c r="CJ577" s="158"/>
      <c r="CK577" s="158"/>
      <c r="CL577" s="158"/>
      <c r="CM577" s="158"/>
      <c r="CN577" s="158"/>
      <c r="CO577" s="158"/>
      <c r="CP577" s="158"/>
      <c r="CQ577" s="158"/>
      <c r="CR577" s="158"/>
      <c r="CS577" s="158"/>
      <c r="CT577" s="158"/>
      <c r="CU577" s="158"/>
      <c r="CV577" s="158"/>
      <c r="CW577" s="158"/>
      <c r="CX577" s="158"/>
      <c r="CY577" s="158"/>
      <c r="CZ577" s="158"/>
      <c r="DA577" s="158"/>
      <c r="DB577" s="158"/>
      <c r="DC577" s="158"/>
      <c r="DD577" s="158"/>
      <c r="DE577" s="158"/>
      <c r="DF577" s="158"/>
      <c r="DG577" s="158"/>
      <c r="DH577" s="158"/>
      <c r="DI577" s="158"/>
      <c r="DJ577" s="158"/>
      <c r="DK577" s="158"/>
      <c r="DL577" s="158"/>
      <c r="DM577" s="158"/>
      <c r="DN577" s="158"/>
      <c r="DO577" s="158"/>
      <c r="DP577" s="158"/>
    </row>
    <row r="578" spans="1:120" x14ac:dyDescent="0.2">
      <c r="A578" s="158"/>
      <c r="B578" s="158"/>
      <c r="C578" s="158"/>
      <c r="D578" s="158"/>
      <c r="E578" s="158"/>
      <c r="F578" s="158"/>
      <c r="G578" s="158"/>
      <c r="H578" s="158"/>
      <c r="I578" s="158"/>
      <c r="J578" s="158"/>
      <c r="K578" s="158"/>
      <c r="L578" s="158"/>
      <c r="M578" s="158"/>
      <c r="N578" s="158"/>
      <c r="O578" s="158"/>
      <c r="P578" s="158"/>
      <c r="Q578" s="158"/>
      <c r="R578" s="158"/>
      <c r="S578" s="158"/>
      <c r="T578" s="158"/>
      <c r="U578" s="158"/>
      <c r="V578" s="158"/>
      <c r="W578" s="158"/>
      <c r="X578" s="158"/>
      <c r="Y578" s="158"/>
      <c r="Z578" s="158"/>
      <c r="AA578" s="158"/>
      <c r="AB578" s="158"/>
      <c r="AC578" s="158"/>
      <c r="AD578" s="158"/>
      <c r="AE578" s="158"/>
      <c r="AF578" s="158"/>
      <c r="AG578" s="158"/>
      <c r="AH578" s="158"/>
      <c r="AI578" s="158"/>
      <c r="AJ578" s="158"/>
      <c r="AK578" s="158"/>
      <c r="AL578" s="158"/>
      <c r="AM578" s="158"/>
      <c r="AN578" s="158"/>
      <c r="AO578" s="158"/>
      <c r="AP578" s="158"/>
      <c r="AQ578" s="158"/>
      <c r="AR578" s="158"/>
      <c r="AS578" s="158"/>
      <c r="AT578" s="158"/>
      <c r="AU578" s="158"/>
      <c r="AV578" s="158"/>
      <c r="AW578" s="158"/>
      <c r="AX578" s="158"/>
      <c r="AY578" s="158"/>
      <c r="AZ578" s="158"/>
      <c r="BA578" s="158"/>
      <c r="BB578" s="158"/>
      <c r="BC578" s="158"/>
      <c r="BD578" s="158"/>
      <c r="BE578" s="158"/>
      <c r="BF578" s="158"/>
      <c r="BG578" s="158"/>
      <c r="BH578" s="158"/>
      <c r="BI578" s="158"/>
      <c r="BJ578" s="158"/>
      <c r="BK578" s="158"/>
      <c r="BL578" s="158"/>
      <c r="BM578" s="158"/>
      <c r="BN578" s="158"/>
      <c r="BO578" s="158"/>
      <c r="BP578" s="158"/>
      <c r="BQ578" s="158"/>
      <c r="BR578" s="158"/>
      <c r="BS578" s="158"/>
      <c r="BT578" s="158"/>
      <c r="BU578" s="158"/>
      <c r="BV578" s="158"/>
      <c r="BW578" s="158"/>
      <c r="BX578" s="158"/>
      <c r="BY578" s="158"/>
      <c r="BZ578" s="158"/>
      <c r="CA578" s="158"/>
      <c r="CB578" s="158"/>
      <c r="CC578" s="158"/>
      <c r="CD578" s="158"/>
      <c r="CE578" s="158"/>
      <c r="CF578" s="158"/>
      <c r="CG578" s="158"/>
      <c r="CH578" s="158"/>
      <c r="CI578" s="158"/>
      <c r="CJ578" s="158"/>
      <c r="CK578" s="158"/>
      <c r="CL578" s="158"/>
      <c r="CM578" s="158"/>
      <c r="CN578" s="158"/>
      <c r="CO578" s="158"/>
      <c r="CP578" s="158"/>
      <c r="CQ578" s="158"/>
      <c r="CR578" s="158"/>
      <c r="CS578" s="158"/>
      <c r="CT578" s="158"/>
      <c r="CU578" s="158"/>
      <c r="CV578" s="158"/>
      <c r="CW578" s="158"/>
      <c r="CX578" s="158"/>
      <c r="CY578" s="158"/>
      <c r="CZ578" s="158"/>
      <c r="DA578" s="158"/>
      <c r="DB578" s="158"/>
      <c r="DC578" s="158"/>
      <c r="DD578" s="158"/>
      <c r="DE578" s="158"/>
      <c r="DF578" s="158"/>
      <c r="DG578" s="158"/>
      <c r="DH578" s="158"/>
      <c r="DI578" s="158"/>
      <c r="DJ578" s="158"/>
      <c r="DK578" s="158"/>
      <c r="DL578" s="158"/>
      <c r="DM578" s="158"/>
      <c r="DN578" s="158"/>
      <c r="DO578" s="158"/>
      <c r="DP578" s="158"/>
    </row>
    <row r="579" spans="1:120" x14ac:dyDescent="0.2">
      <c r="A579" s="158"/>
      <c r="B579" s="158"/>
      <c r="C579" s="158"/>
      <c r="D579" s="158"/>
      <c r="E579" s="158"/>
      <c r="F579" s="158"/>
      <c r="G579" s="158"/>
      <c r="H579" s="158"/>
      <c r="I579" s="158"/>
      <c r="J579" s="158"/>
      <c r="K579" s="158"/>
      <c r="L579" s="158"/>
      <c r="M579" s="158"/>
      <c r="N579" s="158"/>
      <c r="O579" s="158"/>
      <c r="P579" s="158"/>
      <c r="Q579" s="158"/>
      <c r="R579" s="158"/>
      <c r="S579" s="158"/>
      <c r="T579" s="158"/>
      <c r="U579" s="158"/>
      <c r="V579" s="158"/>
      <c r="W579" s="158"/>
      <c r="X579" s="158"/>
      <c r="Y579" s="158"/>
      <c r="Z579" s="158"/>
      <c r="AA579" s="158"/>
      <c r="AB579" s="158"/>
      <c r="AC579" s="158"/>
      <c r="AD579" s="158"/>
      <c r="AE579" s="158"/>
      <c r="AF579" s="158"/>
      <c r="AG579" s="158"/>
      <c r="AH579" s="158"/>
      <c r="AI579" s="158"/>
      <c r="AJ579" s="158"/>
      <c r="AK579" s="158"/>
      <c r="AL579" s="158"/>
      <c r="AM579" s="158"/>
      <c r="AN579" s="158"/>
      <c r="AO579" s="158"/>
      <c r="AP579" s="158"/>
      <c r="AQ579" s="158"/>
      <c r="AR579" s="158"/>
      <c r="AS579" s="158"/>
      <c r="AT579" s="158"/>
      <c r="AU579" s="158"/>
      <c r="AV579" s="158"/>
      <c r="AW579" s="158"/>
      <c r="AX579" s="158"/>
      <c r="AY579" s="158"/>
      <c r="AZ579" s="158"/>
      <c r="BA579" s="158"/>
      <c r="BB579" s="158"/>
      <c r="BC579" s="158"/>
      <c r="BD579" s="158"/>
      <c r="BE579" s="158"/>
      <c r="BF579" s="158"/>
      <c r="BG579" s="158"/>
      <c r="BH579" s="158"/>
      <c r="BI579" s="158"/>
      <c r="BJ579" s="158"/>
      <c r="BK579" s="158"/>
      <c r="BL579" s="158"/>
      <c r="BM579" s="158"/>
      <c r="BN579" s="158"/>
      <c r="BO579" s="158"/>
      <c r="BP579" s="158"/>
      <c r="BQ579" s="158"/>
      <c r="BR579" s="158"/>
      <c r="BS579" s="158"/>
      <c r="BT579" s="158"/>
      <c r="BU579" s="158"/>
      <c r="BV579" s="158"/>
      <c r="BW579" s="158"/>
      <c r="BX579" s="158"/>
      <c r="BY579" s="158"/>
      <c r="BZ579" s="158"/>
      <c r="CA579" s="158"/>
      <c r="CB579" s="158"/>
      <c r="CC579" s="158"/>
      <c r="CD579" s="158"/>
      <c r="CE579" s="158"/>
      <c r="CF579" s="158"/>
      <c r="CG579" s="158"/>
      <c r="CH579" s="158"/>
      <c r="CI579" s="158"/>
      <c r="CJ579" s="158"/>
      <c r="CK579" s="158"/>
      <c r="CL579" s="158"/>
      <c r="CM579" s="158"/>
      <c r="CN579" s="158"/>
      <c r="CO579" s="158"/>
      <c r="CP579" s="158"/>
      <c r="CQ579" s="158"/>
      <c r="CR579" s="158"/>
      <c r="CS579" s="158"/>
      <c r="CT579" s="158"/>
      <c r="CU579" s="158"/>
      <c r="CV579" s="158"/>
      <c r="CW579" s="158"/>
      <c r="CX579" s="158"/>
      <c r="CY579" s="158"/>
      <c r="CZ579" s="158"/>
      <c r="DA579" s="158"/>
      <c r="DB579" s="158"/>
      <c r="DC579" s="158"/>
      <c r="DD579" s="158"/>
      <c r="DE579" s="158"/>
      <c r="DF579" s="158"/>
      <c r="DG579" s="158"/>
      <c r="DH579" s="158"/>
      <c r="DI579" s="158"/>
      <c r="DJ579" s="158"/>
      <c r="DK579" s="158"/>
      <c r="DL579" s="158"/>
      <c r="DM579" s="158"/>
      <c r="DN579" s="158"/>
      <c r="DO579" s="158"/>
      <c r="DP579" s="158"/>
    </row>
    <row r="580" spans="1:120" x14ac:dyDescent="0.2">
      <c r="A580" s="158"/>
      <c r="B580" s="158"/>
      <c r="C580" s="158"/>
      <c r="D580" s="158"/>
      <c r="E580" s="158"/>
      <c r="F580" s="158"/>
      <c r="G580" s="158"/>
      <c r="H580" s="158"/>
      <c r="I580" s="158"/>
      <c r="J580" s="158"/>
      <c r="K580" s="158"/>
      <c r="L580" s="158"/>
      <c r="M580" s="158"/>
      <c r="N580" s="158"/>
      <c r="O580" s="158"/>
      <c r="P580" s="158"/>
      <c r="Q580" s="158"/>
      <c r="R580" s="158"/>
      <c r="S580" s="158"/>
      <c r="T580" s="158"/>
      <c r="U580" s="158"/>
      <c r="V580" s="158"/>
      <c r="W580" s="158"/>
      <c r="X580" s="158"/>
      <c r="Y580" s="158"/>
      <c r="Z580" s="158"/>
      <c r="AA580" s="158"/>
      <c r="AB580" s="158"/>
      <c r="AC580" s="158"/>
      <c r="AD580" s="158"/>
      <c r="AE580" s="158"/>
      <c r="AF580" s="158"/>
      <c r="AG580" s="158"/>
      <c r="AH580" s="158"/>
      <c r="AI580" s="158"/>
      <c r="AJ580" s="158"/>
      <c r="AK580" s="158"/>
      <c r="AL580" s="158"/>
      <c r="AM580" s="158"/>
      <c r="AN580" s="158"/>
      <c r="AO580" s="158"/>
      <c r="AP580" s="158"/>
      <c r="AQ580" s="158"/>
      <c r="AR580" s="158"/>
      <c r="AS580" s="158"/>
      <c r="AT580" s="158"/>
      <c r="AU580" s="158"/>
      <c r="AV580" s="158"/>
      <c r="AW580" s="158"/>
      <c r="AX580" s="158"/>
      <c r="AY580" s="158"/>
      <c r="AZ580" s="158"/>
      <c r="BA580" s="158"/>
      <c r="BB580" s="158"/>
      <c r="BC580" s="158"/>
      <c r="BD580" s="158"/>
      <c r="BE580" s="158"/>
      <c r="BF580" s="158"/>
      <c r="BG580" s="158"/>
      <c r="BH580" s="158"/>
      <c r="BI580" s="158"/>
      <c r="BJ580" s="158"/>
      <c r="BK580" s="158"/>
      <c r="BL580" s="158"/>
      <c r="BM580" s="158"/>
      <c r="BN580" s="158"/>
      <c r="BO580" s="158"/>
      <c r="BP580" s="158"/>
      <c r="BQ580" s="158"/>
      <c r="BR580" s="158"/>
      <c r="BS580" s="158"/>
      <c r="BT580" s="158"/>
      <c r="BU580" s="158"/>
      <c r="BV580" s="158"/>
      <c r="BW580" s="158"/>
      <c r="BX580" s="158"/>
      <c r="BY580" s="158"/>
      <c r="BZ580" s="158"/>
      <c r="CA580" s="158"/>
      <c r="CB580" s="158"/>
      <c r="CC580" s="158"/>
      <c r="CD580" s="158"/>
      <c r="CE580" s="158"/>
      <c r="CF580" s="158"/>
      <c r="CG580" s="158"/>
      <c r="CH580" s="158"/>
      <c r="CI580" s="158"/>
      <c r="CJ580" s="158"/>
      <c r="CK580" s="158"/>
      <c r="CL580" s="158"/>
      <c r="CM580" s="158"/>
      <c r="CN580" s="158"/>
      <c r="CO580" s="158"/>
      <c r="CP580" s="158"/>
      <c r="CQ580" s="158"/>
      <c r="CR580" s="158"/>
      <c r="CS580" s="158"/>
      <c r="CT580" s="158"/>
      <c r="CU580" s="158"/>
      <c r="CV580" s="158"/>
      <c r="CW580" s="158"/>
      <c r="CX580" s="158"/>
      <c r="CY580" s="158"/>
      <c r="CZ580" s="158"/>
      <c r="DA580" s="158"/>
      <c r="DB580" s="158"/>
      <c r="DC580" s="158"/>
      <c r="DD580" s="158"/>
      <c r="DE580" s="158"/>
      <c r="DF580" s="158"/>
      <c r="DG580" s="158"/>
      <c r="DH580" s="158"/>
      <c r="DI580" s="158"/>
      <c r="DJ580" s="158"/>
      <c r="DK580" s="158"/>
      <c r="DL580" s="158"/>
      <c r="DM580" s="158"/>
      <c r="DN580" s="158"/>
      <c r="DO580" s="158"/>
      <c r="DP580" s="158"/>
    </row>
    <row r="581" spans="1:120" x14ac:dyDescent="0.2">
      <c r="A581" s="158"/>
      <c r="B581" s="158"/>
      <c r="C581" s="158"/>
      <c r="D581" s="158"/>
      <c r="E581" s="158"/>
      <c r="F581" s="158"/>
      <c r="G581" s="158"/>
      <c r="H581" s="158"/>
      <c r="I581" s="158"/>
      <c r="J581" s="158"/>
      <c r="K581" s="158"/>
      <c r="L581" s="158"/>
      <c r="M581" s="158"/>
      <c r="N581" s="158"/>
      <c r="O581" s="158"/>
      <c r="P581" s="158"/>
      <c r="Q581" s="158"/>
      <c r="R581" s="158"/>
      <c r="S581" s="158"/>
      <c r="T581" s="158"/>
      <c r="U581" s="158"/>
      <c r="V581" s="158"/>
      <c r="W581" s="158"/>
      <c r="X581" s="158"/>
      <c r="Y581" s="158"/>
      <c r="Z581" s="158"/>
      <c r="AA581" s="158"/>
      <c r="AB581" s="158"/>
      <c r="AC581" s="158"/>
      <c r="AD581" s="158"/>
      <c r="AE581" s="158"/>
      <c r="AF581" s="158"/>
      <c r="AG581" s="158"/>
      <c r="AH581" s="158"/>
      <c r="AI581" s="158"/>
      <c r="AJ581" s="158"/>
      <c r="AK581" s="158"/>
      <c r="AL581" s="158"/>
      <c r="AM581" s="158"/>
      <c r="AN581" s="158"/>
      <c r="AO581" s="158"/>
      <c r="AP581" s="158"/>
      <c r="AQ581" s="158"/>
      <c r="AR581" s="158"/>
      <c r="AS581" s="158"/>
      <c r="AT581" s="158"/>
      <c r="AU581" s="158"/>
      <c r="AV581" s="158"/>
      <c r="AW581" s="158"/>
      <c r="AX581" s="158"/>
      <c r="AY581" s="158"/>
      <c r="AZ581" s="158"/>
      <c r="BA581" s="158"/>
      <c r="BB581" s="158"/>
      <c r="BC581" s="158"/>
      <c r="BD581" s="158"/>
      <c r="BE581" s="158"/>
      <c r="BF581" s="158"/>
      <c r="BG581" s="158"/>
      <c r="BH581" s="158"/>
      <c r="BI581" s="158"/>
      <c r="BJ581" s="158"/>
      <c r="BK581" s="158"/>
      <c r="BL581" s="158"/>
      <c r="BM581" s="158"/>
      <c r="BN581" s="158"/>
      <c r="BO581" s="158"/>
      <c r="BP581" s="158"/>
      <c r="BQ581" s="158"/>
      <c r="BR581" s="158"/>
      <c r="BS581" s="158"/>
      <c r="BT581" s="158"/>
      <c r="BU581" s="158"/>
      <c r="BV581" s="158"/>
      <c r="BW581" s="158"/>
      <c r="BX581" s="158"/>
      <c r="BY581" s="158"/>
      <c r="BZ581" s="158"/>
      <c r="CA581" s="158"/>
      <c r="CB581" s="158"/>
      <c r="CC581" s="158"/>
      <c r="CD581" s="158"/>
      <c r="CE581" s="158"/>
      <c r="CF581" s="158"/>
      <c r="CG581" s="158"/>
      <c r="CH581" s="158"/>
      <c r="CI581" s="158"/>
      <c r="CJ581" s="158"/>
      <c r="CK581" s="158"/>
      <c r="CL581" s="158"/>
      <c r="CM581" s="158"/>
      <c r="CN581" s="158"/>
      <c r="CO581" s="158"/>
      <c r="CP581" s="158"/>
      <c r="CQ581" s="158"/>
      <c r="CR581" s="158"/>
      <c r="CS581" s="158"/>
      <c r="CT581" s="158"/>
      <c r="CU581" s="158"/>
      <c r="CV581" s="158"/>
      <c r="CW581" s="158"/>
      <c r="CX581" s="158"/>
      <c r="CY581" s="158"/>
      <c r="CZ581" s="158"/>
      <c r="DA581" s="158"/>
      <c r="DB581" s="158"/>
      <c r="DC581" s="158"/>
      <c r="DD581" s="158"/>
      <c r="DE581" s="158"/>
      <c r="DF581" s="158"/>
      <c r="DG581" s="158"/>
      <c r="DH581" s="158"/>
      <c r="DI581" s="158"/>
      <c r="DJ581" s="158"/>
      <c r="DK581" s="158"/>
      <c r="DL581" s="158"/>
      <c r="DM581" s="158"/>
      <c r="DN581" s="158"/>
      <c r="DO581" s="158"/>
      <c r="DP581" s="158"/>
    </row>
    <row r="582" spans="1:120" x14ac:dyDescent="0.2">
      <c r="A582" s="158"/>
      <c r="B582" s="158"/>
      <c r="C582" s="158"/>
      <c r="D582" s="158"/>
      <c r="E582" s="158"/>
      <c r="F582" s="158"/>
      <c r="G582" s="158"/>
      <c r="H582" s="158"/>
      <c r="I582" s="158"/>
      <c r="J582" s="158"/>
      <c r="K582" s="158"/>
      <c r="L582" s="158"/>
      <c r="M582" s="158"/>
      <c r="N582" s="158"/>
      <c r="O582" s="158"/>
      <c r="P582" s="158"/>
      <c r="Q582" s="158"/>
      <c r="R582" s="158"/>
      <c r="S582" s="158"/>
      <c r="T582" s="158"/>
      <c r="U582" s="158"/>
      <c r="V582" s="158"/>
      <c r="W582" s="158"/>
      <c r="X582" s="158"/>
      <c r="Y582" s="158"/>
      <c r="Z582" s="158"/>
      <c r="AA582" s="158"/>
      <c r="AB582" s="158"/>
      <c r="AC582" s="158"/>
      <c r="AD582" s="158"/>
      <c r="AE582" s="158"/>
      <c r="AF582" s="158"/>
      <c r="AG582" s="158"/>
      <c r="AH582" s="158"/>
      <c r="AI582" s="158"/>
      <c r="AJ582" s="158"/>
      <c r="AK582" s="158"/>
      <c r="AL582" s="158"/>
      <c r="AM582" s="158"/>
      <c r="AN582" s="158"/>
      <c r="AO582" s="158"/>
      <c r="AP582" s="158"/>
      <c r="AQ582" s="158"/>
      <c r="AR582" s="158"/>
      <c r="AS582" s="158"/>
      <c r="AT582" s="158"/>
      <c r="AU582" s="158"/>
      <c r="AV582" s="158"/>
      <c r="AW582" s="158"/>
      <c r="AX582" s="158"/>
      <c r="AY582" s="158"/>
      <c r="AZ582" s="158"/>
      <c r="BA582" s="158"/>
      <c r="BB582" s="158"/>
      <c r="BC582" s="158"/>
      <c r="BD582" s="158"/>
      <c r="BE582" s="158"/>
      <c r="BF582" s="158"/>
      <c r="BG582" s="158"/>
      <c r="BH582" s="158"/>
      <c r="BI582" s="158"/>
      <c r="BJ582" s="158"/>
      <c r="BK582" s="158"/>
      <c r="BL582" s="158"/>
      <c r="BM582" s="158"/>
      <c r="BN582" s="158"/>
      <c r="BO582" s="158"/>
      <c r="BP582" s="158"/>
      <c r="BQ582" s="158"/>
      <c r="BR582" s="158"/>
      <c r="BS582" s="158"/>
      <c r="BT582" s="158"/>
      <c r="BU582" s="158"/>
      <c r="BV582" s="158"/>
      <c r="BW582" s="158"/>
      <c r="BX582" s="158"/>
      <c r="BY582" s="158"/>
      <c r="BZ582" s="158"/>
      <c r="CA582" s="158"/>
      <c r="CB582" s="158"/>
      <c r="CC582" s="158"/>
      <c r="CD582" s="158"/>
      <c r="CE582" s="158"/>
      <c r="CF582" s="158"/>
      <c r="CG582" s="158"/>
      <c r="CH582" s="158"/>
      <c r="CI582" s="158"/>
      <c r="CJ582" s="158"/>
      <c r="CK582" s="158"/>
      <c r="CL582" s="158"/>
      <c r="CM582" s="158"/>
      <c r="CN582" s="158"/>
      <c r="CO582" s="158"/>
      <c r="CP582" s="158"/>
      <c r="CQ582" s="158"/>
      <c r="CR582" s="158"/>
      <c r="CS582" s="158"/>
      <c r="CT582" s="158"/>
      <c r="CU582" s="158"/>
      <c r="CV582" s="158"/>
      <c r="CW582" s="158"/>
      <c r="CX582" s="158"/>
      <c r="CY582" s="158"/>
      <c r="CZ582" s="158"/>
      <c r="DA582" s="158"/>
      <c r="DB582" s="158"/>
      <c r="DC582" s="158"/>
      <c r="DD582" s="158"/>
      <c r="DE582" s="158"/>
      <c r="DF582" s="158"/>
      <c r="DG582" s="158"/>
      <c r="DH582" s="158"/>
      <c r="DI582" s="158"/>
      <c r="DJ582" s="158"/>
      <c r="DK582" s="158"/>
      <c r="DL582" s="158"/>
      <c r="DM582" s="158"/>
      <c r="DN582" s="158"/>
      <c r="DO582" s="158"/>
      <c r="DP582" s="158"/>
    </row>
    <row r="583" spans="1:120" x14ac:dyDescent="0.2">
      <c r="A583" s="158"/>
      <c r="B583" s="158"/>
      <c r="C583" s="158"/>
      <c r="D583" s="158"/>
      <c r="E583" s="158"/>
      <c r="F583" s="158"/>
      <c r="G583" s="158"/>
      <c r="H583" s="158"/>
      <c r="I583" s="158"/>
      <c r="J583" s="158"/>
      <c r="K583" s="158"/>
      <c r="L583" s="158"/>
      <c r="M583" s="158"/>
      <c r="N583" s="158"/>
      <c r="O583" s="158"/>
      <c r="P583" s="158"/>
      <c r="Q583" s="158"/>
      <c r="R583" s="158"/>
      <c r="S583" s="158"/>
      <c r="T583" s="158"/>
      <c r="U583" s="158"/>
      <c r="V583" s="158"/>
      <c r="W583" s="158"/>
      <c r="X583" s="158"/>
      <c r="Y583" s="158"/>
      <c r="Z583" s="158"/>
      <c r="AA583" s="158"/>
      <c r="AB583" s="158"/>
      <c r="AC583" s="158"/>
      <c r="AD583" s="158"/>
      <c r="AE583" s="158"/>
      <c r="AF583" s="158"/>
      <c r="AG583" s="158"/>
      <c r="AH583" s="158"/>
      <c r="AI583" s="158"/>
      <c r="AJ583" s="158"/>
      <c r="AK583" s="158"/>
      <c r="AL583" s="158"/>
      <c r="AM583" s="158"/>
      <c r="AN583" s="158"/>
      <c r="AO583" s="158"/>
      <c r="AP583" s="158"/>
      <c r="AQ583" s="158"/>
      <c r="AR583" s="158"/>
      <c r="AS583" s="158"/>
      <c r="AT583" s="158"/>
      <c r="AU583" s="158"/>
      <c r="AV583" s="158"/>
      <c r="AW583" s="158"/>
      <c r="AX583" s="158"/>
      <c r="AY583" s="158"/>
      <c r="AZ583" s="158"/>
      <c r="BA583" s="158"/>
      <c r="BB583" s="158"/>
      <c r="BC583" s="158"/>
      <c r="BD583" s="158"/>
      <c r="BE583" s="158"/>
      <c r="BF583" s="158"/>
      <c r="BG583" s="158"/>
      <c r="BH583" s="158"/>
      <c r="BI583" s="158"/>
      <c r="BJ583" s="158"/>
      <c r="BK583" s="158"/>
      <c r="BL583" s="158"/>
      <c r="BM583" s="158"/>
      <c r="BN583" s="158"/>
      <c r="BO583" s="158"/>
      <c r="BP583" s="158"/>
      <c r="BQ583" s="158"/>
      <c r="BR583" s="158"/>
      <c r="BS583" s="158"/>
      <c r="BT583" s="158"/>
      <c r="BU583" s="158"/>
      <c r="BV583" s="158"/>
      <c r="BW583" s="158"/>
      <c r="BX583" s="158"/>
      <c r="BY583" s="158"/>
      <c r="BZ583" s="158"/>
      <c r="CA583" s="158"/>
      <c r="CB583" s="158"/>
      <c r="CC583" s="158"/>
      <c r="CD583" s="158"/>
      <c r="CE583" s="158"/>
      <c r="CF583" s="158"/>
      <c r="CG583" s="158"/>
      <c r="CH583" s="158"/>
      <c r="CI583" s="158"/>
      <c r="CJ583" s="158"/>
      <c r="CK583" s="158"/>
      <c r="CL583" s="158"/>
      <c r="CM583" s="158"/>
      <c r="CN583" s="158"/>
      <c r="CO583" s="158"/>
      <c r="CP583" s="158"/>
      <c r="CQ583" s="158"/>
      <c r="CR583" s="158"/>
      <c r="CS583" s="158"/>
      <c r="CT583" s="158"/>
      <c r="CU583" s="158"/>
      <c r="CV583" s="158"/>
      <c r="CW583" s="158"/>
      <c r="CX583" s="158"/>
      <c r="CY583" s="158"/>
      <c r="CZ583" s="158"/>
      <c r="DA583" s="158"/>
      <c r="DB583" s="158"/>
      <c r="DC583" s="158"/>
      <c r="DD583" s="158"/>
      <c r="DE583" s="158"/>
      <c r="DF583" s="158"/>
      <c r="DG583" s="158"/>
      <c r="DH583" s="158"/>
      <c r="DI583" s="158"/>
      <c r="DJ583" s="158"/>
      <c r="DK583" s="158"/>
      <c r="DL583" s="158"/>
      <c r="DM583" s="158"/>
      <c r="DN583" s="158"/>
      <c r="DO583" s="158"/>
      <c r="DP583" s="158"/>
    </row>
    <row r="584" spans="1:120" x14ac:dyDescent="0.2">
      <c r="A584" s="158"/>
      <c r="B584" s="158"/>
      <c r="C584" s="158"/>
      <c r="D584" s="158"/>
      <c r="E584" s="158"/>
      <c r="F584" s="158"/>
      <c r="G584" s="158"/>
      <c r="H584" s="158"/>
      <c r="I584" s="158"/>
      <c r="J584" s="158"/>
      <c r="K584" s="158"/>
      <c r="L584" s="158"/>
      <c r="M584" s="158"/>
      <c r="N584" s="158"/>
      <c r="O584" s="158"/>
      <c r="P584" s="158"/>
      <c r="Q584" s="158"/>
      <c r="R584" s="158"/>
      <c r="S584" s="158"/>
      <c r="T584" s="158"/>
      <c r="U584" s="158"/>
      <c r="V584" s="158"/>
      <c r="W584" s="158"/>
      <c r="X584" s="158"/>
      <c r="Y584" s="158"/>
      <c r="Z584" s="158"/>
      <c r="AA584" s="158"/>
      <c r="AB584" s="158"/>
      <c r="AC584" s="158"/>
      <c r="AD584" s="158"/>
      <c r="AE584" s="158"/>
      <c r="AF584" s="158"/>
      <c r="AG584" s="158"/>
      <c r="AH584" s="158"/>
      <c r="AI584" s="158"/>
      <c r="AJ584" s="158"/>
      <c r="AK584" s="158"/>
      <c r="AL584" s="158"/>
      <c r="AM584" s="158"/>
      <c r="AN584" s="158"/>
      <c r="AO584" s="158"/>
      <c r="AP584" s="158"/>
      <c r="AQ584" s="158"/>
      <c r="AR584" s="158"/>
      <c r="AS584" s="158"/>
      <c r="AT584" s="158"/>
      <c r="AU584" s="158"/>
      <c r="AV584" s="158"/>
      <c r="AW584" s="158"/>
      <c r="AX584" s="158"/>
      <c r="AY584" s="158"/>
      <c r="AZ584" s="158"/>
      <c r="BA584" s="158"/>
      <c r="BB584" s="158"/>
      <c r="BC584" s="158"/>
      <c r="BD584" s="158"/>
      <c r="BE584" s="158"/>
      <c r="BF584" s="158"/>
      <c r="BG584" s="158"/>
      <c r="BH584" s="158"/>
      <c r="BI584" s="158"/>
      <c r="BJ584" s="158"/>
      <c r="BK584" s="158"/>
      <c r="BL584" s="158"/>
      <c r="BM584" s="158"/>
      <c r="BN584" s="158"/>
      <c r="BO584" s="158"/>
      <c r="BP584" s="158"/>
      <c r="BQ584" s="158"/>
      <c r="BR584" s="158"/>
      <c r="BS584" s="158"/>
      <c r="BT584" s="158"/>
      <c r="BU584" s="158"/>
      <c r="BV584" s="158"/>
      <c r="BW584" s="158"/>
      <c r="BX584" s="158"/>
      <c r="BY584" s="158"/>
      <c r="BZ584" s="158"/>
      <c r="CA584" s="158"/>
      <c r="CB584" s="158"/>
      <c r="CC584" s="158"/>
      <c r="CD584" s="158"/>
      <c r="CE584" s="158"/>
      <c r="CF584" s="158"/>
      <c r="CG584" s="158"/>
      <c r="CH584" s="158"/>
      <c r="CI584" s="158"/>
      <c r="CJ584" s="158"/>
      <c r="CK584" s="158"/>
      <c r="CL584" s="158"/>
      <c r="CM584" s="158"/>
      <c r="CN584" s="158"/>
      <c r="CO584" s="158"/>
      <c r="CP584" s="158"/>
      <c r="CQ584" s="158"/>
      <c r="CR584" s="158"/>
      <c r="CS584" s="158"/>
      <c r="CT584" s="158"/>
      <c r="CU584" s="158"/>
      <c r="CV584" s="158"/>
      <c r="CW584" s="158"/>
      <c r="CX584" s="158"/>
      <c r="CY584" s="158"/>
      <c r="CZ584" s="158"/>
      <c r="DA584" s="158"/>
      <c r="DB584" s="158"/>
      <c r="DC584" s="158"/>
      <c r="DD584" s="158"/>
      <c r="DE584" s="158"/>
      <c r="DF584" s="158"/>
      <c r="DG584" s="158"/>
      <c r="DH584" s="158"/>
      <c r="DI584" s="158"/>
      <c r="DJ584" s="158"/>
      <c r="DK584" s="158"/>
      <c r="DL584" s="158"/>
      <c r="DM584" s="158"/>
      <c r="DN584" s="158"/>
      <c r="DO584" s="158"/>
      <c r="DP584" s="158"/>
    </row>
    <row r="585" spans="1:120" x14ac:dyDescent="0.2">
      <c r="A585" s="158"/>
      <c r="B585" s="158"/>
      <c r="C585" s="158"/>
      <c r="D585" s="158"/>
      <c r="E585" s="158"/>
      <c r="F585" s="158"/>
      <c r="G585" s="158"/>
      <c r="H585" s="158"/>
      <c r="I585" s="158"/>
      <c r="J585" s="158"/>
      <c r="K585" s="158"/>
      <c r="L585" s="158"/>
      <c r="M585" s="158"/>
      <c r="N585" s="158"/>
      <c r="O585" s="158"/>
      <c r="P585" s="158"/>
      <c r="Q585" s="158"/>
      <c r="R585" s="158"/>
      <c r="S585" s="158"/>
      <c r="T585" s="158"/>
      <c r="U585" s="158"/>
      <c r="V585" s="158"/>
      <c r="W585" s="158"/>
      <c r="X585" s="158"/>
      <c r="Y585" s="158"/>
      <c r="Z585" s="158"/>
      <c r="AA585" s="158"/>
      <c r="AB585" s="158"/>
      <c r="AC585" s="158"/>
      <c r="AD585" s="158"/>
      <c r="AE585" s="158"/>
      <c r="AF585" s="158"/>
      <c r="AG585" s="158"/>
      <c r="AH585" s="158"/>
      <c r="AI585" s="158"/>
      <c r="AJ585" s="158"/>
      <c r="AK585" s="158"/>
      <c r="AL585" s="158"/>
      <c r="AM585" s="158"/>
      <c r="AN585" s="158"/>
      <c r="AO585" s="158"/>
      <c r="AP585" s="158"/>
      <c r="AQ585" s="158"/>
      <c r="AR585" s="158"/>
      <c r="AS585" s="158"/>
      <c r="AT585" s="158"/>
      <c r="AU585" s="158"/>
      <c r="AV585" s="158"/>
      <c r="AW585" s="158"/>
      <c r="AX585" s="158"/>
      <c r="AY585" s="158"/>
      <c r="AZ585" s="158"/>
      <c r="BA585" s="158"/>
      <c r="BB585" s="158"/>
      <c r="BC585" s="158"/>
      <c r="BD585" s="158"/>
      <c r="BE585" s="158"/>
      <c r="BF585" s="158"/>
      <c r="BG585" s="158"/>
      <c r="BH585" s="158"/>
      <c r="BI585" s="158"/>
      <c r="BJ585" s="158"/>
      <c r="BK585" s="158"/>
      <c r="BL585" s="158"/>
      <c r="BM585" s="158"/>
      <c r="BN585" s="158"/>
      <c r="BO585" s="158"/>
      <c r="BP585" s="158"/>
      <c r="BQ585" s="158"/>
      <c r="BR585" s="158"/>
      <c r="BS585" s="158"/>
      <c r="BT585" s="158"/>
      <c r="BU585" s="158"/>
      <c r="BV585" s="158"/>
      <c r="BW585" s="158"/>
      <c r="BX585" s="158"/>
      <c r="BY585" s="158"/>
      <c r="BZ585" s="158"/>
      <c r="CA585" s="158"/>
      <c r="CB585" s="158"/>
      <c r="CC585" s="158"/>
      <c r="CD585" s="158"/>
      <c r="CE585" s="158"/>
      <c r="CF585" s="158"/>
      <c r="CG585" s="158"/>
      <c r="CH585" s="158"/>
      <c r="CI585" s="158"/>
      <c r="CJ585" s="158"/>
      <c r="CK585" s="158"/>
      <c r="CL585" s="158"/>
      <c r="CM585" s="158"/>
      <c r="CN585" s="158"/>
      <c r="CO585" s="158"/>
      <c r="CP585" s="158"/>
      <c r="CQ585" s="158"/>
      <c r="CR585" s="158"/>
      <c r="CS585" s="158"/>
      <c r="CT585" s="158"/>
      <c r="CU585" s="158"/>
      <c r="CV585" s="158"/>
      <c r="CW585" s="158"/>
      <c r="CX585" s="158"/>
      <c r="CY585" s="158"/>
      <c r="CZ585" s="158"/>
      <c r="DA585" s="158"/>
      <c r="DB585" s="158"/>
      <c r="DC585" s="158"/>
      <c r="DD585" s="158"/>
      <c r="DE585" s="158"/>
      <c r="DF585" s="158"/>
      <c r="DG585" s="158"/>
      <c r="DH585" s="158"/>
      <c r="DI585" s="158"/>
      <c r="DJ585" s="158"/>
      <c r="DK585" s="158"/>
      <c r="DL585" s="158"/>
      <c r="DM585" s="158"/>
      <c r="DN585" s="158"/>
      <c r="DO585" s="158"/>
      <c r="DP585" s="158"/>
    </row>
    <row r="586" spans="1:120" x14ac:dyDescent="0.2">
      <c r="A586" s="158"/>
      <c r="B586" s="158"/>
      <c r="C586" s="158"/>
      <c r="D586" s="158"/>
      <c r="E586" s="158"/>
      <c r="F586" s="158"/>
      <c r="G586" s="158"/>
      <c r="H586" s="158"/>
      <c r="I586" s="158"/>
      <c r="J586" s="158"/>
      <c r="K586" s="158"/>
      <c r="L586" s="158"/>
      <c r="M586" s="158"/>
      <c r="N586" s="158"/>
      <c r="O586" s="158"/>
      <c r="P586" s="158"/>
      <c r="Q586" s="158"/>
      <c r="R586" s="158"/>
      <c r="S586" s="158"/>
      <c r="T586" s="158"/>
      <c r="U586" s="158"/>
      <c r="V586" s="158"/>
      <c r="W586" s="158"/>
      <c r="X586" s="158"/>
      <c r="Y586" s="158"/>
      <c r="Z586" s="158"/>
      <c r="AA586" s="158"/>
      <c r="AB586" s="158"/>
      <c r="AC586" s="158"/>
      <c r="AD586" s="158"/>
      <c r="AE586" s="158"/>
      <c r="AF586" s="158"/>
      <c r="AG586" s="158"/>
      <c r="AH586" s="158"/>
      <c r="AI586" s="158"/>
      <c r="AJ586" s="158"/>
      <c r="AK586" s="158"/>
      <c r="AL586" s="158"/>
      <c r="AM586" s="158"/>
      <c r="AN586" s="158"/>
      <c r="AO586" s="158"/>
      <c r="AP586" s="158"/>
      <c r="AQ586" s="158"/>
      <c r="AR586" s="158"/>
      <c r="AS586" s="158"/>
      <c r="AT586" s="158"/>
      <c r="AU586" s="158"/>
      <c r="AV586" s="158"/>
      <c r="AW586" s="158"/>
      <c r="AX586" s="158"/>
      <c r="AY586" s="158"/>
      <c r="AZ586" s="158"/>
      <c r="BA586" s="158"/>
      <c r="BB586" s="158"/>
      <c r="BC586" s="158"/>
      <c r="BD586" s="158"/>
      <c r="BE586" s="158"/>
      <c r="BF586" s="158"/>
      <c r="BG586" s="158"/>
      <c r="BH586" s="158"/>
      <c r="BI586" s="158"/>
      <c r="BJ586" s="158"/>
      <c r="BK586" s="158"/>
      <c r="BL586" s="158"/>
      <c r="BM586" s="158"/>
      <c r="BN586" s="158"/>
      <c r="BO586" s="158"/>
      <c r="BP586" s="158"/>
      <c r="BQ586" s="158"/>
      <c r="BR586" s="158"/>
      <c r="BS586" s="158"/>
      <c r="BT586" s="158"/>
      <c r="BU586" s="158"/>
      <c r="BV586" s="158"/>
      <c r="BW586" s="158"/>
      <c r="BX586" s="158"/>
      <c r="BY586" s="158"/>
      <c r="BZ586" s="158"/>
      <c r="CA586" s="158"/>
      <c r="CB586" s="158"/>
      <c r="CC586" s="158"/>
      <c r="CD586" s="158"/>
      <c r="CE586" s="158"/>
      <c r="CF586" s="158"/>
      <c r="CG586" s="158"/>
      <c r="CH586" s="158"/>
      <c r="CI586" s="158"/>
      <c r="CJ586" s="158"/>
      <c r="CK586" s="158"/>
      <c r="CL586" s="158"/>
      <c r="CM586" s="158"/>
      <c r="CN586" s="158"/>
      <c r="CO586" s="158"/>
      <c r="CP586" s="158"/>
      <c r="CQ586" s="158"/>
      <c r="CR586" s="158"/>
      <c r="CS586" s="158"/>
      <c r="CT586" s="158"/>
      <c r="CU586" s="158"/>
      <c r="CV586" s="158"/>
      <c r="CW586" s="158"/>
      <c r="CX586" s="158"/>
      <c r="CY586" s="158"/>
      <c r="CZ586" s="158"/>
      <c r="DA586" s="158"/>
      <c r="DB586" s="158"/>
      <c r="DC586" s="158"/>
      <c r="DD586" s="158"/>
      <c r="DE586" s="158"/>
      <c r="DF586" s="158"/>
      <c r="DG586" s="158"/>
      <c r="DH586" s="158"/>
      <c r="DI586" s="158"/>
      <c r="DJ586" s="158"/>
      <c r="DK586" s="158"/>
      <c r="DL586" s="158"/>
      <c r="DM586" s="158"/>
      <c r="DN586" s="158"/>
      <c r="DO586" s="158"/>
      <c r="DP586" s="158"/>
    </row>
    <row r="587" spans="1:120" x14ac:dyDescent="0.2">
      <c r="A587" s="158"/>
      <c r="B587" s="158"/>
      <c r="C587" s="158"/>
      <c r="D587" s="158"/>
      <c r="E587" s="158"/>
      <c r="F587" s="158"/>
      <c r="G587" s="158"/>
      <c r="H587" s="158"/>
      <c r="I587" s="158"/>
      <c r="J587" s="158"/>
      <c r="K587" s="158"/>
      <c r="L587" s="158"/>
      <c r="M587" s="158"/>
      <c r="N587" s="158"/>
      <c r="O587" s="158"/>
      <c r="P587" s="158"/>
      <c r="Q587" s="158"/>
      <c r="R587" s="158"/>
      <c r="S587" s="158"/>
      <c r="T587" s="158"/>
      <c r="U587" s="158"/>
      <c r="V587" s="158"/>
      <c r="W587" s="158"/>
      <c r="X587" s="158"/>
      <c r="Y587" s="158"/>
      <c r="Z587" s="158"/>
      <c r="AA587" s="158"/>
      <c r="AB587" s="158"/>
      <c r="AC587" s="158"/>
      <c r="AD587" s="158"/>
      <c r="AE587" s="158"/>
      <c r="AF587" s="158"/>
      <c r="AG587" s="158"/>
      <c r="AH587" s="158"/>
      <c r="AI587" s="158"/>
      <c r="AJ587" s="158"/>
      <c r="AK587" s="158"/>
      <c r="AL587" s="158"/>
      <c r="AM587" s="158"/>
      <c r="AN587" s="158"/>
      <c r="AO587" s="158"/>
      <c r="AP587" s="158"/>
      <c r="AQ587" s="158"/>
      <c r="AR587" s="158"/>
      <c r="AS587" s="158"/>
      <c r="AT587" s="158"/>
      <c r="AU587" s="158"/>
      <c r="AV587" s="158"/>
      <c r="AW587" s="158"/>
      <c r="AX587" s="158"/>
      <c r="AY587" s="158"/>
      <c r="AZ587" s="158"/>
      <c r="BA587" s="158"/>
      <c r="BB587" s="158"/>
      <c r="BC587" s="158"/>
      <c r="BD587" s="158"/>
      <c r="BE587" s="158"/>
      <c r="BF587" s="158"/>
      <c r="BG587" s="158"/>
      <c r="BH587" s="158"/>
      <c r="BI587" s="158"/>
      <c r="BJ587" s="158"/>
      <c r="BK587" s="158"/>
      <c r="BL587" s="158"/>
      <c r="BM587" s="158"/>
      <c r="BN587" s="158"/>
      <c r="BO587" s="158"/>
      <c r="BP587" s="158"/>
      <c r="BQ587" s="158"/>
      <c r="BR587" s="158"/>
      <c r="BS587" s="158"/>
      <c r="BT587" s="158"/>
      <c r="BU587" s="158"/>
      <c r="BV587" s="158"/>
      <c r="BW587" s="158"/>
      <c r="BX587" s="158"/>
      <c r="BY587" s="158"/>
      <c r="BZ587" s="158"/>
      <c r="CA587" s="158"/>
      <c r="CB587" s="158"/>
      <c r="CC587" s="158"/>
      <c r="CD587" s="158"/>
      <c r="CE587" s="158"/>
      <c r="CF587" s="158"/>
      <c r="CG587" s="158"/>
      <c r="CH587" s="158"/>
      <c r="CI587" s="158"/>
      <c r="CJ587" s="158"/>
      <c r="CK587" s="158"/>
      <c r="CL587" s="158"/>
      <c r="CM587" s="158"/>
      <c r="CN587" s="158"/>
      <c r="CO587" s="158"/>
      <c r="CP587" s="158"/>
      <c r="CQ587" s="158"/>
      <c r="CR587" s="158"/>
      <c r="CS587" s="158"/>
      <c r="CT587" s="158"/>
      <c r="CU587" s="158"/>
      <c r="CV587" s="158"/>
      <c r="CW587" s="158"/>
      <c r="CX587" s="158"/>
      <c r="CY587" s="158"/>
      <c r="CZ587" s="158"/>
      <c r="DA587" s="158"/>
      <c r="DB587" s="158"/>
      <c r="DC587" s="158"/>
      <c r="DD587" s="158"/>
      <c r="DE587" s="158"/>
      <c r="DF587" s="158"/>
      <c r="DG587" s="158"/>
      <c r="DH587" s="158"/>
      <c r="DI587" s="158"/>
      <c r="DJ587" s="158"/>
      <c r="DK587" s="158"/>
      <c r="DL587" s="158"/>
      <c r="DM587" s="158"/>
      <c r="DN587" s="158"/>
      <c r="DO587" s="158"/>
      <c r="DP587" s="158"/>
    </row>
    <row r="588" spans="1:120" x14ac:dyDescent="0.2">
      <c r="A588" s="158"/>
      <c r="B588" s="158"/>
      <c r="C588" s="158"/>
      <c r="D588" s="158"/>
      <c r="E588" s="158"/>
      <c r="F588" s="158"/>
      <c r="G588" s="158"/>
      <c r="H588" s="158"/>
      <c r="I588" s="158"/>
      <c r="J588" s="158"/>
      <c r="K588" s="158"/>
      <c r="L588" s="158"/>
      <c r="M588" s="158"/>
      <c r="N588" s="158"/>
      <c r="O588" s="158"/>
      <c r="P588" s="158"/>
      <c r="Q588" s="158"/>
      <c r="R588" s="158"/>
      <c r="S588" s="158"/>
      <c r="T588" s="158"/>
      <c r="U588" s="158"/>
      <c r="V588" s="158"/>
      <c r="W588" s="158"/>
      <c r="X588" s="158"/>
      <c r="Y588" s="158"/>
      <c r="Z588" s="158"/>
      <c r="AA588" s="158"/>
      <c r="AB588" s="158"/>
      <c r="AC588" s="158"/>
      <c r="AD588" s="158"/>
      <c r="AE588" s="158"/>
      <c r="AF588" s="158"/>
      <c r="AG588" s="158"/>
      <c r="AH588" s="158"/>
      <c r="AI588" s="158"/>
      <c r="AJ588" s="158"/>
      <c r="AK588" s="158"/>
      <c r="AL588" s="158"/>
      <c r="AM588" s="158"/>
      <c r="AN588" s="158"/>
      <c r="AO588" s="158"/>
      <c r="AP588" s="158"/>
      <c r="AQ588" s="158"/>
      <c r="AR588" s="158"/>
      <c r="AS588" s="158"/>
      <c r="AT588" s="158"/>
      <c r="AU588" s="158"/>
      <c r="AV588" s="158"/>
      <c r="AW588" s="158"/>
      <c r="AX588" s="158"/>
      <c r="AY588" s="158"/>
      <c r="AZ588" s="158"/>
      <c r="BA588" s="158"/>
      <c r="BB588" s="158"/>
      <c r="BC588" s="158"/>
      <c r="BD588" s="158"/>
      <c r="BE588" s="158"/>
      <c r="BF588" s="158"/>
      <c r="BG588" s="158"/>
      <c r="BH588" s="158"/>
      <c r="BI588" s="158"/>
      <c r="BJ588" s="158"/>
      <c r="BK588" s="158"/>
      <c r="BL588" s="158"/>
      <c r="BM588" s="158"/>
      <c r="BN588" s="158"/>
      <c r="BO588" s="158"/>
      <c r="BP588" s="158"/>
      <c r="BQ588" s="158"/>
      <c r="BR588" s="158"/>
      <c r="BS588" s="158"/>
      <c r="BT588" s="158"/>
      <c r="BU588" s="158"/>
      <c r="BV588" s="158"/>
      <c r="BW588" s="158"/>
      <c r="BX588" s="158"/>
      <c r="BY588" s="158"/>
      <c r="BZ588" s="158"/>
      <c r="CA588" s="158"/>
      <c r="CB588" s="158"/>
      <c r="CC588" s="158"/>
      <c r="CD588" s="158"/>
      <c r="CE588" s="158"/>
      <c r="CF588" s="158"/>
      <c r="CG588" s="158"/>
      <c r="CH588" s="158"/>
      <c r="CI588" s="158"/>
      <c r="CJ588" s="158"/>
      <c r="CK588" s="158"/>
      <c r="CL588" s="158"/>
      <c r="CM588" s="158"/>
      <c r="CN588" s="158"/>
      <c r="CO588" s="158"/>
      <c r="CP588" s="158"/>
      <c r="CQ588" s="158"/>
      <c r="CR588" s="158"/>
      <c r="CS588" s="158"/>
      <c r="CT588" s="158"/>
      <c r="CU588" s="158"/>
      <c r="CV588" s="158"/>
      <c r="CW588" s="158"/>
      <c r="CX588" s="158"/>
      <c r="CY588" s="158"/>
      <c r="CZ588" s="158"/>
      <c r="DA588" s="158"/>
      <c r="DB588" s="158"/>
      <c r="DC588" s="158"/>
      <c r="DD588" s="158"/>
      <c r="DE588" s="158"/>
      <c r="DF588" s="158"/>
      <c r="DG588" s="158"/>
      <c r="DH588" s="158"/>
      <c r="DI588" s="158"/>
      <c r="DJ588" s="158"/>
      <c r="DK588" s="158"/>
      <c r="DL588" s="158"/>
      <c r="DM588" s="158"/>
      <c r="DN588" s="158"/>
      <c r="DO588" s="158"/>
      <c r="DP588" s="158"/>
    </row>
    <row r="589" spans="1:120" x14ac:dyDescent="0.2">
      <c r="A589" s="158"/>
      <c r="B589" s="158"/>
      <c r="C589" s="158"/>
      <c r="D589" s="158"/>
      <c r="E589" s="158"/>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8"/>
      <c r="AY589" s="158"/>
      <c r="AZ589" s="158"/>
      <c r="BA589" s="158"/>
      <c r="BB589" s="158"/>
      <c r="BC589" s="158"/>
      <c r="BD589" s="158"/>
      <c r="BE589" s="158"/>
      <c r="BF589" s="158"/>
      <c r="BG589" s="158"/>
      <c r="BH589" s="158"/>
      <c r="BI589" s="158"/>
      <c r="BJ589" s="158"/>
      <c r="BK589" s="158"/>
      <c r="BL589" s="158"/>
      <c r="BM589" s="158"/>
      <c r="BN589" s="158"/>
      <c r="BO589" s="158"/>
      <c r="BP589" s="158"/>
      <c r="BQ589" s="158"/>
      <c r="BR589" s="158"/>
      <c r="BS589" s="158"/>
      <c r="BT589" s="158"/>
      <c r="BU589" s="158"/>
      <c r="BV589" s="158"/>
      <c r="BW589" s="158"/>
      <c r="BX589" s="158"/>
      <c r="BY589" s="158"/>
      <c r="BZ589" s="158"/>
      <c r="CA589" s="158"/>
      <c r="CB589" s="158"/>
      <c r="CC589" s="158"/>
      <c r="CD589" s="158"/>
      <c r="CE589" s="158"/>
      <c r="CF589" s="158"/>
      <c r="CG589" s="158"/>
      <c r="CH589" s="158"/>
      <c r="CI589" s="158"/>
      <c r="CJ589" s="158"/>
      <c r="CK589" s="158"/>
      <c r="CL589" s="158"/>
      <c r="CM589" s="158"/>
      <c r="CN589" s="158"/>
      <c r="CO589" s="158"/>
      <c r="CP589" s="158"/>
      <c r="CQ589" s="158"/>
      <c r="CR589" s="158"/>
      <c r="CS589" s="158"/>
      <c r="CT589" s="158"/>
      <c r="CU589" s="158"/>
      <c r="CV589" s="158"/>
      <c r="CW589" s="158"/>
      <c r="CX589" s="158"/>
      <c r="CY589" s="158"/>
      <c r="CZ589" s="158"/>
      <c r="DA589" s="158"/>
      <c r="DB589" s="158"/>
      <c r="DC589" s="158"/>
      <c r="DD589" s="158"/>
      <c r="DE589" s="158"/>
      <c r="DF589" s="158"/>
      <c r="DG589" s="158"/>
      <c r="DH589" s="158"/>
      <c r="DI589" s="158"/>
      <c r="DJ589" s="158"/>
      <c r="DK589" s="158"/>
      <c r="DL589" s="158"/>
      <c r="DM589" s="158"/>
      <c r="DN589" s="158"/>
      <c r="DO589" s="158"/>
      <c r="DP589" s="158"/>
    </row>
    <row r="590" spans="1:120" x14ac:dyDescent="0.2">
      <c r="A590" s="158"/>
      <c r="B590" s="158"/>
      <c r="C590" s="158"/>
      <c r="D590" s="158"/>
      <c r="E590" s="158"/>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8"/>
      <c r="AY590" s="158"/>
      <c r="AZ590" s="158"/>
      <c r="BA590" s="158"/>
      <c r="BB590" s="158"/>
      <c r="BC590" s="158"/>
      <c r="BD590" s="158"/>
      <c r="BE590" s="158"/>
      <c r="BF590" s="158"/>
      <c r="BG590" s="158"/>
      <c r="BH590" s="158"/>
      <c r="BI590" s="158"/>
      <c r="BJ590" s="158"/>
      <c r="BK590" s="158"/>
      <c r="BL590" s="158"/>
      <c r="BM590" s="158"/>
      <c r="BN590" s="158"/>
      <c r="BO590" s="158"/>
      <c r="BP590" s="158"/>
      <c r="BQ590" s="158"/>
      <c r="BR590" s="158"/>
      <c r="BS590" s="158"/>
      <c r="BT590" s="158"/>
      <c r="BU590" s="158"/>
      <c r="BV590" s="158"/>
      <c r="BW590" s="158"/>
      <c r="BX590" s="158"/>
      <c r="BY590" s="158"/>
      <c r="BZ590" s="158"/>
      <c r="CA590" s="158"/>
      <c r="CB590" s="158"/>
      <c r="CC590" s="158"/>
      <c r="CD590" s="158"/>
      <c r="CE590" s="158"/>
      <c r="CF590" s="158"/>
      <c r="CG590" s="158"/>
      <c r="CH590" s="158"/>
      <c r="CI590" s="158"/>
      <c r="CJ590" s="158"/>
      <c r="CK590" s="158"/>
      <c r="CL590" s="158"/>
      <c r="CM590" s="158"/>
      <c r="CN590" s="158"/>
      <c r="CO590" s="158"/>
      <c r="CP590" s="158"/>
      <c r="CQ590" s="158"/>
      <c r="CR590" s="158"/>
      <c r="CS590" s="158"/>
      <c r="CT590" s="158"/>
      <c r="CU590" s="158"/>
      <c r="CV590" s="158"/>
      <c r="CW590" s="158"/>
      <c r="CX590" s="158"/>
      <c r="CY590" s="158"/>
      <c r="CZ590" s="158"/>
      <c r="DA590" s="158"/>
      <c r="DB590" s="158"/>
      <c r="DC590" s="158"/>
      <c r="DD590" s="158"/>
      <c r="DE590" s="158"/>
      <c r="DF590" s="158"/>
      <c r="DG590" s="158"/>
      <c r="DH590" s="158"/>
      <c r="DI590" s="158"/>
      <c r="DJ590" s="158"/>
      <c r="DK590" s="158"/>
      <c r="DL590" s="158"/>
      <c r="DM590" s="158"/>
      <c r="DN590" s="158"/>
      <c r="DO590" s="158"/>
      <c r="DP590" s="158"/>
    </row>
    <row r="591" spans="1:120" x14ac:dyDescent="0.2">
      <c r="A591" s="158"/>
      <c r="B591" s="158"/>
      <c r="C591" s="158"/>
      <c r="D591" s="158"/>
      <c r="E591" s="158"/>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8"/>
      <c r="AY591" s="158"/>
      <c r="AZ591" s="158"/>
      <c r="BA591" s="158"/>
      <c r="BB591" s="158"/>
      <c r="BC591" s="158"/>
      <c r="BD591" s="158"/>
      <c r="BE591" s="158"/>
      <c r="BF591" s="158"/>
      <c r="BG591" s="158"/>
      <c r="BH591" s="158"/>
      <c r="BI591" s="158"/>
      <c r="BJ591" s="158"/>
      <c r="BK591" s="158"/>
      <c r="BL591" s="158"/>
      <c r="BM591" s="158"/>
      <c r="BN591" s="158"/>
      <c r="BO591" s="158"/>
      <c r="BP591" s="158"/>
      <c r="BQ591" s="158"/>
      <c r="BR591" s="158"/>
      <c r="BS591" s="158"/>
      <c r="BT591" s="158"/>
      <c r="BU591" s="158"/>
      <c r="BV591" s="158"/>
      <c r="BW591" s="158"/>
      <c r="BX591" s="158"/>
      <c r="BY591" s="158"/>
      <c r="BZ591" s="158"/>
      <c r="CA591" s="158"/>
      <c r="CB591" s="158"/>
      <c r="CC591" s="158"/>
      <c r="CD591" s="158"/>
      <c r="CE591" s="158"/>
      <c r="CF591" s="158"/>
      <c r="CG591" s="158"/>
      <c r="CH591" s="158"/>
      <c r="CI591" s="158"/>
      <c r="CJ591" s="158"/>
      <c r="CK591" s="158"/>
      <c r="CL591" s="158"/>
      <c r="CM591" s="158"/>
      <c r="CN591" s="158"/>
      <c r="CO591" s="158"/>
      <c r="CP591" s="158"/>
      <c r="CQ591" s="158"/>
      <c r="CR591" s="158"/>
      <c r="CS591" s="158"/>
      <c r="CT591" s="158"/>
      <c r="CU591" s="158"/>
      <c r="CV591" s="158"/>
      <c r="CW591" s="158"/>
      <c r="CX591" s="158"/>
      <c r="CY591" s="158"/>
      <c r="CZ591" s="158"/>
      <c r="DA591" s="158"/>
      <c r="DB591" s="158"/>
      <c r="DC591" s="158"/>
      <c r="DD591" s="158"/>
      <c r="DE591" s="158"/>
      <c r="DF591" s="158"/>
      <c r="DG591" s="158"/>
      <c r="DH591" s="158"/>
      <c r="DI591" s="158"/>
      <c r="DJ591" s="158"/>
      <c r="DK591" s="158"/>
      <c r="DL591" s="158"/>
      <c r="DM591" s="158"/>
      <c r="DN591" s="158"/>
      <c r="DO591" s="158"/>
      <c r="DP591" s="158"/>
    </row>
    <row r="592" spans="1:120" x14ac:dyDescent="0.2">
      <c r="A592" s="158"/>
      <c r="B592" s="158"/>
      <c r="C592" s="158"/>
      <c r="D592" s="158"/>
      <c r="E592" s="158"/>
      <c r="F592" s="158"/>
      <c r="G592" s="158"/>
      <c r="H592" s="158"/>
      <c r="I592" s="158"/>
      <c r="J592" s="158"/>
      <c r="K592" s="158"/>
      <c r="L592" s="158"/>
      <c r="M592" s="158"/>
      <c r="N592" s="158"/>
      <c r="O592" s="158"/>
      <c r="P592" s="158"/>
      <c r="Q592" s="158"/>
      <c r="R592" s="158"/>
      <c r="S592" s="158"/>
      <c r="T592" s="158"/>
      <c r="U592" s="158"/>
      <c r="V592" s="158"/>
      <c r="W592" s="158"/>
      <c r="X592" s="158"/>
      <c r="Y592" s="158"/>
      <c r="Z592" s="158"/>
      <c r="AA592" s="158"/>
      <c r="AB592" s="158"/>
      <c r="AC592" s="158"/>
      <c r="AD592" s="158"/>
      <c r="AE592" s="158"/>
      <c r="AF592" s="158"/>
      <c r="AG592" s="158"/>
      <c r="AH592" s="158"/>
      <c r="AI592" s="158"/>
      <c r="AJ592" s="158"/>
      <c r="AK592" s="158"/>
      <c r="AL592" s="158"/>
      <c r="AM592" s="158"/>
      <c r="AN592" s="158"/>
      <c r="AO592" s="158"/>
      <c r="AP592" s="158"/>
      <c r="AQ592" s="158"/>
      <c r="AR592" s="158"/>
      <c r="AS592" s="158"/>
      <c r="AT592" s="158"/>
      <c r="AU592" s="158"/>
      <c r="AV592" s="158"/>
      <c r="AW592" s="158"/>
      <c r="AX592" s="158"/>
      <c r="AY592" s="158"/>
      <c r="AZ592" s="158"/>
      <c r="BA592" s="158"/>
      <c r="BB592" s="158"/>
      <c r="BC592" s="158"/>
      <c r="BD592" s="158"/>
      <c r="BE592" s="158"/>
      <c r="BF592" s="158"/>
      <c r="BG592" s="158"/>
      <c r="BH592" s="158"/>
      <c r="BI592" s="158"/>
      <c r="BJ592" s="158"/>
      <c r="BK592" s="158"/>
      <c r="BL592" s="158"/>
      <c r="BM592" s="158"/>
      <c r="BN592" s="158"/>
      <c r="BO592" s="158"/>
      <c r="BP592" s="158"/>
      <c r="BQ592" s="158"/>
      <c r="BR592" s="158"/>
      <c r="BS592" s="158"/>
      <c r="BT592" s="158"/>
      <c r="BU592" s="158"/>
      <c r="BV592" s="158"/>
      <c r="BW592" s="158"/>
      <c r="BX592" s="158"/>
      <c r="BY592" s="158"/>
      <c r="BZ592" s="158"/>
      <c r="CA592" s="158"/>
      <c r="CB592" s="158"/>
      <c r="CC592" s="158"/>
      <c r="CD592" s="158"/>
      <c r="CE592" s="158"/>
      <c r="CF592" s="158"/>
      <c r="CG592" s="158"/>
      <c r="CH592" s="158"/>
      <c r="CI592" s="158"/>
      <c r="CJ592" s="158"/>
      <c r="CK592" s="158"/>
      <c r="CL592" s="158"/>
      <c r="CM592" s="158"/>
      <c r="CN592" s="158"/>
      <c r="CO592" s="158"/>
      <c r="CP592" s="158"/>
      <c r="CQ592" s="158"/>
      <c r="CR592" s="158"/>
      <c r="CS592" s="158"/>
      <c r="CT592" s="158"/>
      <c r="CU592" s="158"/>
      <c r="CV592" s="158"/>
      <c r="CW592" s="158"/>
      <c r="CX592" s="158"/>
      <c r="CY592" s="158"/>
      <c r="CZ592" s="158"/>
      <c r="DA592" s="158"/>
      <c r="DB592" s="158"/>
      <c r="DC592" s="158"/>
      <c r="DD592" s="158"/>
      <c r="DE592" s="158"/>
      <c r="DF592" s="158"/>
      <c r="DG592" s="158"/>
      <c r="DH592" s="158"/>
      <c r="DI592" s="158"/>
      <c r="DJ592" s="158"/>
      <c r="DK592" s="158"/>
      <c r="DL592" s="158"/>
      <c r="DM592" s="158"/>
      <c r="DN592" s="158"/>
      <c r="DO592" s="158"/>
      <c r="DP592" s="158"/>
    </row>
    <row r="593" spans="1:120" x14ac:dyDescent="0.2">
      <c r="A593" s="158"/>
      <c r="B593" s="158"/>
      <c r="C593" s="158"/>
      <c r="D593" s="158"/>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c r="AA593" s="158"/>
      <c r="AB593" s="158"/>
      <c r="AC593" s="158"/>
      <c r="AD593" s="158"/>
      <c r="AE593" s="158"/>
      <c r="AF593" s="158"/>
      <c r="AG593" s="158"/>
      <c r="AH593" s="158"/>
      <c r="AI593" s="158"/>
      <c r="AJ593" s="158"/>
      <c r="AK593" s="158"/>
      <c r="AL593" s="158"/>
      <c r="AM593" s="158"/>
      <c r="AN593" s="158"/>
      <c r="AO593" s="158"/>
      <c r="AP593" s="158"/>
      <c r="AQ593" s="158"/>
      <c r="AR593" s="158"/>
      <c r="AS593" s="158"/>
      <c r="AT593" s="158"/>
      <c r="AU593" s="158"/>
      <c r="AV593" s="158"/>
      <c r="AW593" s="158"/>
      <c r="AX593" s="158"/>
      <c r="AY593" s="158"/>
      <c r="AZ593" s="158"/>
      <c r="BA593" s="158"/>
      <c r="BB593" s="158"/>
      <c r="BC593" s="158"/>
      <c r="BD593" s="158"/>
      <c r="BE593" s="158"/>
      <c r="BF593" s="158"/>
      <c r="BG593" s="158"/>
      <c r="BH593" s="158"/>
      <c r="BI593" s="158"/>
      <c r="BJ593" s="158"/>
      <c r="BK593" s="158"/>
      <c r="BL593" s="158"/>
      <c r="BM593" s="158"/>
      <c r="BN593" s="158"/>
      <c r="BO593" s="158"/>
      <c r="BP593" s="158"/>
      <c r="BQ593" s="158"/>
      <c r="BR593" s="158"/>
      <c r="BS593" s="158"/>
      <c r="BT593" s="158"/>
      <c r="BU593" s="158"/>
      <c r="BV593" s="158"/>
      <c r="BW593" s="158"/>
      <c r="BX593" s="158"/>
      <c r="BY593" s="158"/>
      <c r="BZ593" s="158"/>
      <c r="CA593" s="158"/>
      <c r="CB593" s="158"/>
      <c r="CC593" s="158"/>
      <c r="CD593" s="158"/>
      <c r="CE593" s="158"/>
      <c r="CF593" s="158"/>
      <c r="CG593" s="158"/>
      <c r="CH593" s="158"/>
      <c r="CI593" s="158"/>
      <c r="CJ593" s="158"/>
      <c r="CK593" s="158"/>
      <c r="CL593" s="158"/>
      <c r="CM593" s="158"/>
      <c r="CN593" s="158"/>
      <c r="CO593" s="158"/>
      <c r="CP593" s="158"/>
      <c r="CQ593" s="158"/>
      <c r="CR593" s="158"/>
      <c r="CS593" s="158"/>
      <c r="CT593" s="158"/>
      <c r="CU593" s="158"/>
      <c r="CV593" s="158"/>
      <c r="CW593" s="158"/>
      <c r="CX593" s="158"/>
      <c r="CY593" s="158"/>
      <c r="CZ593" s="158"/>
      <c r="DA593" s="158"/>
      <c r="DB593" s="158"/>
      <c r="DC593" s="158"/>
      <c r="DD593" s="158"/>
      <c r="DE593" s="158"/>
      <c r="DF593" s="158"/>
      <c r="DG593" s="158"/>
      <c r="DH593" s="158"/>
      <c r="DI593" s="158"/>
      <c r="DJ593" s="158"/>
      <c r="DK593" s="158"/>
      <c r="DL593" s="158"/>
      <c r="DM593" s="158"/>
      <c r="DN593" s="158"/>
      <c r="DO593" s="158"/>
      <c r="DP593" s="158"/>
    </row>
    <row r="594" spans="1:120" x14ac:dyDescent="0.2">
      <c r="A594" s="158"/>
      <c r="B594" s="158"/>
      <c r="C594" s="158"/>
      <c r="D594" s="158"/>
      <c r="E594" s="158"/>
      <c r="F594" s="158"/>
      <c r="G594" s="158"/>
      <c r="H594" s="158"/>
      <c r="I594" s="158"/>
      <c r="J594" s="158"/>
      <c r="K594" s="158"/>
      <c r="L594" s="158"/>
      <c r="M594" s="158"/>
      <c r="N594" s="158"/>
      <c r="O594" s="158"/>
      <c r="P594" s="158"/>
      <c r="Q594" s="158"/>
      <c r="R594" s="158"/>
      <c r="S594" s="158"/>
      <c r="T594" s="158"/>
      <c r="U594" s="158"/>
      <c r="V594" s="158"/>
      <c r="W594" s="158"/>
      <c r="X594" s="158"/>
      <c r="Y594" s="158"/>
      <c r="Z594" s="158"/>
      <c r="AA594" s="158"/>
      <c r="AB594" s="158"/>
      <c r="AC594" s="158"/>
      <c r="AD594" s="158"/>
      <c r="AE594" s="158"/>
      <c r="AF594" s="158"/>
      <c r="AG594" s="158"/>
      <c r="AH594" s="158"/>
      <c r="AI594" s="158"/>
      <c r="AJ594" s="158"/>
      <c r="AK594" s="158"/>
      <c r="AL594" s="158"/>
      <c r="AM594" s="158"/>
      <c r="AN594" s="158"/>
      <c r="AO594" s="158"/>
      <c r="AP594" s="158"/>
      <c r="AQ594" s="158"/>
      <c r="AR594" s="158"/>
      <c r="AS594" s="158"/>
      <c r="AT594" s="158"/>
      <c r="AU594" s="158"/>
      <c r="AV594" s="158"/>
      <c r="AW594" s="158"/>
      <c r="AX594" s="158"/>
      <c r="AY594" s="158"/>
      <c r="AZ594" s="158"/>
      <c r="BA594" s="158"/>
      <c r="BB594" s="158"/>
      <c r="BC594" s="158"/>
      <c r="BD594" s="158"/>
      <c r="BE594" s="158"/>
      <c r="BF594" s="158"/>
      <c r="BG594" s="158"/>
      <c r="BH594" s="158"/>
      <c r="BI594" s="158"/>
      <c r="BJ594" s="158"/>
      <c r="BK594" s="158"/>
      <c r="BL594" s="158"/>
      <c r="BM594" s="158"/>
      <c r="BN594" s="158"/>
      <c r="BO594" s="158"/>
      <c r="BP594" s="158"/>
      <c r="BQ594" s="158"/>
      <c r="BR594" s="158"/>
      <c r="BS594" s="158"/>
      <c r="BT594" s="158"/>
      <c r="BU594" s="158"/>
      <c r="BV594" s="158"/>
      <c r="BW594" s="158"/>
      <c r="BX594" s="158"/>
      <c r="BY594" s="158"/>
      <c r="BZ594" s="158"/>
      <c r="CA594" s="158"/>
      <c r="CB594" s="158"/>
      <c r="CC594" s="158"/>
      <c r="CD594" s="158"/>
      <c r="CE594" s="158"/>
      <c r="CF594" s="158"/>
      <c r="CG594" s="158"/>
      <c r="CH594" s="158"/>
      <c r="CI594" s="158"/>
      <c r="CJ594" s="158"/>
      <c r="CK594" s="158"/>
      <c r="CL594" s="158"/>
      <c r="CM594" s="158"/>
      <c r="CN594" s="158"/>
      <c r="CO594" s="158"/>
      <c r="CP594" s="158"/>
      <c r="CQ594" s="158"/>
      <c r="CR594" s="158"/>
      <c r="CS594" s="158"/>
      <c r="CT594" s="158"/>
      <c r="CU594" s="158"/>
      <c r="CV594" s="158"/>
      <c r="CW594" s="158"/>
      <c r="CX594" s="158"/>
      <c r="CY594" s="158"/>
      <c r="CZ594" s="158"/>
      <c r="DA594" s="158"/>
      <c r="DB594" s="158"/>
      <c r="DC594" s="158"/>
      <c r="DD594" s="158"/>
      <c r="DE594" s="158"/>
      <c r="DF594" s="158"/>
      <c r="DG594" s="158"/>
      <c r="DH594" s="158"/>
      <c r="DI594" s="158"/>
      <c r="DJ594" s="158"/>
      <c r="DK594" s="158"/>
      <c r="DL594" s="158"/>
      <c r="DM594" s="158"/>
      <c r="DN594" s="158"/>
      <c r="DO594" s="158"/>
      <c r="DP594" s="158"/>
    </row>
    <row r="595" spans="1:120" x14ac:dyDescent="0.2">
      <c r="A595" s="158"/>
      <c r="B595" s="158"/>
      <c r="C595" s="158"/>
      <c r="D595" s="158"/>
      <c r="E595" s="158"/>
      <c r="F595" s="158"/>
      <c r="G595" s="158"/>
      <c r="H595" s="158"/>
      <c r="I595" s="158"/>
      <c r="J595" s="158"/>
      <c r="K595" s="158"/>
      <c r="L595" s="158"/>
      <c r="M595" s="158"/>
      <c r="N595" s="158"/>
      <c r="O595" s="158"/>
      <c r="P595" s="158"/>
      <c r="Q595" s="158"/>
      <c r="R595" s="158"/>
      <c r="S595" s="158"/>
      <c r="T595" s="158"/>
      <c r="U595" s="158"/>
      <c r="V595" s="158"/>
      <c r="W595" s="158"/>
      <c r="X595" s="158"/>
      <c r="Y595" s="158"/>
      <c r="Z595" s="158"/>
      <c r="AA595" s="158"/>
      <c r="AB595" s="158"/>
      <c r="AC595" s="158"/>
      <c r="AD595" s="158"/>
      <c r="AE595" s="158"/>
      <c r="AF595" s="158"/>
      <c r="AG595" s="158"/>
      <c r="AH595" s="158"/>
      <c r="AI595" s="158"/>
      <c r="AJ595" s="158"/>
      <c r="AK595" s="158"/>
      <c r="AL595" s="158"/>
      <c r="AM595" s="158"/>
      <c r="AN595" s="158"/>
      <c r="AO595" s="158"/>
      <c r="AP595" s="158"/>
      <c r="AQ595" s="158"/>
      <c r="AR595" s="158"/>
      <c r="AS595" s="158"/>
      <c r="AT595" s="158"/>
      <c r="AU595" s="158"/>
      <c r="AV595" s="158"/>
      <c r="AW595" s="158"/>
      <c r="AX595" s="158"/>
      <c r="AY595" s="158"/>
      <c r="AZ595" s="158"/>
      <c r="BA595" s="158"/>
      <c r="BB595" s="158"/>
      <c r="BC595" s="158"/>
      <c r="BD595" s="158"/>
      <c r="BE595" s="158"/>
      <c r="BF595" s="158"/>
      <c r="BG595" s="158"/>
      <c r="BH595" s="158"/>
      <c r="BI595" s="158"/>
      <c r="BJ595" s="158"/>
      <c r="BK595" s="158"/>
      <c r="BL595" s="158"/>
      <c r="BM595" s="158"/>
      <c r="BN595" s="158"/>
      <c r="BO595" s="158"/>
      <c r="BP595" s="158"/>
      <c r="BQ595" s="158"/>
      <c r="BR595" s="158"/>
      <c r="BS595" s="158"/>
      <c r="BT595" s="158"/>
      <c r="BU595" s="158"/>
      <c r="BV595" s="158"/>
      <c r="BW595" s="158"/>
      <c r="BX595" s="158"/>
      <c r="BY595" s="158"/>
      <c r="BZ595" s="158"/>
      <c r="CA595" s="158"/>
      <c r="CB595" s="158"/>
      <c r="CC595" s="158"/>
      <c r="CD595" s="158"/>
      <c r="CE595" s="158"/>
      <c r="CF595" s="158"/>
      <c r="CG595" s="158"/>
      <c r="CH595" s="158"/>
      <c r="CI595" s="158"/>
      <c r="CJ595" s="158"/>
      <c r="CK595" s="158"/>
      <c r="CL595" s="158"/>
      <c r="CM595" s="158"/>
      <c r="CN595" s="158"/>
      <c r="CO595" s="158"/>
      <c r="CP595" s="158"/>
      <c r="CQ595" s="158"/>
      <c r="CR595" s="158"/>
      <c r="CS595" s="158"/>
      <c r="CT595" s="158"/>
      <c r="CU595" s="158"/>
      <c r="CV595" s="158"/>
      <c r="CW595" s="158"/>
      <c r="CX595" s="158"/>
      <c r="CY595" s="158"/>
      <c r="CZ595" s="158"/>
      <c r="DA595" s="158"/>
      <c r="DB595" s="158"/>
      <c r="DC595" s="158"/>
      <c r="DD595" s="158"/>
      <c r="DE595" s="158"/>
      <c r="DF595" s="158"/>
      <c r="DG595" s="158"/>
      <c r="DH595" s="158"/>
      <c r="DI595" s="158"/>
      <c r="DJ595" s="158"/>
      <c r="DK595" s="158"/>
      <c r="DL595" s="158"/>
      <c r="DM595" s="158"/>
      <c r="DN595" s="158"/>
      <c r="DO595" s="158"/>
      <c r="DP595" s="158"/>
    </row>
    <row r="596" spans="1:120" x14ac:dyDescent="0.2">
      <c r="A596" s="158"/>
      <c r="B596" s="158"/>
      <c r="C596" s="158"/>
      <c r="D596" s="158"/>
      <c r="E596" s="158"/>
      <c r="F596" s="158"/>
      <c r="G596" s="158"/>
      <c r="H596" s="158"/>
      <c r="I596" s="158"/>
      <c r="J596" s="158"/>
      <c r="K596" s="158"/>
      <c r="L596" s="158"/>
      <c r="M596" s="158"/>
      <c r="N596" s="158"/>
      <c r="O596" s="158"/>
      <c r="P596" s="158"/>
      <c r="Q596" s="158"/>
      <c r="R596" s="158"/>
      <c r="S596" s="158"/>
      <c r="T596" s="158"/>
      <c r="U596" s="158"/>
      <c r="V596" s="158"/>
      <c r="W596" s="158"/>
      <c r="X596" s="158"/>
      <c r="Y596" s="158"/>
      <c r="Z596" s="158"/>
      <c r="AA596" s="158"/>
      <c r="AB596" s="158"/>
      <c r="AC596" s="158"/>
      <c r="AD596" s="158"/>
      <c r="AE596" s="158"/>
      <c r="AF596" s="158"/>
      <c r="AG596" s="158"/>
      <c r="AH596" s="158"/>
      <c r="AI596" s="158"/>
      <c r="AJ596" s="158"/>
      <c r="AK596" s="158"/>
      <c r="AL596" s="158"/>
      <c r="AM596" s="158"/>
      <c r="AN596" s="158"/>
      <c r="AO596" s="158"/>
      <c r="AP596" s="158"/>
      <c r="AQ596" s="158"/>
      <c r="AR596" s="158"/>
      <c r="AS596" s="158"/>
      <c r="AT596" s="158"/>
      <c r="AU596" s="158"/>
      <c r="AV596" s="158"/>
      <c r="AW596" s="158"/>
      <c r="AX596" s="158"/>
      <c r="AY596" s="158"/>
      <c r="AZ596" s="158"/>
      <c r="BA596" s="158"/>
      <c r="BB596" s="158"/>
      <c r="BC596" s="158"/>
      <c r="BD596" s="158"/>
      <c r="BE596" s="158"/>
      <c r="BF596" s="158"/>
      <c r="BG596" s="158"/>
      <c r="BH596" s="158"/>
      <c r="BI596" s="158"/>
      <c r="BJ596" s="158"/>
      <c r="BK596" s="158"/>
      <c r="BL596" s="158"/>
      <c r="BM596" s="158"/>
      <c r="BN596" s="158"/>
      <c r="BO596" s="158"/>
      <c r="BP596" s="158"/>
      <c r="BQ596" s="158"/>
      <c r="BR596" s="158"/>
      <c r="BS596" s="158"/>
      <c r="BT596" s="158"/>
      <c r="BU596" s="158"/>
      <c r="BV596" s="158"/>
      <c r="BW596" s="158"/>
      <c r="BX596" s="158"/>
      <c r="BY596" s="158"/>
      <c r="BZ596" s="158"/>
      <c r="CA596" s="158"/>
      <c r="CB596" s="158"/>
      <c r="CC596" s="158"/>
      <c r="CD596" s="158"/>
      <c r="CE596" s="158"/>
      <c r="CF596" s="158"/>
      <c r="CG596" s="158"/>
      <c r="CH596" s="158"/>
      <c r="CI596" s="158"/>
      <c r="CJ596" s="158"/>
      <c r="CK596" s="158"/>
      <c r="CL596" s="158"/>
      <c r="CM596" s="158"/>
      <c r="CN596" s="158"/>
      <c r="CO596" s="158"/>
      <c r="CP596" s="158"/>
      <c r="CQ596" s="158"/>
      <c r="CR596" s="158"/>
      <c r="CS596" s="158"/>
      <c r="CT596" s="158"/>
      <c r="CU596" s="158"/>
      <c r="CV596" s="158"/>
      <c r="CW596" s="158"/>
      <c r="CX596" s="158"/>
      <c r="CY596" s="158"/>
      <c r="CZ596" s="158"/>
      <c r="DA596" s="158"/>
      <c r="DB596" s="158"/>
      <c r="DC596" s="158"/>
      <c r="DD596" s="158"/>
      <c r="DE596" s="158"/>
      <c r="DF596" s="158"/>
      <c r="DG596" s="158"/>
      <c r="DH596" s="158"/>
      <c r="DI596" s="158"/>
      <c r="DJ596" s="158"/>
      <c r="DK596" s="158"/>
      <c r="DL596" s="158"/>
      <c r="DM596" s="158"/>
      <c r="DN596" s="158"/>
      <c r="DO596" s="158"/>
      <c r="DP596" s="158"/>
    </row>
    <row r="597" spans="1:120" x14ac:dyDescent="0.2">
      <c r="A597" s="158"/>
      <c r="B597" s="158"/>
      <c r="C597" s="158"/>
      <c r="D597" s="158"/>
      <c r="E597" s="158"/>
      <c r="F597" s="158"/>
      <c r="G597" s="158"/>
      <c r="H597" s="158"/>
      <c r="I597" s="158"/>
      <c r="J597" s="158"/>
      <c r="K597" s="158"/>
      <c r="L597" s="158"/>
      <c r="M597" s="158"/>
      <c r="N597" s="158"/>
      <c r="O597" s="158"/>
      <c r="P597" s="158"/>
      <c r="Q597" s="158"/>
      <c r="R597" s="158"/>
      <c r="S597" s="158"/>
      <c r="T597" s="158"/>
      <c r="U597" s="158"/>
      <c r="V597" s="158"/>
      <c r="W597" s="158"/>
      <c r="X597" s="158"/>
      <c r="Y597" s="158"/>
      <c r="Z597" s="158"/>
      <c r="AA597" s="158"/>
      <c r="AB597" s="158"/>
      <c r="AC597" s="158"/>
      <c r="AD597" s="158"/>
      <c r="AE597" s="158"/>
      <c r="AF597" s="158"/>
      <c r="AG597" s="158"/>
      <c r="AH597" s="158"/>
      <c r="AI597" s="158"/>
      <c r="AJ597" s="158"/>
      <c r="AK597" s="158"/>
      <c r="AL597" s="158"/>
      <c r="AM597" s="158"/>
      <c r="AN597" s="158"/>
      <c r="AO597" s="158"/>
      <c r="AP597" s="158"/>
      <c r="AQ597" s="158"/>
      <c r="AR597" s="158"/>
      <c r="AS597" s="158"/>
      <c r="AT597" s="158"/>
      <c r="AU597" s="158"/>
      <c r="AV597" s="158"/>
      <c r="AW597" s="158"/>
      <c r="AX597" s="158"/>
      <c r="AY597" s="158"/>
      <c r="AZ597" s="158"/>
      <c r="BA597" s="158"/>
      <c r="BB597" s="158"/>
      <c r="BC597" s="158"/>
      <c r="BD597" s="158"/>
      <c r="BE597" s="158"/>
      <c r="BF597" s="158"/>
      <c r="BG597" s="158"/>
      <c r="BH597" s="158"/>
      <c r="BI597" s="158"/>
      <c r="BJ597" s="158"/>
      <c r="BK597" s="158"/>
      <c r="BL597" s="158"/>
      <c r="BM597" s="158"/>
      <c r="BN597" s="158"/>
      <c r="BO597" s="158"/>
      <c r="BP597" s="158"/>
      <c r="BQ597" s="158"/>
      <c r="BR597" s="158"/>
      <c r="BS597" s="158"/>
      <c r="BT597" s="158"/>
      <c r="BU597" s="158"/>
      <c r="BV597" s="158"/>
      <c r="BW597" s="158"/>
      <c r="BX597" s="158"/>
      <c r="BY597" s="158"/>
      <c r="BZ597" s="158"/>
      <c r="CA597" s="158"/>
      <c r="CB597" s="158"/>
      <c r="CC597" s="158"/>
      <c r="CD597" s="158"/>
      <c r="CE597" s="158"/>
      <c r="CF597" s="158"/>
      <c r="CG597" s="158"/>
      <c r="CH597" s="158"/>
      <c r="CI597" s="158"/>
      <c r="CJ597" s="158"/>
      <c r="CK597" s="158"/>
      <c r="CL597" s="158"/>
      <c r="CM597" s="158"/>
      <c r="CN597" s="158"/>
      <c r="CO597" s="158"/>
      <c r="CP597" s="158"/>
      <c r="CQ597" s="158"/>
      <c r="CR597" s="158"/>
      <c r="CS597" s="158"/>
      <c r="CT597" s="158"/>
      <c r="CU597" s="158"/>
      <c r="CV597" s="158"/>
      <c r="CW597" s="158"/>
      <c r="CX597" s="158"/>
      <c r="CY597" s="158"/>
      <c r="CZ597" s="158"/>
      <c r="DA597" s="158"/>
      <c r="DB597" s="158"/>
      <c r="DC597" s="158"/>
      <c r="DD597" s="158"/>
      <c r="DE597" s="158"/>
      <c r="DF597" s="158"/>
      <c r="DG597" s="158"/>
      <c r="DH597" s="158"/>
      <c r="DI597" s="158"/>
      <c r="DJ597" s="158"/>
      <c r="DK597" s="158"/>
      <c r="DL597" s="158"/>
      <c r="DM597" s="158"/>
      <c r="DN597" s="158"/>
      <c r="DO597" s="158"/>
      <c r="DP597" s="158"/>
    </row>
    <row r="598" spans="1:120" x14ac:dyDescent="0.2">
      <c r="A598" s="158"/>
      <c r="B598" s="158"/>
      <c r="C598" s="158"/>
      <c r="D598" s="158"/>
      <c r="E598" s="158"/>
      <c r="F598" s="158"/>
      <c r="G598" s="158"/>
      <c r="H598" s="158"/>
      <c r="I598" s="158"/>
      <c r="J598" s="158"/>
      <c r="K598" s="158"/>
      <c r="L598" s="158"/>
      <c r="M598" s="158"/>
      <c r="N598" s="158"/>
      <c r="O598" s="158"/>
      <c r="P598" s="158"/>
      <c r="Q598" s="158"/>
      <c r="R598" s="158"/>
      <c r="S598" s="158"/>
      <c r="T598" s="158"/>
      <c r="U598" s="158"/>
      <c r="V598" s="158"/>
      <c r="W598" s="158"/>
      <c r="X598" s="158"/>
      <c r="Y598" s="158"/>
      <c r="Z598" s="158"/>
      <c r="AA598" s="158"/>
      <c r="AB598" s="158"/>
      <c r="AC598" s="158"/>
      <c r="AD598" s="158"/>
      <c r="AE598" s="158"/>
      <c r="AF598" s="158"/>
      <c r="AG598" s="158"/>
      <c r="AH598" s="158"/>
      <c r="AI598" s="158"/>
      <c r="AJ598" s="158"/>
      <c r="AK598" s="158"/>
      <c r="AL598" s="158"/>
      <c r="AM598" s="158"/>
      <c r="AN598" s="158"/>
      <c r="AO598" s="158"/>
      <c r="AP598" s="158"/>
      <c r="AQ598" s="158"/>
      <c r="AR598" s="158"/>
      <c r="AS598" s="158"/>
      <c r="AT598" s="158"/>
      <c r="AU598" s="158"/>
      <c r="AV598" s="158"/>
      <c r="AW598" s="158"/>
      <c r="AX598" s="158"/>
      <c r="AY598" s="158"/>
      <c r="AZ598" s="158"/>
      <c r="BA598" s="158"/>
      <c r="BB598" s="158"/>
      <c r="BC598" s="158"/>
      <c r="BD598" s="158"/>
      <c r="BE598" s="158"/>
      <c r="BF598" s="158"/>
      <c r="BG598" s="158"/>
      <c r="BH598" s="158"/>
      <c r="BI598" s="158"/>
      <c r="BJ598" s="158"/>
      <c r="BK598" s="158"/>
      <c r="BL598" s="158"/>
      <c r="BM598" s="158"/>
      <c r="BN598" s="158"/>
      <c r="BO598" s="158"/>
      <c r="BP598" s="158"/>
      <c r="BQ598" s="158"/>
      <c r="BR598" s="158"/>
      <c r="BS598" s="158"/>
      <c r="BT598" s="158"/>
      <c r="BU598" s="158"/>
      <c r="BV598" s="158"/>
      <c r="BW598" s="158"/>
      <c r="BX598" s="158"/>
      <c r="BY598" s="158"/>
      <c r="BZ598" s="158"/>
      <c r="CA598" s="158"/>
      <c r="CB598" s="158"/>
      <c r="CC598" s="158"/>
      <c r="CD598" s="158"/>
      <c r="CE598" s="158"/>
      <c r="CF598" s="158"/>
      <c r="CG598" s="158"/>
      <c r="CH598" s="158"/>
      <c r="CI598" s="158"/>
      <c r="CJ598" s="158"/>
      <c r="CK598" s="158"/>
      <c r="CL598" s="158"/>
      <c r="CM598" s="158"/>
      <c r="CN598" s="158"/>
      <c r="CO598" s="158"/>
      <c r="CP598" s="158"/>
      <c r="CQ598" s="158"/>
      <c r="CR598" s="158"/>
      <c r="CS598" s="158"/>
      <c r="CT598" s="158"/>
      <c r="CU598" s="158"/>
      <c r="CV598" s="158"/>
      <c r="CW598" s="158"/>
      <c r="CX598" s="158"/>
      <c r="CY598" s="158"/>
      <c r="CZ598" s="158"/>
      <c r="DA598" s="158"/>
      <c r="DB598" s="158"/>
      <c r="DC598" s="158"/>
      <c r="DD598" s="158"/>
      <c r="DE598" s="158"/>
      <c r="DF598" s="158"/>
      <c r="DG598" s="158"/>
      <c r="DH598" s="158"/>
      <c r="DI598" s="158"/>
      <c r="DJ598" s="158"/>
      <c r="DK598" s="158"/>
      <c r="DL598" s="158"/>
      <c r="DM598" s="158"/>
      <c r="DN598" s="158"/>
      <c r="DO598" s="158"/>
      <c r="DP598" s="158"/>
    </row>
    <row r="599" spans="1:120" x14ac:dyDescent="0.2">
      <c r="A599" s="158"/>
      <c r="B599" s="158"/>
      <c r="C599" s="158"/>
      <c r="D599" s="158"/>
      <c r="E599" s="158"/>
      <c r="F599" s="158"/>
      <c r="G599" s="158"/>
      <c r="H599" s="158"/>
      <c r="I599" s="158"/>
      <c r="J599" s="158"/>
      <c r="K599" s="158"/>
      <c r="L599" s="158"/>
      <c r="M599" s="158"/>
      <c r="N599" s="158"/>
      <c r="O599" s="158"/>
      <c r="P599" s="158"/>
      <c r="Q599" s="158"/>
      <c r="R599" s="158"/>
      <c r="S599" s="158"/>
      <c r="T599" s="158"/>
      <c r="U599" s="158"/>
      <c r="V599" s="158"/>
      <c r="W599" s="158"/>
      <c r="X599" s="158"/>
      <c r="Y599" s="158"/>
      <c r="Z599" s="158"/>
      <c r="AA599" s="158"/>
      <c r="AB599" s="158"/>
      <c r="AC599" s="158"/>
      <c r="AD599" s="158"/>
      <c r="AE599" s="158"/>
      <c r="AF599" s="158"/>
      <c r="AG599" s="158"/>
      <c r="AH599" s="158"/>
      <c r="AI599" s="158"/>
      <c r="AJ599" s="158"/>
      <c r="AK599" s="158"/>
      <c r="AL599" s="158"/>
      <c r="AM599" s="158"/>
      <c r="AN599" s="158"/>
      <c r="AO599" s="158"/>
      <c r="AP599" s="158"/>
      <c r="AQ599" s="158"/>
      <c r="AR599" s="158"/>
      <c r="AS599" s="158"/>
      <c r="AT599" s="158"/>
      <c r="AU599" s="158"/>
      <c r="AV599" s="158"/>
      <c r="AW599" s="158"/>
      <c r="AX599" s="158"/>
      <c r="AY599" s="158"/>
      <c r="AZ599" s="158"/>
      <c r="BA599" s="158"/>
      <c r="BB599" s="158"/>
      <c r="BC599" s="158"/>
      <c r="BD599" s="158"/>
      <c r="BE599" s="158"/>
      <c r="BF599" s="158"/>
      <c r="BG599" s="158"/>
      <c r="BH599" s="158"/>
      <c r="BI599" s="158"/>
      <c r="BJ599" s="158"/>
      <c r="BK599" s="158"/>
      <c r="BL599" s="158"/>
      <c r="BM599" s="158"/>
      <c r="BN599" s="158"/>
      <c r="BO599" s="158"/>
      <c r="BP599" s="158"/>
      <c r="BQ599" s="158"/>
      <c r="BR599" s="158"/>
      <c r="BS599" s="158"/>
      <c r="BT599" s="158"/>
      <c r="BU599" s="158"/>
      <c r="BV599" s="158"/>
      <c r="BW599" s="158"/>
      <c r="BX599" s="158"/>
      <c r="BY599" s="158"/>
      <c r="BZ599" s="158"/>
      <c r="CA599" s="158"/>
      <c r="CB599" s="158"/>
      <c r="CC599" s="158"/>
      <c r="CD599" s="158"/>
      <c r="CE599" s="158"/>
      <c r="CF599" s="158"/>
      <c r="CG599" s="158"/>
      <c r="CH599" s="158"/>
      <c r="CI599" s="158"/>
      <c r="CJ599" s="158"/>
      <c r="CK599" s="158"/>
      <c r="CL599" s="158"/>
      <c r="CM599" s="158"/>
      <c r="CN599" s="158"/>
      <c r="CO599" s="158"/>
      <c r="CP599" s="158"/>
      <c r="CQ599" s="158"/>
      <c r="CR599" s="158"/>
      <c r="CS599" s="158"/>
      <c r="CT599" s="158"/>
      <c r="CU599" s="158"/>
      <c r="CV599" s="158"/>
      <c r="CW599" s="158"/>
      <c r="CX599" s="158"/>
      <c r="CY599" s="158"/>
      <c r="CZ599" s="158"/>
      <c r="DA599" s="158"/>
      <c r="DB599" s="158"/>
      <c r="DC599" s="158"/>
      <c r="DD599" s="158"/>
      <c r="DE599" s="158"/>
      <c r="DF599" s="158"/>
      <c r="DG599" s="158"/>
      <c r="DH599" s="158"/>
      <c r="DI599" s="158"/>
      <c r="DJ599" s="158"/>
      <c r="DK599" s="158"/>
      <c r="DL599" s="158"/>
      <c r="DM599" s="158"/>
      <c r="DN599" s="158"/>
      <c r="DO599" s="158"/>
      <c r="DP599" s="158"/>
    </row>
    <row r="600" spans="1:120" x14ac:dyDescent="0.2">
      <c r="A600" s="158"/>
      <c r="B600" s="158"/>
      <c r="C600" s="158"/>
      <c r="D600" s="158"/>
      <c r="E600" s="158"/>
      <c r="F600" s="158"/>
      <c r="G600" s="158"/>
      <c r="H600" s="158"/>
      <c r="I600" s="158"/>
      <c r="J600" s="158"/>
      <c r="K600" s="158"/>
      <c r="L600" s="158"/>
      <c r="M600" s="158"/>
      <c r="N600" s="158"/>
      <c r="O600" s="158"/>
      <c r="P600" s="158"/>
      <c r="Q600" s="158"/>
      <c r="R600" s="158"/>
      <c r="S600" s="158"/>
      <c r="T600" s="158"/>
      <c r="U600" s="158"/>
      <c r="V600" s="158"/>
      <c r="W600" s="158"/>
      <c r="X600" s="158"/>
      <c r="Y600" s="158"/>
      <c r="Z600" s="158"/>
      <c r="AA600" s="158"/>
      <c r="AB600" s="158"/>
      <c r="AC600" s="158"/>
      <c r="AD600" s="158"/>
      <c r="AE600" s="158"/>
      <c r="AF600" s="158"/>
      <c r="AG600" s="158"/>
      <c r="AH600" s="158"/>
      <c r="AI600" s="158"/>
      <c r="AJ600" s="158"/>
      <c r="AK600" s="158"/>
      <c r="AL600" s="158"/>
      <c r="AM600" s="158"/>
      <c r="AN600" s="158"/>
      <c r="AO600" s="158"/>
      <c r="AP600" s="158"/>
      <c r="AQ600" s="158"/>
      <c r="AR600" s="158"/>
      <c r="AS600" s="158"/>
      <c r="AT600" s="158"/>
      <c r="AU600" s="158"/>
      <c r="AV600" s="158"/>
      <c r="AW600" s="158"/>
      <c r="AX600" s="158"/>
      <c r="AY600" s="158"/>
      <c r="AZ600" s="158"/>
      <c r="BA600" s="158"/>
      <c r="BB600" s="158"/>
      <c r="BC600" s="158"/>
      <c r="BD600" s="158"/>
      <c r="BE600" s="158"/>
      <c r="BF600" s="158"/>
      <c r="BG600" s="158"/>
      <c r="BH600" s="158"/>
      <c r="BI600" s="158"/>
      <c r="BJ600" s="158"/>
      <c r="BK600" s="158"/>
      <c r="BL600" s="158"/>
      <c r="BM600" s="158"/>
      <c r="BN600" s="158"/>
      <c r="BO600" s="158"/>
      <c r="BP600" s="158"/>
      <c r="BQ600" s="158"/>
      <c r="BR600" s="158"/>
      <c r="BS600" s="158"/>
      <c r="BT600" s="158"/>
      <c r="BU600" s="158"/>
      <c r="BV600" s="158"/>
      <c r="BW600" s="158"/>
      <c r="BX600" s="158"/>
      <c r="BY600" s="158"/>
      <c r="BZ600" s="158"/>
      <c r="CA600" s="158"/>
      <c r="CB600" s="158"/>
      <c r="CC600" s="158"/>
      <c r="CD600" s="158"/>
      <c r="CE600" s="158"/>
      <c r="CF600" s="158"/>
      <c r="CG600" s="158"/>
      <c r="CH600" s="158"/>
      <c r="CI600" s="158"/>
      <c r="CJ600" s="158"/>
      <c r="CK600" s="158"/>
      <c r="CL600" s="158"/>
      <c r="CM600" s="158"/>
      <c r="CN600" s="158"/>
      <c r="CO600" s="158"/>
      <c r="CP600" s="158"/>
      <c r="CQ600" s="158"/>
      <c r="CR600" s="158"/>
      <c r="CS600" s="158"/>
      <c r="CT600" s="158"/>
      <c r="CU600" s="158"/>
      <c r="CV600" s="158"/>
      <c r="CW600" s="158"/>
      <c r="CX600" s="158"/>
      <c r="CY600" s="158"/>
      <c r="CZ600" s="158"/>
      <c r="DA600" s="158"/>
      <c r="DB600" s="158"/>
      <c r="DC600" s="158"/>
      <c r="DD600" s="158"/>
      <c r="DE600" s="158"/>
      <c r="DF600" s="158"/>
      <c r="DG600" s="158"/>
      <c r="DH600" s="158"/>
      <c r="DI600" s="158"/>
      <c r="DJ600" s="158"/>
      <c r="DK600" s="158"/>
      <c r="DL600" s="158"/>
      <c r="DM600" s="158"/>
      <c r="DN600" s="158"/>
      <c r="DO600" s="158"/>
      <c r="DP600" s="158"/>
    </row>
    <row r="601" spans="1:120" x14ac:dyDescent="0.2">
      <c r="A601" s="158"/>
      <c r="B601" s="158"/>
      <c r="C601" s="158"/>
      <c r="D601" s="158"/>
      <c r="E601" s="158"/>
      <c r="F601" s="158"/>
      <c r="G601" s="158"/>
      <c r="H601" s="158"/>
      <c r="I601" s="158"/>
      <c r="J601" s="158"/>
      <c r="K601" s="158"/>
      <c r="L601" s="158"/>
      <c r="M601" s="158"/>
      <c r="N601" s="158"/>
      <c r="O601" s="158"/>
      <c r="P601" s="158"/>
      <c r="Q601" s="158"/>
      <c r="R601" s="158"/>
      <c r="S601" s="158"/>
      <c r="T601" s="158"/>
      <c r="U601" s="158"/>
      <c r="V601" s="158"/>
      <c r="W601" s="158"/>
      <c r="X601" s="158"/>
      <c r="Y601" s="158"/>
      <c r="Z601" s="158"/>
      <c r="AA601" s="158"/>
      <c r="AB601" s="158"/>
      <c r="AC601" s="158"/>
      <c r="AD601" s="158"/>
      <c r="AE601" s="158"/>
      <c r="AF601" s="158"/>
      <c r="AG601" s="158"/>
      <c r="AH601" s="158"/>
      <c r="AI601" s="158"/>
      <c r="AJ601" s="158"/>
      <c r="AK601" s="158"/>
      <c r="AL601" s="158"/>
      <c r="AM601" s="158"/>
      <c r="AN601" s="158"/>
      <c r="AO601" s="158"/>
      <c r="AP601" s="158"/>
      <c r="AQ601" s="158"/>
      <c r="AR601" s="158"/>
      <c r="AS601" s="158"/>
      <c r="AT601" s="158"/>
      <c r="AU601" s="158"/>
      <c r="AV601" s="158"/>
      <c r="AW601" s="158"/>
      <c r="AX601" s="158"/>
      <c r="AY601" s="158"/>
      <c r="AZ601" s="158"/>
      <c r="BA601" s="158"/>
      <c r="BB601" s="158"/>
      <c r="BC601" s="158"/>
      <c r="BD601" s="158"/>
      <c r="BE601" s="158"/>
      <c r="BF601" s="158"/>
      <c r="BG601" s="158"/>
      <c r="BH601" s="158"/>
      <c r="BI601" s="158"/>
      <c r="BJ601" s="158"/>
      <c r="BK601" s="158"/>
      <c r="BL601" s="158"/>
      <c r="BM601" s="158"/>
      <c r="BN601" s="158"/>
      <c r="BO601" s="158"/>
      <c r="BP601" s="158"/>
      <c r="BQ601" s="158"/>
      <c r="BR601" s="158"/>
      <c r="BS601" s="158"/>
      <c r="BT601" s="158"/>
      <c r="BU601" s="158"/>
      <c r="BV601" s="158"/>
      <c r="BW601" s="158"/>
      <c r="BX601" s="158"/>
      <c r="BY601" s="158"/>
      <c r="BZ601" s="158"/>
      <c r="CA601" s="158"/>
      <c r="CB601" s="158"/>
      <c r="CC601" s="158"/>
      <c r="CD601" s="158"/>
      <c r="CE601" s="158"/>
      <c r="CF601" s="158"/>
      <c r="CG601" s="158"/>
      <c r="CH601" s="158"/>
      <c r="CI601" s="158"/>
      <c r="CJ601" s="158"/>
      <c r="CK601" s="158"/>
      <c r="CL601" s="158"/>
      <c r="CM601" s="158"/>
      <c r="CN601" s="158"/>
      <c r="CO601" s="158"/>
      <c r="CP601" s="158"/>
      <c r="CQ601" s="158"/>
      <c r="CR601" s="158"/>
      <c r="CS601" s="158"/>
      <c r="CT601" s="158"/>
      <c r="CU601" s="158"/>
      <c r="CV601" s="158"/>
      <c r="CW601" s="158"/>
      <c r="CX601" s="158"/>
      <c r="CY601" s="158"/>
      <c r="CZ601" s="158"/>
      <c r="DA601" s="158"/>
      <c r="DB601" s="158"/>
      <c r="DC601" s="158"/>
      <c r="DD601" s="158"/>
      <c r="DE601" s="158"/>
      <c r="DF601" s="158"/>
      <c r="DG601" s="158"/>
      <c r="DH601" s="158"/>
      <c r="DI601" s="158"/>
      <c r="DJ601" s="158"/>
      <c r="DK601" s="158"/>
      <c r="DL601" s="158"/>
      <c r="DM601" s="158"/>
      <c r="DN601" s="158"/>
      <c r="DO601" s="158"/>
      <c r="DP601" s="158"/>
    </row>
    <row r="602" spans="1:120" x14ac:dyDescent="0.2">
      <c r="A602" s="158"/>
      <c r="B602" s="158"/>
      <c r="C602" s="158"/>
      <c r="D602" s="158"/>
      <c r="E602" s="158"/>
      <c r="F602" s="158"/>
      <c r="G602" s="158"/>
      <c r="H602" s="158"/>
      <c r="I602" s="158"/>
      <c r="J602" s="158"/>
      <c r="K602" s="158"/>
      <c r="L602" s="158"/>
      <c r="M602" s="158"/>
      <c r="N602" s="158"/>
      <c r="O602" s="158"/>
      <c r="P602" s="158"/>
      <c r="Q602" s="158"/>
      <c r="R602" s="158"/>
      <c r="S602" s="158"/>
      <c r="T602" s="158"/>
      <c r="U602" s="158"/>
      <c r="V602" s="158"/>
      <c r="W602" s="158"/>
      <c r="X602" s="158"/>
      <c r="Y602" s="158"/>
      <c r="Z602" s="158"/>
      <c r="AA602" s="158"/>
      <c r="AB602" s="158"/>
      <c r="AC602" s="158"/>
      <c r="AD602" s="158"/>
      <c r="AE602" s="158"/>
      <c r="AF602" s="158"/>
      <c r="AG602" s="158"/>
      <c r="AH602" s="158"/>
      <c r="AI602" s="158"/>
      <c r="AJ602" s="158"/>
      <c r="AK602" s="158"/>
      <c r="AL602" s="158"/>
      <c r="AM602" s="158"/>
      <c r="AN602" s="158"/>
      <c r="AO602" s="158"/>
      <c r="AP602" s="158"/>
      <c r="AQ602" s="158"/>
      <c r="AR602" s="158"/>
      <c r="AS602" s="158"/>
      <c r="AT602" s="158"/>
      <c r="AU602" s="158"/>
      <c r="AV602" s="158"/>
      <c r="AW602" s="158"/>
      <c r="AX602" s="158"/>
      <c r="AY602" s="158"/>
      <c r="AZ602" s="158"/>
      <c r="BA602" s="158"/>
      <c r="BB602" s="158"/>
      <c r="BC602" s="158"/>
      <c r="BD602" s="158"/>
      <c r="BE602" s="158"/>
      <c r="BF602" s="158"/>
      <c r="BG602" s="158"/>
      <c r="BH602" s="158"/>
      <c r="BI602" s="158"/>
      <c r="BJ602" s="158"/>
      <c r="BK602" s="158"/>
      <c r="BL602" s="158"/>
      <c r="BM602" s="158"/>
      <c r="BN602" s="158"/>
      <c r="BO602" s="158"/>
      <c r="BP602" s="158"/>
      <c r="BQ602" s="158"/>
      <c r="BR602" s="158"/>
      <c r="BS602" s="158"/>
      <c r="BT602" s="158"/>
      <c r="BU602" s="158"/>
      <c r="BV602" s="158"/>
      <c r="BW602" s="158"/>
      <c r="BX602" s="158"/>
      <c r="BY602" s="158"/>
      <c r="BZ602" s="158"/>
      <c r="CA602" s="158"/>
      <c r="CB602" s="158"/>
      <c r="CC602" s="158"/>
      <c r="CD602" s="158"/>
      <c r="CE602" s="158"/>
      <c r="CF602" s="158"/>
      <c r="CG602" s="158"/>
      <c r="CH602" s="158"/>
      <c r="CI602" s="158"/>
      <c r="CJ602" s="158"/>
      <c r="CK602" s="158"/>
      <c r="CL602" s="158"/>
      <c r="CM602" s="158"/>
      <c r="CN602" s="158"/>
      <c r="CO602" s="158"/>
      <c r="CP602" s="158"/>
      <c r="CQ602" s="158"/>
      <c r="CR602" s="158"/>
      <c r="CS602" s="158"/>
      <c r="CT602" s="158"/>
      <c r="CU602" s="158"/>
      <c r="CV602" s="158"/>
      <c r="CW602" s="158"/>
      <c r="CX602" s="158"/>
      <c r="CY602" s="158"/>
      <c r="CZ602" s="158"/>
      <c r="DA602" s="158"/>
      <c r="DB602" s="158"/>
      <c r="DC602" s="158"/>
      <c r="DD602" s="158"/>
      <c r="DE602" s="158"/>
      <c r="DF602" s="158"/>
      <c r="DG602" s="158"/>
      <c r="DH602" s="158"/>
      <c r="DI602" s="158"/>
      <c r="DJ602" s="158"/>
      <c r="DK602" s="158"/>
      <c r="DL602" s="158"/>
      <c r="DM602" s="158"/>
      <c r="DN602" s="158"/>
      <c r="DO602" s="158"/>
      <c r="DP602" s="158"/>
    </row>
    <row r="603" spans="1:120" x14ac:dyDescent="0.2">
      <c r="A603" s="158"/>
      <c r="B603" s="158"/>
      <c r="C603" s="158"/>
      <c r="D603" s="158"/>
      <c r="E603" s="158"/>
      <c r="F603" s="158"/>
      <c r="G603" s="158"/>
      <c r="H603" s="158"/>
      <c r="I603" s="158"/>
      <c r="J603" s="158"/>
      <c r="K603" s="158"/>
      <c r="L603" s="158"/>
      <c r="M603" s="158"/>
      <c r="N603" s="158"/>
      <c r="O603" s="158"/>
      <c r="P603" s="158"/>
      <c r="Q603" s="158"/>
      <c r="R603" s="158"/>
      <c r="S603" s="158"/>
      <c r="T603" s="158"/>
      <c r="U603" s="158"/>
      <c r="V603" s="158"/>
      <c r="W603" s="158"/>
      <c r="X603" s="158"/>
      <c r="Y603" s="158"/>
      <c r="Z603" s="158"/>
      <c r="AA603" s="158"/>
      <c r="AB603" s="158"/>
      <c r="AC603" s="158"/>
      <c r="AD603" s="158"/>
      <c r="AE603" s="158"/>
      <c r="AF603" s="158"/>
      <c r="AG603" s="158"/>
      <c r="AH603" s="158"/>
      <c r="AI603" s="158"/>
      <c r="AJ603" s="158"/>
      <c r="AK603" s="158"/>
      <c r="AL603" s="158"/>
      <c r="AM603" s="158"/>
      <c r="AN603" s="158"/>
      <c r="AO603" s="158"/>
      <c r="AP603" s="158"/>
      <c r="AQ603" s="158"/>
      <c r="AR603" s="158"/>
      <c r="AS603" s="158"/>
      <c r="AT603" s="158"/>
      <c r="AU603" s="158"/>
      <c r="AV603" s="158"/>
      <c r="AW603" s="158"/>
      <c r="AX603" s="158"/>
      <c r="AY603" s="158"/>
      <c r="AZ603" s="158"/>
      <c r="BA603" s="158"/>
      <c r="BB603" s="158"/>
      <c r="BC603" s="158"/>
      <c r="BD603" s="158"/>
      <c r="BE603" s="158"/>
      <c r="BF603" s="158"/>
      <c r="BG603" s="158"/>
      <c r="BH603" s="158"/>
      <c r="BI603" s="158"/>
      <c r="BJ603" s="158"/>
      <c r="BK603" s="158"/>
      <c r="BL603" s="158"/>
      <c r="BM603" s="158"/>
      <c r="BN603" s="158"/>
      <c r="BO603" s="158"/>
      <c r="BP603" s="158"/>
      <c r="BQ603" s="158"/>
      <c r="BR603" s="158"/>
      <c r="BS603" s="158"/>
      <c r="BT603" s="158"/>
      <c r="BU603" s="158"/>
      <c r="BV603" s="158"/>
      <c r="BW603" s="158"/>
      <c r="BX603" s="158"/>
      <c r="BY603" s="158"/>
      <c r="BZ603" s="158"/>
      <c r="CA603" s="158"/>
      <c r="CB603" s="158"/>
      <c r="CC603" s="158"/>
      <c r="CD603" s="158"/>
      <c r="CE603" s="158"/>
      <c r="CF603" s="158"/>
      <c r="CG603" s="158"/>
      <c r="CH603" s="158"/>
      <c r="CI603" s="158"/>
      <c r="CJ603" s="158"/>
      <c r="CK603" s="158"/>
      <c r="CL603" s="158"/>
      <c r="CM603" s="158"/>
      <c r="CN603" s="158"/>
      <c r="CO603" s="158"/>
      <c r="CP603" s="158"/>
      <c r="CQ603" s="158"/>
      <c r="CR603" s="158"/>
      <c r="CS603" s="158"/>
      <c r="CT603" s="158"/>
      <c r="CU603" s="158"/>
      <c r="CV603" s="158"/>
      <c r="CW603" s="158"/>
      <c r="CX603" s="158"/>
      <c r="CY603" s="158"/>
      <c r="CZ603" s="158"/>
      <c r="DA603" s="158"/>
      <c r="DB603" s="158"/>
      <c r="DC603" s="158"/>
      <c r="DD603" s="158"/>
      <c r="DE603" s="158"/>
      <c r="DF603" s="158"/>
      <c r="DG603" s="158"/>
      <c r="DH603" s="158"/>
      <c r="DI603" s="158"/>
      <c r="DJ603" s="158"/>
      <c r="DK603" s="158"/>
      <c r="DL603" s="158"/>
      <c r="DM603" s="158"/>
      <c r="DN603" s="158"/>
      <c r="DO603" s="158"/>
      <c r="DP603" s="158"/>
    </row>
    <row r="604" spans="1:120" x14ac:dyDescent="0.2">
      <c r="A604" s="158"/>
      <c r="B604" s="158"/>
      <c r="C604" s="158"/>
      <c r="D604" s="158"/>
      <c r="E604" s="158"/>
      <c r="F604" s="158"/>
      <c r="G604" s="158"/>
      <c r="H604" s="158"/>
      <c r="I604" s="158"/>
      <c r="J604" s="158"/>
      <c r="K604" s="158"/>
      <c r="L604" s="158"/>
      <c r="M604" s="158"/>
      <c r="N604" s="158"/>
      <c r="O604" s="158"/>
      <c r="P604" s="158"/>
      <c r="Q604" s="158"/>
      <c r="R604" s="158"/>
      <c r="S604" s="158"/>
      <c r="T604" s="158"/>
      <c r="U604" s="158"/>
      <c r="V604" s="158"/>
      <c r="W604" s="158"/>
      <c r="X604" s="158"/>
      <c r="Y604" s="158"/>
      <c r="Z604" s="158"/>
      <c r="AA604" s="158"/>
      <c r="AB604" s="158"/>
      <c r="AC604" s="158"/>
      <c r="AD604" s="158"/>
      <c r="AE604" s="158"/>
      <c r="AF604" s="158"/>
      <c r="AG604" s="158"/>
      <c r="AH604" s="158"/>
      <c r="AI604" s="158"/>
      <c r="AJ604" s="158"/>
      <c r="AK604" s="158"/>
      <c r="AL604" s="158"/>
      <c r="AM604" s="158"/>
      <c r="AN604" s="158"/>
      <c r="AO604" s="158"/>
      <c r="AP604" s="158"/>
      <c r="AQ604" s="158"/>
      <c r="AR604" s="158"/>
      <c r="AS604" s="158"/>
      <c r="AT604" s="158"/>
      <c r="AU604" s="158"/>
      <c r="AV604" s="158"/>
      <c r="AW604" s="158"/>
      <c r="AX604" s="158"/>
      <c r="AY604" s="158"/>
      <c r="AZ604" s="158"/>
      <c r="BA604" s="158"/>
      <c r="BB604" s="158"/>
      <c r="BC604" s="158"/>
      <c r="BD604" s="158"/>
      <c r="BE604" s="158"/>
      <c r="BF604" s="158"/>
      <c r="BG604" s="158"/>
      <c r="BH604" s="158"/>
      <c r="BI604" s="158"/>
      <c r="BJ604" s="158"/>
      <c r="BK604" s="158"/>
      <c r="BL604" s="158"/>
      <c r="BM604" s="158"/>
      <c r="BN604" s="158"/>
      <c r="BO604" s="158"/>
      <c r="BP604" s="158"/>
      <c r="BQ604" s="158"/>
      <c r="BR604" s="158"/>
      <c r="BS604" s="158"/>
      <c r="BT604" s="158"/>
      <c r="BU604" s="158"/>
      <c r="BV604" s="158"/>
      <c r="BW604" s="158"/>
      <c r="BX604" s="158"/>
      <c r="BY604" s="158"/>
      <c r="BZ604" s="158"/>
      <c r="CA604" s="158"/>
      <c r="CB604" s="158"/>
      <c r="CC604" s="158"/>
      <c r="CD604" s="158"/>
      <c r="CE604" s="158"/>
      <c r="CF604" s="158"/>
      <c r="CG604" s="158"/>
      <c r="CH604" s="158"/>
      <c r="CI604" s="158"/>
      <c r="CJ604" s="158"/>
      <c r="CK604" s="158"/>
      <c r="CL604" s="158"/>
      <c r="CM604" s="158"/>
      <c r="CN604" s="158"/>
      <c r="CO604" s="158"/>
      <c r="CP604" s="158"/>
      <c r="CQ604" s="158"/>
      <c r="CR604" s="158"/>
      <c r="CS604" s="158"/>
      <c r="CT604" s="158"/>
      <c r="CU604" s="158"/>
      <c r="CV604" s="158"/>
      <c r="CW604" s="158"/>
      <c r="CX604" s="158"/>
      <c r="CY604" s="158"/>
      <c r="CZ604" s="158"/>
      <c r="DA604" s="158"/>
      <c r="DB604" s="158"/>
      <c r="DC604" s="158"/>
      <c r="DD604" s="158"/>
      <c r="DE604" s="158"/>
      <c r="DF604" s="158"/>
      <c r="DG604" s="158"/>
      <c r="DH604" s="158"/>
      <c r="DI604" s="158"/>
      <c r="DJ604" s="158"/>
      <c r="DK604" s="158"/>
      <c r="DL604" s="158"/>
      <c r="DM604" s="158"/>
      <c r="DN604" s="158"/>
      <c r="DO604" s="158"/>
      <c r="DP604" s="158"/>
    </row>
    <row r="605" spans="1:120" x14ac:dyDescent="0.2">
      <c r="A605" s="158"/>
      <c r="B605" s="158"/>
      <c r="C605" s="158"/>
      <c r="D605" s="158"/>
      <c r="E605" s="158"/>
      <c r="F605" s="158"/>
      <c r="G605" s="158"/>
      <c r="H605" s="158"/>
      <c r="I605" s="158"/>
      <c r="J605" s="158"/>
      <c r="K605" s="158"/>
      <c r="L605" s="158"/>
      <c r="M605" s="158"/>
      <c r="N605" s="158"/>
      <c r="O605" s="158"/>
      <c r="P605" s="158"/>
      <c r="Q605" s="158"/>
      <c r="R605" s="158"/>
      <c r="S605" s="158"/>
      <c r="T605" s="158"/>
      <c r="U605" s="158"/>
      <c r="V605" s="158"/>
      <c r="W605" s="158"/>
      <c r="X605" s="158"/>
      <c r="Y605" s="158"/>
      <c r="Z605" s="158"/>
      <c r="AA605" s="158"/>
      <c r="AB605" s="158"/>
      <c r="AC605" s="158"/>
      <c r="AD605" s="158"/>
      <c r="AE605" s="158"/>
      <c r="AF605" s="158"/>
      <c r="AG605" s="158"/>
      <c r="AH605" s="158"/>
      <c r="AI605" s="158"/>
      <c r="AJ605" s="158"/>
      <c r="AK605" s="158"/>
      <c r="AL605" s="158"/>
      <c r="AM605" s="158"/>
      <c r="AN605" s="158"/>
      <c r="AO605" s="158"/>
      <c r="AP605" s="158"/>
      <c r="AQ605" s="158"/>
      <c r="AR605" s="158"/>
      <c r="AS605" s="158"/>
      <c r="AT605" s="158"/>
      <c r="AU605" s="158"/>
      <c r="AV605" s="158"/>
      <c r="AW605" s="158"/>
      <c r="AX605" s="158"/>
      <c r="AY605" s="158"/>
      <c r="AZ605" s="158"/>
      <c r="BA605" s="158"/>
      <c r="BB605" s="158"/>
      <c r="BC605" s="158"/>
      <c r="BD605" s="158"/>
      <c r="BE605" s="158"/>
      <c r="BF605" s="158"/>
      <c r="BG605" s="158"/>
      <c r="BH605" s="158"/>
      <c r="BI605" s="158"/>
      <c r="BJ605" s="158"/>
      <c r="BK605" s="158"/>
      <c r="BL605" s="158"/>
      <c r="BM605" s="158"/>
      <c r="BN605" s="158"/>
      <c r="BO605" s="158"/>
      <c r="BP605" s="158"/>
      <c r="BQ605" s="158"/>
      <c r="BR605" s="158"/>
      <c r="BS605" s="158"/>
      <c r="BT605" s="158"/>
      <c r="BU605" s="158"/>
      <c r="BV605" s="158"/>
      <c r="BW605" s="158"/>
      <c r="BX605" s="158"/>
      <c r="BY605" s="158"/>
      <c r="BZ605" s="158"/>
      <c r="CA605" s="158"/>
      <c r="CB605" s="158"/>
      <c r="CC605" s="158"/>
      <c r="CD605" s="158"/>
      <c r="CE605" s="158"/>
      <c r="CF605" s="158"/>
      <c r="CG605" s="158"/>
      <c r="CH605" s="158"/>
      <c r="CI605" s="158"/>
      <c r="CJ605" s="158"/>
      <c r="CK605" s="158"/>
      <c r="CL605" s="158"/>
      <c r="CM605" s="158"/>
      <c r="CN605" s="158"/>
      <c r="CO605" s="158"/>
      <c r="CP605" s="158"/>
      <c r="CQ605" s="158"/>
      <c r="CR605" s="158"/>
      <c r="CS605" s="158"/>
      <c r="CT605" s="158"/>
      <c r="CU605" s="158"/>
      <c r="CV605" s="158"/>
      <c r="CW605" s="158"/>
      <c r="CX605" s="158"/>
      <c r="CY605" s="158"/>
      <c r="CZ605" s="158"/>
      <c r="DA605" s="158"/>
      <c r="DB605" s="158"/>
      <c r="DC605" s="158"/>
      <c r="DD605" s="158"/>
      <c r="DE605" s="158"/>
      <c r="DF605" s="158"/>
      <c r="DG605" s="158"/>
      <c r="DH605" s="158"/>
      <c r="DI605" s="158"/>
      <c r="DJ605" s="158"/>
      <c r="DK605" s="158"/>
      <c r="DL605" s="158"/>
      <c r="DM605" s="158"/>
      <c r="DN605" s="158"/>
      <c r="DO605" s="158"/>
      <c r="DP605" s="158"/>
    </row>
    <row r="606" spans="1:120" x14ac:dyDescent="0.2">
      <c r="A606" s="158"/>
      <c r="B606" s="158"/>
      <c r="C606" s="158"/>
      <c r="D606" s="158"/>
      <c r="E606" s="158"/>
      <c r="F606" s="158"/>
      <c r="G606" s="158"/>
      <c r="H606" s="158"/>
      <c r="I606" s="158"/>
      <c r="J606" s="158"/>
      <c r="K606" s="158"/>
      <c r="L606" s="158"/>
      <c r="M606" s="158"/>
      <c r="N606" s="158"/>
      <c r="O606" s="158"/>
      <c r="P606" s="158"/>
      <c r="Q606" s="158"/>
      <c r="R606" s="158"/>
      <c r="S606" s="158"/>
      <c r="T606" s="158"/>
      <c r="U606" s="158"/>
      <c r="V606" s="158"/>
      <c r="W606" s="158"/>
      <c r="X606" s="158"/>
      <c r="Y606" s="158"/>
      <c r="Z606" s="158"/>
      <c r="AA606" s="158"/>
      <c r="AB606" s="158"/>
      <c r="AC606" s="158"/>
      <c r="AD606" s="158"/>
      <c r="AE606" s="158"/>
      <c r="AF606" s="158"/>
      <c r="AG606" s="158"/>
      <c r="AH606" s="158"/>
      <c r="AI606" s="158"/>
      <c r="AJ606" s="158"/>
      <c r="AK606" s="158"/>
      <c r="AL606" s="158"/>
      <c r="AM606" s="158"/>
      <c r="AN606" s="158"/>
      <c r="AO606" s="158"/>
      <c r="AP606" s="158"/>
      <c r="AQ606" s="158"/>
      <c r="AR606" s="158"/>
      <c r="AS606" s="158"/>
      <c r="AT606" s="158"/>
      <c r="AU606" s="158"/>
      <c r="AV606" s="158"/>
      <c r="AW606" s="158"/>
      <c r="AX606" s="158"/>
      <c r="AY606" s="158"/>
      <c r="AZ606" s="158"/>
      <c r="BA606" s="158"/>
      <c r="BB606" s="158"/>
      <c r="BC606" s="158"/>
      <c r="BD606" s="158"/>
      <c r="BE606" s="158"/>
      <c r="BF606" s="158"/>
      <c r="BG606" s="158"/>
      <c r="BH606" s="158"/>
      <c r="BI606" s="158"/>
      <c r="BJ606" s="158"/>
      <c r="BK606" s="158"/>
      <c r="BL606" s="158"/>
      <c r="BM606" s="158"/>
      <c r="BN606" s="158"/>
      <c r="BO606" s="158"/>
      <c r="BP606" s="158"/>
      <c r="BQ606" s="158"/>
      <c r="BR606" s="158"/>
      <c r="BS606" s="158"/>
      <c r="BT606" s="158"/>
      <c r="BU606" s="158"/>
      <c r="BV606" s="158"/>
      <c r="BW606" s="158"/>
      <c r="BX606" s="158"/>
      <c r="BY606" s="158"/>
      <c r="BZ606" s="158"/>
      <c r="CA606" s="158"/>
      <c r="CB606" s="158"/>
      <c r="CC606" s="158"/>
      <c r="CD606" s="158"/>
      <c r="CE606" s="158"/>
      <c r="CF606" s="158"/>
      <c r="CG606" s="158"/>
      <c r="CH606" s="158"/>
      <c r="CI606" s="158"/>
      <c r="CJ606" s="158"/>
      <c r="CK606" s="158"/>
      <c r="CL606" s="158"/>
      <c r="CM606" s="158"/>
      <c r="CN606" s="158"/>
      <c r="CO606" s="158"/>
      <c r="CP606" s="158"/>
      <c r="CQ606" s="158"/>
      <c r="CR606" s="158"/>
      <c r="CS606" s="158"/>
      <c r="CT606" s="158"/>
      <c r="CU606" s="158"/>
      <c r="CV606" s="158"/>
      <c r="CW606" s="158"/>
      <c r="CX606" s="158"/>
      <c r="CY606" s="158"/>
      <c r="CZ606" s="158"/>
      <c r="DA606" s="158"/>
      <c r="DB606" s="158"/>
      <c r="DC606" s="158"/>
      <c r="DD606" s="158"/>
      <c r="DE606" s="158"/>
      <c r="DF606" s="158"/>
      <c r="DG606" s="158"/>
      <c r="DH606" s="158"/>
      <c r="DI606" s="158"/>
      <c r="DJ606" s="158"/>
      <c r="DK606" s="158"/>
      <c r="DL606" s="158"/>
      <c r="DM606" s="158"/>
      <c r="DN606" s="158"/>
      <c r="DO606" s="158"/>
      <c r="DP606" s="158"/>
    </row>
    <row r="607" spans="1:120" x14ac:dyDescent="0.2">
      <c r="A607" s="158"/>
      <c r="B607" s="158"/>
      <c r="C607" s="158"/>
      <c r="D607" s="158"/>
      <c r="E607" s="158"/>
      <c r="F607" s="158"/>
      <c r="G607" s="158"/>
      <c r="H607" s="158"/>
      <c r="I607" s="158"/>
      <c r="J607" s="158"/>
      <c r="K607" s="158"/>
      <c r="L607" s="158"/>
      <c r="M607" s="158"/>
      <c r="N607" s="158"/>
      <c r="O607" s="158"/>
      <c r="P607" s="158"/>
      <c r="Q607" s="158"/>
      <c r="R607" s="158"/>
      <c r="S607" s="158"/>
      <c r="T607" s="158"/>
      <c r="U607" s="158"/>
      <c r="V607" s="158"/>
      <c r="W607" s="158"/>
      <c r="X607" s="158"/>
      <c r="Y607" s="158"/>
      <c r="Z607" s="158"/>
      <c r="AA607" s="158"/>
      <c r="AB607" s="158"/>
      <c r="AC607" s="158"/>
      <c r="AD607" s="158"/>
      <c r="AE607" s="158"/>
      <c r="AF607" s="158"/>
      <c r="AG607" s="158"/>
      <c r="AH607" s="158"/>
      <c r="AI607" s="158"/>
      <c r="AJ607" s="158"/>
      <c r="AK607" s="158"/>
      <c r="AL607" s="158"/>
      <c r="AM607" s="158"/>
      <c r="AN607" s="158"/>
      <c r="AO607" s="158"/>
      <c r="AP607" s="158"/>
      <c r="AQ607" s="158"/>
      <c r="AR607" s="158"/>
      <c r="AS607" s="158"/>
      <c r="AT607" s="158"/>
      <c r="AU607" s="158"/>
      <c r="AV607" s="158"/>
      <c r="AW607" s="158"/>
      <c r="AX607" s="158"/>
      <c r="AY607" s="158"/>
      <c r="AZ607" s="158"/>
      <c r="BA607" s="158"/>
      <c r="BB607" s="158"/>
      <c r="BC607" s="158"/>
      <c r="BD607" s="158"/>
      <c r="BE607" s="158"/>
      <c r="BF607" s="158"/>
      <c r="BG607" s="158"/>
      <c r="BH607" s="158"/>
      <c r="BI607" s="158"/>
      <c r="BJ607" s="158"/>
      <c r="BK607" s="158"/>
      <c r="BL607" s="158"/>
      <c r="BM607" s="158"/>
      <c r="BN607" s="158"/>
      <c r="BO607" s="158"/>
      <c r="BP607" s="158"/>
      <c r="BQ607" s="158"/>
      <c r="BR607" s="158"/>
      <c r="BS607" s="158"/>
      <c r="BT607" s="158"/>
      <c r="BU607" s="158"/>
      <c r="BV607" s="158"/>
      <c r="BW607" s="158"/>
      <c r="BX607" s="158"/>
      <c r="BY607" s="158"/>
      <c r="BZ607" s="158"/>
      <c r="CA607" s="158"/>
      <c r="CB607" s="158"/>
      <c r="CC607" s="158"/>
      <c r="CD607" s="158"/>
      <c r="CE607" s="158"/>
      <c r="CF607" s="158"/>
      <c r="CG607" s="158"/>
      <c r="CH607" s="158"/>
      <c r="CI607" s="158"/>
      <c r="CJ607" s="158"/>
      <c r="CK607" s="158"/>
      <c r="CL607" s="158"/>
      <c r="CM607" s="158"/>
      <c r="CN607" s="158"/>
      <c r="CO607" s="158"/>
      <c r="CP607" s="158"/>
      <c r="CQ607" s="158"/>
      <c r="CR607" s="158"/>
      <c r="CS607" s="158"/>
      <c r="CT607" s="158"/>
      <c r="CU607" s="158"/>
      <c r="CV607" s="158"/>
      <c r="CW607" s="158"/>
      <c r="CX607" s="158"/>
      <c r="CY607" s="158"/>
      <c r="CZ607" s="158"/>
      <c r="DA607" s="158"/>
      <c r="DB607" s="158"/>
      <c r="DC607" s="158"/>
      <c r="DD607" s="158"/>
      <c r="DE607" s="158"/>
      <c r="DF607" s="158"/>
      <c r="DG607" s="158"/>
      <c r="DH607" s="158"/>
      <c r="DI607" s="158"/>
      <c r="DJ607" s="158"/>
      <c r="DK607" s="158"/>
      <c r="DL607" s="158"/>
      <c r="DM607" s="158"/>
      <c r="DN607" s="158"/>
      <c r="DO607" s="158"/>
      <c r="DP607" s="158"/>
    </row>
    <row r="608" spans="1:120" x14ac:dyDescent="0.2">
      <c r="A608" s="158"/>
      <c r="B608" s="158"/>
      <c r="C608" s="158"/>
      <c r="D608" s="158"/>
      <c r="E608" s="158"/>
      <c r="F608" s="158"/>
      <c r="G608" s="158"/>
      <c r="H608" s="158"/>
      <c r="I608" s="158"/>
      <c r="J608" s="158"/>
      <c r="K608" s="158"/>
      <c r="L608" s="158"/>
      <c r="M608" s="158"/>
      <c r="N608" s="158"/>
      <c r="O608" s="158"/>
      <c r="P608" s="158"/>
      <c r="Q608" s="158"/>
      <c r="R608" s="158"/>
      <c r="S608" s="158"/>
      <c r="T608" s="158"/>
      <c r="U608" s="158"/>
      <c r="V608" s="158"/>
      <c r="W608" s="158"/>
      <c r="X608" s="158"/>
      <c r="Y608" s="158"/>
      <c r="Z608" s="158"/>
      <c r="AA608" s="158"/>
      <c r="AB608" s="158"/>
      <c r="AC608" s="158"/>
      <c r="AD608" s="158"/>
      <c r="AE608" s="158"/>
      <c r="AF608" s="158"/>
      <c r="AG608" s="158"/>
      <c r="AH608" s="158"/>
      <c r="AI608" s="158"/>
      <c r="AJ608" s="158"/>
      <c r="AK608" s="158"/>
      <c r="AL608" s="158"/>
      <c r="AM608" s="158"/>
      <c r="AN608" s="158"/>
      <c r="AO608" s="158"/>
      <c r="AP608" s="158"/>
      <c r="AQ608" s="158"/>
      <c r="AR608" s="158"/>
      <c r="AS608" s="158"/>
      <c r="AT608" s="158"/>
      <c r="AU608" s="158"/>
      <c r="AV608" s="158"/>
      <c r="AW608" s="158"/>
      <c r="AX608" s="158"/>
      <c r="AY608" s="158"/>
      <c r="AZ608" s="158"/>
      <c r="BA608" s="158"/>
      <c r="BB608" s="158"/>
      <c r="BC608" s="158"/>
      <c r="BD608" s="158"/>
      <c r="BE608" s="158"/>
      <c r="BF608" s="158"/>
      <c r="BG608" s="158"/>
      <c r="BH608" s="158"/>
      <c r="BI608" s="158"/>
      <c r="BJ608" s="158"/>
      <c r="BK608" s="158"/>
      <c r="BL608" s="158"/>
      <c r="BM608" s="158"/>
      <c r="BN608" s="158"/>
      <c r="BO608" s="158"/>
      <c r="BP608" s="158"/>
      <c r="BQ608" s="158"/>
      <c r="BR608" s="158"/>
      <c r="BS608" s="158"/>
      <c r="BT608" s="158"/>
      <c r="BU608" s="158"/>
      <c r="BV608" s="158"/>
      <c r="BW608" s="158"/>
      <c r="BX608" s="158"/>
      <c r="BY608" s="158"/>
      <c r="BZ608" s="158"/>
      <c r="CA608" s="158"/>
      <c r="CB608" s="158"/>
      <c r="CC608" s="158"/>
      <c r="CD608" s="158"/>
      <c r="CE608" s="158"/>
      <c r="CF608" s="158"/>
      <c r="CG608" s="158"/>
      <c r="CH608" s="158"/>
      <c r="CI608" s="158"/>
      <c r="CJ608" s="158"/>
      <c r="CK608" s="158"/>
      <c r="CL608" s="158"/>
      <c r="CM608" s="158"/>
      <c r="CN608" s="158"/>
      <c r="CO608" s="158"/>
      <c r="CP608" s="158"/>
      <c r="CQ608" s="158"/>
      <c r="CR608" s="158"/>
      <c r="CS608" s="158"/>
      <c r="CT608" s="158"/>
      <c r="CU608" s="158"/>
      <c r="CV608" s="158"/>
      <c r="CW608" s="158"/>
      <c r="CX608" s="158"/>
      <c r="CY608" s="158"/>
      <c r="CZ608" s="158"/>
      <c r="DA608" s="158"/>
      <c r="DB608" s="158"/>
      <c r="DC608" s="158"/>
      <c r="DD608" s="158"/>
      <c r="DE608" s="158"/>
      <c r="DF608" s="158"/>
      <c r="DG608" s="158"/>
      <c r="DH608" s="158"/>
      <c r="DI608" s="158"/>
      <c r="DJ608" s="158"/>
      <c r="DK608" s="158"/>
      <c r="DL608" s="158"/>
      <c r="DM608" s="158"/>
      <c r="DN608" s="158"/>
      <c r="DO608" s="158"/>
      <c r="DP608" s="158"/>
    </row>
    <row r="609" spans="1:120" x14ac:dyDescent="0.2">
      <c r="A609" s="158"/>
      <c r="B609" s="158"/>
      <c r="C609" s="158"/>
      <c r="D609" s="158"/>
      <c r="E609" s="158"/>
      <c r="F609" s="158"/>
      <c r="G609" s="158"/>
      <c r="H609" s="158"/>
      <c r="I609" s="158"/>
      <c r="J609" s="158"/>
      <c r="K609" s="158"/>
      <c r="L609" s="158"/>
      <c r="M609" s="158"/>
      <c r="N609" s="158"/>
      <c r="O609" s="158"/>
      <c r="P609" s="158"/>
      <c r="Q609" s="158"/>
      <c r="R609" s="158"/>
      <c r="S609" s="158"/>
      <c r="T609" s="158"/>
      <c r="U609" s="158"/>
      <c r="V609" s="158"/>
      <c r="W609" s="158"/>
      <c r="X609" s="158"/>
      <c r="Y609" s="158"/>
      <c r="Z609" s="158"/>
      <c r="AA609" s="158"/>
      <c r="AB609" s="158"/>
      <c r="AC609" s="158"/>
      <c r="AD609" s="158"/>
      <c r="AE609" s="158"/>
      <c r="AF609" s="158"/>
      <c r="AG609" s="158"/>
      <c r="AH609" s="158"/>
      <c r="AI609" s="158"/>
      <c r="AJ609" s="158"/>
      <c r="AK609" s="158"/>
      <c r="AL609" s="158"/>
      <c r="AM609" s="158"/>
      <c r="AN609" s="158"/>
      <c r="AO609" s="158"/>
      <c r="AP609" s="158"/>
      <c r="AQ609" s="158"/>
      <c r="AR609" s="158"/>
      <c r="AS609" s="158"/>
      <c r="AT609" s="158"/>
      <c r="AU609" s="158"/>
      <c r="AV609" s="158"/>
      <c r="AW609" s="158"/>
      <c r="AX609" s="158"/>
      <c r="AY609" s="158"/>
      <c r="AZ609" s="158"/>
      <c r="BA609" s="158"/>
      <c r="BB609" s="158"/>
      <c r="BC609" s="158"/>
      <c r="BD609" s="158"/>
      <c r="BE609" s="158"/>
      <c r="BF609" s="158"/>
      <c r="BG609" s="158"/>
      <c r="BH609" s="158"/>
      <c r="BI609" s="158"/>
      <c r="BJ609" s="158"/>
      <c r="BK609" s="158"/>
      <c r="BL609" s="158"/>
      <c r="BM609" s="158"/>
      <c r="BN609" s="158"/>
      <c r="BO609" s="158"/>
      <c r="BP609" s="158"/>
      <c r="BQ609" s="158"/>
      <c r="BR609" s="158"/>
      <c r="BS609" s="158"/>
      <c r="BT609" s="158"/>
      <c r="BU609" s="158"/>
      <c r="BV609" s="158"/>
      <c r="BW609" s="158"/>
      <c r="BX609" s="158"/>
      <c r="BY609" s="158"/>
      <c r="BZ609" s="158"/>
      <c r="CA609" s="158"/>
      <c r="CB609" s="158"/>
      <c r="CC609" s="158"/>
      <c r="CD609" s="158"/>
      <c r="CE609" s="158"/>
      <c r="CF609" s="158"/>
      <c r="CG609" s="158"/>
      <c r="CH609" s="158"/>
      <c r="CI609" s="158"/>
      <c r="CJ609" s="158"/>
      <c r="CK609" s="158"/>
      <c r="CL609" s="158"/>
      <c r="CM609" s="158"/>
      <c r="CN609" s="158"/>
      <c r="CO609" s="158"/>
      <c r="CP609" s="158"/>
      <c r="CQ609" s="158"/>
      <c r="CR609" s="158"/>
      <c r="CS609" s="158"/>
      <c r="CT609" s="158"/>
      <c r="CU609" s="158"/>
      <c r="CV609" s="158"/>
      <c r="CW609" s="158"/>
      <c r="CX609" s="158"/>
      <c r="CY609" s="158"/>
      <c r="CZ609" s="158"/>
      <c r="DA609" s="158"/>
      <c r="DB609" s="158"/>
      <c r="DC609" s="158"/>
      <c r="DD609" s="158"/>
      <c r="DE609" s="158"/>
      <c r="DF609" s="158"/>
      <c r="DG609" s="158"/>
      <c r="DH609" s="158"/>
      <c r="DI609" s="158"/>
      <c r="DJ609" s="158"/>
      <c r="DK609" s="158"/>
      <c r="DL609" s="158"/>
      <c r="DM609" s="158"/>
      <c r="DN609" s="158"/>
      <c r="DO609" s="158"/>
      <c r="DP609" s="158"/>
    </row>
    <row r="610" spans="1:120" x14ac:dyDescent="0.2">
      <c r="A610" s="158"/>
      <c r="B610" s="158"/>
      <c r="C610" s="158"/>
      <c r="D610" s="158"/>
      <c r="E610" s="158"/>
      <c r="F610" s="158"/>
      <c r="G610" s="158"/>
      <c r="H610" s="158"/>
      <c r="I610" s="158"/>
      <c r="J610" s="158"/>
      <c r="K610" s="158"/>
      <c r="L610" s="158"/>
      <c r="M610" s="158"/>
      <c r="N610" s="158"/>
      <c r="O610" s="158"/>
      <c r="P610" s="158"/>
      <c r="Q610" s="158"/>
      <c r="R610" s="158"/>
      <c r="S610" s="158"/>
      <c r="T610" s="158"/>
      <c r="U610" s="158"/>
      <c r="V610" s="158"/>
      <c r="W610" s="158"/>
      <c r="X610" s="158"/>
      <c r="Y610" s="158"/>
      <c r="Z610" s="158"/>
      <c r="AA610" s="158"/>
      <c r="AB610" s="158"/>
      <c r="AC610" s="158"/>
      <c r="AD610" s="158"/>
      <c r="AE610" s="158"/>
      <c r="AF610" s="158"/>
      <c r="AG610" s="158"/>
      <c r="AH610" s="158"/>
      <c r="AI610" s="158"/>
      <c r="AJ610" s="158"/>
      <c r="AK610" s="158"/>
      <c r="AL610" s="158"/>
      <c r="AM610" s="158"/>
      <c r="AN610" s="158"/>
      <c r="AO610" s="158"/>
      <c r="AP610" s="158"/>
      <c r="AQ610" s="158"/>
      <c r="AR610" s="158"/>
      <c r="AS610" s="158"/>
      <c r="AT610" s="158"/>
      <c r="AU610" s="158"/>
      <c r="AV610" s="158"/>
      <c r="AW610" s="158"/>
      <c r="AX610" s="158"/>
      <c r="AY610" s="158"/>
      <c r="AZ610" s="158"/>
      <c r="BA610" s="158"/>
      <c r="BB610" s="158"/>
      <c r="BC610" s="158"/>
      <c r="BD610" s="158"/>
      <c r="BE610" s="158"/>
      <c r="BF610" s="158"/>
      <c r="BG610" s="158"/>
      <c r="BH610" s="158"/>
      <c r="BI610" s="158"/>
      <c r="BJ610" s="158"/>
      <c r="BK610" s="158"/>
      <c r="BL610" s="158"/>
      <c r="BM610" s="158"/>
      <c r="BN610" s="158"/>
      <c r="BO610" s="158"/>
      <c r="BP610" s="158"/>
      <c r="BQ610" s="158"/>
      <c r="BR610" s="158"/>
      <c r="BS610" s="158"/>
      <c r="BT610" s="158"/>
      <c r="BU610" s="158"/>
      <c r="BV610" s="158"/>
      <c r="BW610" s="158"/>
      <c r="BX610" s="158"/>
      <c r="BY610" s="158"/>
      <c r="BZ610" s="158"/>
      <c r="CA610" s="158"/>
      <c r="CB610" s="158"/>
      <c r="CC610" s="158"/>
      <c r="CD610" s="158"/>
      <c r="CE610" s="158"/>
      <c r="CF610" s="158"/>
      <c r="CG610" s="158"/>
      <c r="CH610" s="158"/>
      <c r="CI610" s="158"/>
      <c r="CJ610" s="158"/>
      <c r="CK610" s="158"/>
      <c r="CL610" s="158"/>
      <c r="CM610" s="158"/>
      <c r="CN610" s="158"/>
      <c r="CO610" s="158"/>
      <c r="CP610" s="158"/>
      <c r="CQ610" s="158"/>
      <c r="CR610" s="158"/>
      <c r="CS610" s="158"/>
      <c r="CT610" s="158"/>
      <c r="CU610" s="158"/>
      <c r="CV610" s="158"/>
      <c r="CW610" s="158"/>
      <c r="CX610" s="158"/>
      <c r="CY610" s="158"/>
      <c r="CZ610" s="158"/>
      <c r="DA610" s="158"/>
      <c r="DB610" s="158"/>
      <c r="DC610" s="158"/>
      <c r="DD610" s="158"/>
      <c r="DE610" s="158"/>
      <c r="DF610" s="158"/>
      <c r="DG610" s="158"/>
      <c r="DH610" s="158"/>
      <c r="DI610" s="158"/>
      <c r="DJ610" s="158"/>
      <c r="DK610" s="158"/>
      <c r="DL610" s="158"/>
      <c r="DM610" s="158"/>
      <c r="DN610" s="158"/>
      <c r="DO610" s="158"/>
      <c r="DP610" s="158"/>
    </row>
    <row r="611" spans="1:120" x14ac:dyDescent="0.2">
      <c r="A611" s="158"/>
      <c r="B611" s="158"/>
      <c r="C611" s="158"/>
      <c r="D611" s="158"/>
      <c r="E611" s="158"/>
      <c r="F611" s="158"/>
      <c r="G611" s="158"/>
      <c r="H611" s="158"/>
      <c r="I611" s="158"/>
      <c r="J611" s="158"/>
      <c r="K611" s="158"/>
      <c r="L611" s="158"/>
      <c r="M611" s="158"/>
      <c r="N611" s="158"/>
      <c r="O611" s="158"/>
      <c r="P611" s="158"/>
      <c r="Q611" s="158"/>
      <c r="R611" s="158"/>
      <c r="S611" s="158"/>
      <c r="T611" s="158"/>
      <c r="U611" s="158"/>
      <c r="V611" s="158"/>
      <c r="W611" s="158"/>
      <c r="X611" s="158"/>
      <c r="Y611" s="158"/>
      <c r="Z611" s="158"/>
      <c r="AA611" s="158"/>
      <c r="AB611" s="158"/>
      <c r="AC611" s="158"/>
      <c r="AD611" s="158"/>
      <c r="AE611" s="158"/>
      <c r="AF611" s="158"/>
      <c r="AG611" s="158"/>
      <c r="AH611" s="158"/>
      <c r="AI611" s="158"/>
      <c r="AJ611" s="158"/>
      <c r="AK611" s="158"/>
      <c r="AL611" s="158"/>
      <c r="AM611" s="158"/>
      <c r="AN611" s="158"/>
      <c r="AO611" s="158"/>
      <c r="AP611" s="158"/>
      <c r="AQ611" s="158"/>
      <c r="AR611" s="158"/>
      <c r="AS611" s="158"/>
      <c r="AT611" s="158"/>
      <c r="AU611" s="158"/>
      <c r="AV611" s="158"/>
      <c r="AW611" s="158"/>
      <c r="AX611" s="158"/>
      <c r="AY611" s="158"/>
      <c r="AZ611" s="158"/>
      <c r="BA611" s="158"/>
      <c r="BB611" s="158"/>
      <c r="BC611" s="158"/>
      <c r="BD611" s="158"/>
      <c r="BE611" s="158"/>
      <c r="BF611" s="158"/>
      <c r="BG611" s="158"/>
      <c r="BH611" s="158"/>
      <c r="BI611" s="158"/>
      <c r="BJ611" s="158"/>
      <c r="BK611" s="158"/>
      <c r="BL611" s="158"/>
      <c r="BM611" s="158"/>
      <c r="BN611" s="158"/>
      <c r="BO611" s="158"/>
      <c r="BP611" s="158"/>
      <c r="BQ611" s="158"/>
      <c r="BR611" s="158"/>
      <c r="BS611" s="158"/>
      <c r="BT611" s="158"/>
      <c r="BU611" s="158"/>
      <c r="BV611" s="158"/>
      <c r="BW611" s="158"/>
      <c r="BX611" s="158"/>
      <c r="BY611" s="158"/>
      <c r="BZ611" s="158"/>
      <c r="CA611" s="158"/>
      <c r="CB611" s="158"/>
      <c r="CC611" s="158"/>
      <c r="CD611" s="158"/>
      <c r="CE611" s="158"/>
      <c r="CF611" s="158"/>
      <c r="CG611" s="158"/>
      <c r="CH611" s="158"/>
      <c r="CI611" s="158"/>
      <c r="CJ611" s="158"/>
      <c r="CK611" s="158"/>
      <c r="CL611" s="158"/>
      <c r="CM611" s="158"/>
      <c r="CN611" s="158"/>
      <c r="CO611" s="158"/>
      <c r="CP611" s="158"/>
      <c r="CQ611" s="158"/>
      <c r="CR611" s="158"/>
      <c r="CS611" s="158"/>
      <c r="CT611" s="158"/>
      <c r="CU611" s="158"/>
      <c r="CV611" s="158"/>
      <c r="CW611" s="158"/>
      <c r="CX611" s="158"/>
      <c r="CY611" s="158"/>
      <c r="CZ611" s="158"/>
      <c r="DA611" s="158"/>
      <c r="DB611" s="158"/>
      <c r="DC611" s="158"/>
      <c r="DD611" s="158"/>
      <c r="DE611" s="158"/>
      <c r="DF611" s="158"/>
      <c r="DG611" s="158"/>
      <c r="DH611" s="158"/>
      <c r="DI611" s="158"/>
      <c r="DJ611" s="158"/>
      <c r="DK611" s="158"/>
      <c r="DL611" s="158"/>
      <c r="DM611" s="158"/>
      <c r="DN611" s="158"/>
      <c r="DO611" s="158"/>
      <c r="DP611" s="158"/>
    </row>
    <row r="612" spans="1:120" x14ac:dyDescent="0.2">
      <c r="A612" s="158"/>
      <c r="B612" s="158"/>
      <c r="C612" s="158"/>
      <c r="D612" s="158"/>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c r="AA612" s="158"/>
      <c r="AB612" s="158"/>
      <c r="AC612" s="158"/>
      <c r="AD612" s="158"/>
      <c r="AE612" s="158"/>
      <c r="AF612" s="158"/>
      <c r="AG612" s="158"/>
      <c r="AH612" s="158"/>
      <c r="AI612" s="158"/>
      <c r="AJ612" s="158"/>
      <c r="AK612" s="158"/>
      <c r="AL612" s="158"/>
      <c r="AM612" s="158"/>
      <c r="AN612" s="158"/>
      <c r="AO612" s="158"/>
      <c r="AP612" s="158"/>
      <c r="AQ612" s="158"/>
      <c r="AR612" s="158"/>
      <c r="AS612" s="158"/>
      <c r="AT612" s="158"/>
      <c r="AU612" s="158"/>
      <c r="AV612" s="158"/>
      <c r="AW612" s="158"/>
      <c r="AX612" s="158"/>
      <c r="AY612" s="158"/>
      <c r="AZ612" s="158"/>
      <c r="BA612" s="158"/>
      <c r="BB612" s="158"/>
      <c r="BC612" s="158"/>
      <c r="BD612" s="158"/>
      <c r="BE612" s="158"/>
      <c r="BF612" s="158"/>
      <c r="BG612" s="158"/>
      <c r="BH612" s="158"/>
      <c r="BI612" s="158"/>
      <c r="BJ612" s="158"/>
      <c r="BK612" s="158"/>
      <c r="BL612" s="158"/>
      <c r="BM612" s="158"/>
      <c r="BN612" s="158"/>
      <c r="BO612" s="158"/>
      <c r="BP612" s="158"/>
      <c r="BQ612" s="158"/>
      <c r="BR612" s="158"/>
      <c r="BS612" s="158"/>
      <c r="BT612" s="158"/>
      <c r="BU612" s="158"/>
      <c r="BV612" s="158"/>
      <c r="BW612" s="158"/>
      <c r="BX612" s="158"/>
      <c r="BY612" s="158"/>
      <c r="BZ612" s="158"/>
      <c r="CA612" s="158"/>
      <c r="CB612" s="158"/>
      <c r="CC612" s="158"/>
      <c r="CD612" s="158"/>
      <c r="CE612" s="158"/>
      <c r="CF612" s="158"/>
      <c r="CG612" s="158"/>
      <c r="CH612" s="158"/>
      <c r="CI612" s="158"/>
      <c r="CJ612" s="158"/>
      <c r="CK612" s="158"/>
      <c r="CL612" s="158"/>
      <c r="CM612" s="158"/>
      <c r="CN612" s="158"/>
      <c r="CO612" s="158"/>
      <c r="CP612" s="158"/>
      <c r="CQ612" s="158"/>
      <c r="CR612" s="158"/>
      <c r="CS612" s="158"/>
      <c r="CT612" s="158"/>
      <c r="CU612" s="158"/>
      <c r="CV612" s="158"/>
      <c r="CW612" s="158"/>
      <c r="CX612" s="158"/>
      <c r="CY612" s="158"/>
      <c r="CZ612" s="158"/>
      <c r="DA612" s="158"/>
      <c r="DB612" s="158"/>
      <c r="DC612" s="158"/>
      <c r="DD612" s="158"/>
      <c r="DE612" s="158"/>
      <c r="DF612" s="158"/>
      <c r="DG612" s="158"/>
      <c r="DH612" s="158"/>
      <c r="DI612" s="158"/>
      <c r="DJ612" s="158"/>
      <c r="DK612" s="158"/>
      <c r="DL612" s="158"/>
      <c r="DM612" s="158"/>
      <c r="DN612" s="158"/>
      <c r="DO612" s="158"/>
      <c r="DP612" s="158"/>
    </row>
    <row r="613" spans="1:120" x14ac:dyDescent="0.2">
      <c r="A613" s="158"/>
      <c r="B613" s="158"/>
      <c r="C613" s="158"/>
      <c r="D613" s="158"/>
      <c r="E613" s="158"/>
      <c r="F613" s="158"/>
      <c r="G613" s="158"/>
      <c r="H613" s="158"/>
      <c r="I613" s="158"/>
      <c r="J613" s="158"/>
      <c r="K613" s="158"/>
      <c r="L613" s="158"/>
      <c r="M613" s="158"/>
      <c r="N613" s="158"/>
      <c r="O613" s="158"/>
      <c r="P613" s="158"/>
      <c r="Q613" s="158"/>
      <c r="R613" s="158"/>
      <c r="S613" s="158"/>
      <c r="T613" s="158"/>
      <c r="U613" s="158"/>
      <c r="V613" s="158"/>
      <c r="W613" s="158"/>
      <c r="X613" s="158"/>
      <c r="Y613" s="158"/>
      <c r="Z613" s="158"/>
      <c r="AA613" s="158"/>
      <c r="AB613" s="158"/>
      <c r="AC613" s="158"/>
      <c r="AD613" s="158"/>
      <c r="AE613" s="158"/>
      <c r="AF613" s="158"/>
      <c r="AG613" s="158"/>
      <c r="AH613" s="158"/>
      <c r="AI613" s="158"/>
      <c r="AJ613" s="158"/>
      <c r="AK613" s="158"/>
      <c r="AL613" s="158"/>
      <c r="AM613" s="158"/>
      <c r="AN613" s="158"/>
      <c r="AO613" s="158"/>
      <c r="AP613" s="158"/>
      <c r="AQ613" s="158"/>
      <c r="AR613" s="158"/>
      <c r="AS613" s="158"/>
      <c r="AT613" s="158"/>
      <c r="AU613" s="158"/>
      <c r="AV613" s="158"/>
      <c r="AW613" s="158"/>
      <c r="AX613" s="158"/>
      <c r="AY613" s="158"/>
      <c r="AZ613" s="158"/>
      <c r="BA613" s="158"/>
      <c r="BB613" s="158"/>
      <c r="BC613" s="158"/>
      <c r="BD613" s="158"/>
      <c r="BE613" s="158"/>
      <c r="BF613" s="158"/>
      <c r="BG613" s="158"/>
      <c r="BH613" s="158"/>
      <c r="BI613" s="158"/>
      <c r="BJ613" s="158"/>
      <c r="BK613" s="158"/>
      <c r="BL613" s="158"/>
      <c r="BM613" s="158"/>
      <c r="BN613" s="158"/>
      <c r="BO613" s="158"/>
      <c r="BP613" s="158"/>
      <c r="BQ613" s="158"/>
      <c r="BR613" s="158"/>
      <c r="BS613" s="158"/>
      <c r="BT613" s="158"/>
      <c r="BU613" s="158"/>
      <c r="BV613" s="158"/>
      <c r="BW613" s="158"/>
      <c r="BX613" s="158"/>
      <c r="BY613" s="158"/>
      <c r="BZ613" s="158"/>
      <c r="CA613" s="158"/>
      <c r="CB613" s="158"/>
      <c r="CC613" s="158"/>
      <c r="CD613" s="158"/>
      <c r="CE613" s="158"/>
      <c r="CF613" s="158"/>
      <c r="CG613" s="158"/>
      <c r="CH613" s="158"/>
      <c r="CI613" s="158"/>
      <c r="CJ613" s="158"/>
      <c r="CK613" s="158"/>
      <c r="CL613" s="158"/>
      <c r="CM613" s="158"/>
      <c r="CN613" s="158"/>
      <c r="CO613" s="158"/>
      <c r="CP613" s="158"/>
      <c r="CQ613" s="158"/>
      <c r="CR613" s="158"/>
      <c r="CS613" s="158"/>
      <c r="CT613" s="158"/>
      <c r="CU613" s="158"/>
      <c r="CV613" s="158"/>
      <c r="CW613" s="158"/>
      <c r="CX613" s="158"/>
      <c r="CY613" s="158"/>
      <c r="CZ613" s="158"/>
      <c r="DA613" s="158"/>
      <c r="DB613" s="158"/>
      <c r="DC613" s="158"/>
      <c r="DD613" s="158"/>
      <c r="DE613" s="158"/>
      <c r="DF613" s="158"/>
      <c r="DG613" s="158"/>
      <c r="DH613" s="158"/>
      <c r="DI613" s="158"/>
      <c r="DJ613" s="158"/>
      <c r="DK613" s="158"/>
      <c r="DL613" s="158"/>
      <c r="DM613" s="158"/>
      <c r="DN613" s="158"/>
      <c r="DO613" s="158"/>
      <c r="DP613" s="158"/>
    </row>
    <row r="614" spans="1:120" x14ac:dyDescent="0.2">
      <c r="A614" s="158"/>
      <c r="B614" s="158"/>
      <c r="C614" s="158"/>
      <c r="D614" s="158"/>
      <c r="E614" s="158"/>
      <c r="F614" s="158"/>
      <c r="G614" s="158"/>
      <c r="H614" s="158"/>
      <c r="I614" s="158"/>
      <c r="J614" s="158"/>
      <c r="K614" s="158"/>
      <c r="L614" s="158"/>
      <c r="M614" s="158"/>
      <c r="N614" s="158"/>
      <c r="O614" s="158"/>
      <c r="P614" s="158"/>
      <c r="Q614" s="158"/>
      <c r="R614" s="158"/>
      <c r="S614" s="158"/>
      <c r="T614" s="158"/>
      <c r="U614" s="158"/>
      <c r="V614" s="158"/>
      <c r="W614" s="158"/>
      <c r="X614" s="158"/>
      <c r="Y614" s="158"/>
      <c r="Z614" s="158"/>
      <c r="AA614" s="158"/>
      <c r="AB614" s="158"/>
      <c r="AC614" s="158"/>
      <c r="AD614" s="158"/>
      <c r="AE614" s="158"/>
      <c r="AF614" s="158"/>
      <c r="AG614" s="158"/>
      <c r="AH614" s="158"/>
      <c r="AI614" s="158"/>
      <c r="AJ614" s="158"/>
      <c r="AK614" s="158"/>
      <c r="AL614" s="158"/>
      <c r="AM614" s="158"/>
      <c r="AN614" s="158"/>
      <c r="AO614" s="158"/>
      <c r="AP614" s="158"/>
      <c r="AQ614" s="158"/>
      <c r="AR614" s="158"/>
      <c r="AS614" s="158"/>
      <c r="AT614" s="158"/>
      <c r="AU614" s="158"/>
      <c r="AV614" s="158"/>
      <c r="AW614" s="158"/>
      <c r="AX614" s="158"/>
      <c r="AY614" s="158"/>
      <c r="AZ614" s="158"/>
      <c r="BA614" s="158"/>
      <c r="BB614" s="158"/>
      <c r="BC614" s="158"/>
      <c r="BD614" s="158"/>
      <c r="BE614" s="158"/>
      <c r="BF614" s="158"/>
      <c r="BG614" s="158"/>
      <c r="BH614" s="158"/>
      <c r="BI614" s="158"/>
      <c r="BJ614" s="158"/>
      <c r="BK614" s="158"/>
      <c r="BL614" s="158"/>
      <c r="BM614" s="158"/>
      <c r="BN614" s="158"/>
      <c r="BO614" s="158"/>
      <c r="BP614" s="158"/>
      <c r="BQ614" s="158"/>
      <c r="BR614" s="158"/>
      <c r="BS614" s="158"/>
      <c r="BT614" s="158"/>
      <c r="BU614" s="158"/>
      <c r="BV614" s="158"/>
      <c r="BW614" s="158"/>
      <c r="BX614" s="158"/>
      <c r="BY614" s="158"/>
      <c r="BZ614" s="158"/>
      <c r="CA614" s="158"/>
      <c r="CB614" s="158"/>
      <c r="CC614" s="158"/>
      <c r="CD614" s="158"/>
      <c r="CE614" s="158"/>
      <c r="CF614" s="158"/>
      <c r="CG614" s="158"/>
      <c r="CH614" s="158"/>
      <c r="CI614" s="158"/>
      <c r="CJ614" s="158"/>
      <c r="CK614" s="158"/>
      <c r="CL614" s="158"/>
      <c r="CM614" s="158"/>
      <c r="CN614" s="158"/>
      <c r="CO614" s="158"/>
      <c r="CP614" s="158"/>
      <c r="CQ614" s="158"/>
      <c r="CR614" s="158"/>
      <c r="CS614" s="158"/>
      <c r="CT614" s="158"/>
      <c r="CU614" s="158"/>
      <c r="CV614" s="158"/>
      <c r="CW614" s="158"/>
      <c r="CX614" s="158"/>
      <c r="CY614" s="158"/>
      <c r="CZ614" s="158"/>
      <c r="DA614" s="158"/>
      <c r="DB614" s="158"/>
      <c r="DC614" s="158"/>
      <c r="DD614" s="158"/>
      <c r="DE614" s="158"/>
      <c r="DF614" s="158"/>
      <c r="DG614" s="158"/>
      <c r="DH614" s="158"/>
      <c r="DI614" s="158"/>
      <c r="DJ614" s="158"/>
      <c r="DK614" s="158"/>
      <c r="DL614" s="158"/>
      <c r="DM614" s="158"/>
      <c r="DN614" s="158"/>
      <c r="DO614" s="158"/>
      <c r="DP614" s="158"/>
    </row>
    <row r="615" spans="1:120" x14ac:dyDescent="0.2">
      <c r="A615" s="158"/>
      <c r="B615" s="158"/>
      <c r="C615" s="158"/>
      <c r="D615" s="158"/>
      <c r="E615" s="158"/>
      <c r="F615" s="158"/>
      <c r="G615" s="158"/>
      <c r="H615" s="158"/>
      <c r="I615" s="158"/>
      <c r="J615" s="158"/>
      <c r="K615" s="158"/>
      <c r="L615" s="158"/>
      <c r="M615" s="158"/>
      <c r="N615" s="158"/>
      <c r="O615" s="158"/>
      <c r="P615" s="158"/>
      <c r="Q615" s="158"/>
      <c r="R615" s="158"/>
      <c r="S615" s="158"/>
      <c r="T615" s="158"/>
      <c r="U615" s="158"/>
      <c r="V615" s="158"/>
      <c r="W615" s="158"/>
      <c r="X615" s="158"/>
      <c r="Y615" s="158"/>
      <c r="Z615" s="158"/>
      <c r="AA615" s="158"/>
      <c r="AB615" s="158"/>
      <c r="AC615" s="158"/>
      <c r="AD615" s="158"/>
      <c r="AE615" s="158"/>
      <c r="AF615" s="158"/>
      <c r="AG615" s="158"/>
      <c r="AH615" s="158"/>
      <c r="AI615" s="158"/>
      <c r="AJ615" s="158"/>
      <c r="AK615" s="158"/>
      <c r="AL615" s="158"/>
      <c r="AM615" s="158"/>
      <c r="AN615" s="158"/>
      <c r="AO615" s="158"/>
      <c r="AP615" s="158"/>
      <c r="AQ615" s="158"/>
      <c r="AR615" s="158"/>
      <c r="AS615" s="158"/>
      <c r="AT615" s="158"/>
      <c r="AU615" s="158"/>
      <c r="AV615" s="158"/>
      <c r="AW615" s="158"/>
      <c r="AX615" s="158"/>
      <c r="AY615" s="158"/>
      <c r="AZ615" s="158"/>
      <c r="BA615" s="158"/>
      <c r="BB615" s="158"/>
      <c r="BC615" s="158"/>
      <c r="BD615" s="158"/>
      <c r="BE615" s="158"/>
      <c r="BF615" s="158"/>
      <c r="BG615" s="158"/>
      <c r="BH615" s="158"/>
      <c r="BI615" s="158"/>
      <c r="BJ615" s="158"/>
      <c r="BK615" s="158"/>
      <c r="BL615" s="158"/>
      <c r="BM615" s="158"/>
      <c r="BN615" s="158"/>
      <c r="BO615" s="158"/>
      <c r="BP615" s="158"/>
      <c r="BQ615" s="158"/>
      <c r="BR615" s="158"/>
      <c r="BS615" s="158"/>
      <c r="BT615" s="158"/>
      <c r="BU615" s="158"/>
      <c r="BV615" s="158"/>
      <c r="BW615" s="158"/>
      <c r="BX615" s="158"/>
      <c r="BY615" s="158"/>
      <c r="BZ615" s="158"/>
      <c r="CA615" s="158"/>
      <c r="CB615" s="158"/>
      <c r="CC615" s="158"/>
      <c r="CD615" s="158"/>
      <c r="CE615" s="158"/>
      <c r="CF615" s="158"/>
      <c r="CG615" s="158"/>
      <c r="CH615" s="158"/>
      <c r="CI615" s="158"/>
      <c r="CJ615" s="158"/>
      <c r="CK615" s="158"/>
      <c r="CL615" s="158"/>
      <c r="CM615" s="158"/>
      <c r="CN615" s="158"/>
      <c r="CO615" s="158"/>
      <c r="CP615" s="158"/>
      <c r="CQ615" s="158"/>
      <c r="CR615" s="158"/>
      <c r="CS615" s="158"/>
      <c r="CT615" s="158"/>
      <c r="CU615" s="158"/>
      <c r="CV615" s="158"/>
      <c r="CW615" s="158"/>
      <c r="CX615" s="158"/>
      <c r="CY615" s="158"/>
      <c r="CZ615" s="158"/>
      <c r="DA615" s="158"/>
      <c r="DB615" s="158"/>
      <c r="DC615" s="158"/>
      <c r="DD615" s="158"/>
      <c r="DE615" s="158"/>
      <c r="DF615" s="158"/>
      <c r="DG615" s="158"/>
      <c r="DH615" s="158"/>
      <c r="DI615" s="158"/>
      <c r="DJ615" s="158"/>
      <c r="DK615" s="158"/>
      <c r="DL615" s="158"/>
      <c r="DM615" s="158"/>
      <c r="DN615" s="158"/>
      <c r="DO615" s="158"/>
      <c r="DP615" s="158"/>
    </row>
    <row r="616" spans="1:120" x14ac:dyDescent="0.2">
      <c r="A616" s="158"/>
      <c r="B616" s="158"/>
      <c r="C616" s="158"/>
      <c r="D616" s="158"/>
      <c r="E616" s="158"/>
      <c r="F616" s="158"/>
      <c r="G616" s="158"/>
      <c r="H616" s="158"/>
      <c r="I616" s="158"/>
      <c r="J616" s="158"/>
      <c r="K616" s="158"/>
      <c r="L616" s="158"/>
      <c r="M616" s="158"/>
      <c r="N616" s="158"/>
      <c r="O616" s="158"/>
      <c r="P616" s="158"/>
      <c r="Q616" s="158"/>
      <c r="R616" s="158"/>
      <c r="S616" s="158"/>
      <c r="T616" s="158"/>
      <c r="U616" s="158"/>
      <c r="V616" s="158"/>
      <c r="W616" s="158"/>
      <c r="X616" s="158"/>
      <c r="Y616" s="158"/>
      <c r="Z616" s="158"/>
      <c r="AA616" s="158"/>
      <c r="AB616" s="158"/>
      <c r="AC616" s="158"/>
      <c r="AD616" s="158"/>
      <c r="AE616" s="158"/>
      <c r="AF616" s="158"/>
      <c r="AG616" s="158"/>
      <c r="AH616" s="158"/>
      <c r="AI616" s="158"/>
      <c r="AJ616" s="158"/>
      <c r="AK616" s="158"/>
      <c r="AL616" s="158"/>
      <c r="AM616" s="158"/>
      <c r="AN616" s="158"/>
      <c r="AO616" s="158"/>
      <c r="AP616" s="158"/>
      <c r="AQ616" s="158"/>
      <c r="AR616" s="158"/>
      <c r="AS616" s="158"/>
      <c r="AT616" s="158"/>
      <c r="AU616" s="158"/>
      <c r="AV616" s="158"/>
      <c r="AW616" s="158"/>
      <c r="AX616" s="158"/>
      <c r="AY616" s="158"/>
      <c r="AZ616" s="158"/>
      <c r="BA616" s="158"/>
      <c r="BB616" s="158"/>
      <c r="BC616" s="158"/>
      <c r="BD616" s="158"/>
      <c r="BE616" s="158"/>
      <c r="BF616" s="158"/>
      <c r="BG616" s="158"/>
      <c r="BH616" s="158"/>
      <c r="BI616" s="158"/>
      <c r="BJ616" s="158"/>
      <c r="BK616" s="158"/>
      <c r="BL616" s="158"/>
      <c r="BM616" s="158"/>
      <c r="BN616" s="158"/>
      <c r="BO616" s="158"/>
      <c r="BP616" s="158"/>
      <c r="BQ616" s="158"/>
      <c r="BR616" s="158"/>
      <c r="BS616" s="158"/>
      <c r="BT616" s="158"/>
      <c r="BU616" s="158"/>
      <c r="BV616" s="158"/>
      <c r="BW616" s="158"/>
      <c r="BX616" s="158"/>
      <c r="BY616" s="158"/>
      <c r="BZ616" s="158"/>
      <c r="CA616" s="158"/>
      <c r="CB616" s="158"/>
      <c r="CC616" s="158"/>
      <c r="CD616" s="158"/>
      <c r="CE616" s="158"/>
      <c r="CF616" s="158"/>
      <c r="CG616" s="158"/>
      <c r="CH616" s="158"/>
      <c r="CI616" s="158"/>
      <c r="CJ616" s="158"/>
      <c r="CK616" s="158"/>
      <c r="CL616" s="158"/>
      <c r="CM616" s="158"/>
      <c r="CN616" s="158"/>
      <c r="CO616" s="158"/>
      <c r="CP616" s="158"/>
      <c r="CQ616" s="158"/>
      <c r="CR616" s="158"/>
      <c r="CS616" s="158"/>
      <c r="CT616" s="158"/>
      <c r="CU616" s="158"/>
      <c r="CV616" s="158"/>
      <c r="CW616" s="158"/>
      <c r="CX616" s="158"/>
      <c r="CY616" s="158"/>
      <c r="CZ616" s="158"/>
      <c r="DA616" s="158"/>
      <c r="DB616" s="158"/>
      <c r="DC616" s="158"/>
      <c r="DD616" s="158"/>
      <c r="DE616" s="158"/>
      <c r="DF616" s="158"/>
      <c r="DG616" s="158"/>
      <c r="DH616" s="158"/>
      <c r="DI616" s="158"/>
      <c r="DJ616" s="158"/>
      <c r="DK616" s="158"/>
      <c r="DL616" s="158"/>
      <c r="DM616" s="158"/>
      <c r="DN616" s="158"/>
      <c r="DO616" s="158"/>
      <c r="DP616" s="158"/>
    </row>
    <row r="617" spans="1:120" x14ac:dyDescent="0.2">
      <c r="A617" s="158"/>
      <c r="B617" s="158"/>
      <c r="C617" s="158"/>
      <c r="D617" s="158"/>
      <c r="E617" s="158"/>
      <c r="F617" s="158"/>
      <c r="G617" s="158"/>
      <c r="H617" s="158"/>
      <c r="I617" s="158"/>
      <c r="J617" s="158"/>
      <c r="K617" s="158"/>
      <c r="L617" s="158"/>
      <c r="M617" s="158"/>
      <c r="N617" s="158"/>
      <c r="O617" s="158"/>
      <c r="P617" s="158"/>
      <c r="Q617" s="158"/>
      <c r="R617" s="158"/>
      <c r="S617" s="158"/>
      <c r="T617" s="158"/>
      <c r="U617" s="158"/>
      <c r="V617" s="158"/>
      <c r="W617" s="158"/>
      <c r="X617" s="158"/>
      <c r="Y617" s="158"/>
      <c r="Z617" s="158"/>
      <c r="AA617" s="158"/>
      <c r="AB617" s="158"/>
      <c r="AC617" s="158"/>
      <c r="AD617" s="158"/>
      <c r="AE617" s="158"/>
      <c r="AF617" s="158"/>
      <c r="AG617" s="158"/>
      <c r="AH617" s="158"/>
      <c r="AI617" s="158"/>
      <c r="AJ617" s="158"/>
      <c r="AK617" s="158"/>
      <c r="AL617" s="158"/>
      <c r="AM617" s="158"/>
      <c r="AN617" s="158"/>
      <c r="AO617" s="158"/>
      <c r="AP617" s="158"/>
      <c r="AQ617" s="158"/>
      <c r="AR617" s="158"/>
      <c r="AS617" s="158"/>
      <c r="AT617" s="158"/>
      <c r="AU617" s="158"/>
      <c r="AV617" s="158"/>
      <c r="AW617" s="158"/>
      <c r="AX617" s="158"/>
      <c r="AY617" s="158"/>
      <c r="AZ617" s="158"/>
      <c r="BA617" s="158"/>
      <c r="BB617" s="158"/>
      <c r="BC617" s="158"/>
      <c r="BD617" s="158"/>
      <c r="BE617" s="158"/>
      <c r="BF617" s="158"/>
      <c r="BG617" s="158"/>
      <c r="BH617" s="158"/>
      <c r="BI617" s="158"/>
      <c r="BJ617" s="158"/>
      <c r="BK617" s="158"/>
      <c r="BL617" s="158"/>
      <c r="BM617" s="158"/>
      <c r="BN617" s="158"/>
      <c r="BO617" s="158"/>
      <c r="BP617" s="158"/>
      <c r="BQ617" s="158"/>
      <c r="BR617" s="158"/>
      <c r="BS617" s="158"/>
      <c r="BT617" s="158"/>
      <c r="BU617" s="158"/>
      <c r="BV617" s="158"/>
      <c r="BW617" s="158"/>
      <c r="BX617" s="158"/>
      <c r="BY617" s="158"/>
      <c r="BZ617" s="158"/>
      <c r="CA617" s="158"/>
      <c r="CB617" s="158"/>
      <c r="CC617" s="158"/>
      <c r="CD617" s="158"/>
      <c r="CE617" s="158"/>
      <c r="CF617" s="158"/>
      <c r="CG617" s="158"/>
      <c r="CH617" s="158"/>
      <c r="CI617" s="158"/>
      <c r="CJ617" s="158"/>
      <c r="CK617" s="158"/>
      <c r="CL617" s="158"/>
      <c r="CM617" s="158"/>
      <c r="CN617" s="158"/>
      <c r="CO617" s="158"/>
      <c r="CP617" s="158"/>
      <c r="CQ617" s="158"/>
      <c r="CR617" s="158"/>
      <c r="CS617" s="158"/>
      <c r="CT617" s="158"/>
      <c r="CU617" s="158"/>
      <c r="CV617" s="158"/>
      <c r="CW617" s="158"/>
      <c r="CX617" s="158"/>
      <c r="CY617" s="158"/>
      <c r="CZ617" s="158"/>
      <c r="DA617" s="158"/>
      <c r="DB617" s="158"/>
      <c r="DC617" s="158"/>
      <c r="DD617" s="158"/>
      <c r="DE617" s="158"/>
      <c r="DF617" s="158"/>
      <c r="DG617" s="158"/>
      <c r="DH617" s="158"/>
      <c r="DI617" s="158"/>
      <c r="DJ617" s="158"/>
      <c r="DK617" s="158"/>
      <c r="DL617" s="158"/>
      <c r="DM617" s="158"/>
      <c r="DN617" s="158"/>
      <c r="DO617" s="158"/>
      <c r="DP617" s="158"/>
    </row>
    <row r="618" spans="1:120" x14ac:dyDescent="0.2">
      <c r="A618" s="158"/>
      <c r="B618" s="158"/>
      <c r="C618" s="158"/>
      <c r="D618" s="158"/>
      <c r="E618" s="158"/>
      <c r="F618" s="158"/>
      <c r="G618" s="158"/>
      <c r="H618" s="158"/>
      <c r="I618" s="158"/>
      <c r="J618" s="158"/>
      <c r="K618" s="158"/>
      <c r="L618" s="158"/>
      <c r="M618" s="158"/>
      <c r="N618" s="158"/>
      <c r="O618" s="158"/>
      <c r="P618" s="158"/>
      <c r="Q618" s="158"/>
      <c r="R618" s="158"/>
      <c r="S618" s="158"/>
      <c r="T618" s="158"/>
      <c r="U618" s="158"/>
      <c r="V618" s="158"/>
      <c r="W618" s="158"/>
      <c r="X618" s="158"/>
      <c r="Y618" s="158"/>
      <c r="Z618" s="158"/>
      <c r="AA618" s="158"/>
      <c r="AB618" s="158"/>
      <c r="AC618" s="158"/>
      <c r="AD618" s="158"/>
      <c r="AE618" s="158"/>
      <c r="AF618" s="158"/>
      <c r="AG618" s="158"/>
      <c r="AH618" s="158"/>
      <c r="AI618" s="158"/>
      <c r="AJ618" s="158"/>
      <c r="AK618" s="158"/>
      <c r="AL618" s="158"/>
      <c r="AM618" s="158"/>
      <c r="AN618" s="158"/>
      <c r="AO618" s="158"/>
      <c r="AP618" s="158"/>
      <c r="AQ618" s="158"/>
      <c r="AR618" s="158"/>
      <c r="AS618" s="158"/>
      <c r="AT618" s="158"/>
      <c r="AU618" s="158"/>
      <c r="AV618" s="158"/>
      <c r="AW618" s="158"/>
      <c r="AX618" s="158"/>
      <c r="AY618" s="158"/>
      <c r="AZ618" s="158"/>
      <c r="BA618" s="158"/>
      <c r="BB618" s="158"/>
      <c r="BC618" s="158"/>
      <c r="BD618" s="158"/>
      <c r="BE618" s="158"/>
      <c r="BF618" s="158"/>
      <c r="BG618" s="158"/>
      <c r="BH618" s="158"/>
      <c r="BI618" s="158"/>
      <c r="BJ618" s="158"/>
      <c r="BK618" s="158"/>
      <c r="BL618" s="158"/>
      <c r="BM618" s="158"/>
      <c r="BN618" s="158"/>
      <c r="BO618" s="158"/>
      <c r="BP618" s="158"/>
      <c r="BQ618" s="158"/>
      <c r="BR618" s="158"/>
      <c r="BS618" s="158"/>
      <c r="BT618" s="158"/>
      <c r="BU618" s="158"/>
      <c r="BV618" s="158"/>
      <c r="BW618" s="158"/>
      <c r="BX618" s="158"/>
      <c r="BY618" s="158"/>
      <c r="BZ618" s="158"/>
      <c r="CA618" s="158"/>
      <c r="CB618" s="158"/>
      <c r="CC618" s="158"/>
      <c r="CD618" s="158"/>
      <c r="CE618" s="158"/>
      <c r="CF618" s="158"/>
      <c r="CG618" s="158"/>
      <c r="CH618" s="158"/>
      <c r="CI618" s="158"/>
      <c r="CJ618" s="158"/>
      <c r="CK618" s="158"/>
      <c r="CL618" s="158"/>
      <c r="CM618" s="158"/>
      <c r="CN618" s="158"/>
      <c r="CO618" s="158"/>
      <c r="CP618" s="158"/>
      <c r="CQ618" s="158"/>
      <c r="CR618" s="158"/>
      <c r="CS618" s="158"/>
      <c r="CT618" s="158"/>
      <c r="CU618" s="158"/>
      <c r="CV618" s="158"/>
      <c r="CW618" s="158"/>
      <c r="CX618" s="158"/>
      <c r="CY618" s="158"/>
      <c r="CZ618" s="158"/>
      <c r="DA618" s="158"/>
      <c r="DB618" s="158"/>
      <c r="DC618" s="158"/>
      <c r="DD618" s="158"/>
      <c r="DE618" s="158"/>
      <c r="DF618" s="158"/>
      <c r="DG618" s="158"/>
      <c r="DH618" s="158"/>
      <c r="DI618" s="158"/>
      <c r="DJ618" s="158"/>
      <c r="DK618" s="158"/>
      <c r="DL618" s="158"/>
      <c r="DM618" s="158"/>
      <c r="DN618" s="158"/>
      <c r="DO618" s="158"/>
      <c r="DP618" s="158"/>
    </row>
    <row r="619" spans="1:120" x14ac:dyDescent="0.2">
      <c r="A619" s="158"/>
      <c r="B619" s="158"/>
      <c r="C619" s="158"/>
      <c r="D619" s="158"/>
      <c r="E619" s="158"/>
      <c r="F619" s="158"/>
      <c r="G619" s="158"/>
      <c r="H619" s="158"/>
      <c r="I619" s="158"/>
      <c r="J619" s="158"/>
      <c r="K619" s="158"/>
      <c r="L619" s="158"/>
      <c r="M619" s="158"/>
      <c r="N619" s="158"/>
      <c r="O619" s="158"/>
      <c r="P619" s="158"/>
      <c r="Q619" s="158"/>
      <c r="R619" s="158"/>
      <c r="S619" s="158"/>
      <c r="T619" s="158"/>
      <c r="U619" s="158"/>
      <c r="V619" s="158"/>
      <c r="W619" s="158"/>
      <c r="X619" s="158"/>
      <c r="Y619" s="158"/>
      <c r="Z619" s="158"/>
      <c r="AA619" s="158"/>
      <c r="AB619" s="158"/>
      <c r="AC619" s="158"/>
      <c r="AD619" s="158"/>
      <c r="AE619" s="158"/>
      <c r="AF619" s="158"/>
      <c r="AG619" s="158"/>
      <c r="AH619" s="158"/>
      <c r="AI619" s="158"/>
      <c r="AJ619" s="158"/>
      <c r="AK619" s="158"/>
      <c r="AL619" s="158"/>
      <c r="AM619" s="158"/>
      <c r="AN619" s="158"/>
      <c r="AO619" s="158"/>
      <c r="AP619" s="158"/>
      <c r="AQ619" s="158"/>
      <c r="AR619" s="158"/>
      <c r="AS619" s="158"/>
      <c r="AT619" s="158"/>
      <c r="AU619" s="158"/>
      <c r="AV619" s="158"/>
      <c r="AW619" s="158"/>
      <c r="AX619" s="158"/>
      <c r="AY619" s="158"/>
      <c r="AZ619" s="158"/>
      <c r="BA619" s="158"/>
      <c r="BB619" s="158"/>
      <c r="BC619" s="158"/>
      <c r="BD619" s="158"/>
      <c r="BE619" s="158"/>
      <c r="BF619" s="158"/>
      <c r="BG619" s="158"/>
      <c r="BH619" s="158"/>
      <c r="BI619" s="158"/>
      <c r="BJ619" s="158"/>
      <c r="BK619" s="158"/>
      <c r="BL619" s="158"/>
      <c r="BM619" s="158"/>
      <c r="BN619" s="158"/>
      <c r="BO619" s="158"/>
      <c r="BP619" s="158"/>
      <c r="BQ619" s="158"/>
      <c r="BR619" s="158"/>
      <c r="BS619" s="158"/>
      <c r="BT619" s="158"/>
      <c r="BU619" s="158"/>
      <c r="BV619" s="158"/>
      <c r="BW619" s="158"/>
      <c r="BX619" s="158"/>
      <c r="BY619" s="158"/>
      <c r="BZ619" s="158"/>
      <c r="CA619" s="158"/>
      <c r="CB619" s="158"/>
      <c r="CC619" s="158"/>
      <c r="CD619" s="158"/>
      <c r="CE619" s="158"/>
      <c r="CF619" s="158"/>
      <c r="CG619" s="158"/>
      <c r="CH619" s="158"/>
      <c r="CI619" s="158"/>
      <c r="CJ619" s="158"/>
      <c r="CK619" s="158"/>
      <c r="CL619" s="158"/>
      <c r="CM619" s="158"/>
      <c r="CN619" s="158"/>
      <c r="CO619" s="158"/>
      <c r="CP619" s="158"/>
      <c r="CQ619" s="158"/>
      <c r="CR619" s="158"/>
      <c r="CS619" s="158"/>
      <c r="CT619" s="158"/>
      <c r="CU619" s="158"/>
      <c r="CV619" s="158"/>
      <c r="CW619" s="158"/>
      <c r="CX619" s="158"/>
      <c r="CY619" s="158"/>
      <c r="CZ619" s="158"/>
      <c r="DA619" s="158"/>
      <c r="DB619" s="158"/>
      <c r="DC619" s="158"/>
      <c r="DD619" s="158"/>
      <c r="DE619" s="158"/>
      <c r="DF619" s="158"/>
      <c r="DG619" s="158"/>
      <c r="DH619" s="158"/>
      <c r="DI619" s="158"/>
      <c r="DJ619" s="158"/>
      <c r="DK619" s="158"/>
      <c r="DL619" s="158"/>
      <c r="DM619" s="158"/>
      <c r="DN619" s="158"/>
      <c r="DO619" s="158"/>
      <c r="DP619" s="158"/>
    </row>
    <row r="620" spans="1:120" x14ac:dyDescent="0.2">
      <c r="A620" s="158"/>
      <c r="B620" s="158"/>
      <c r="C620" s="158"/>
      <c r="D620" s="158"/>
      <c r="E620" s="158"/>
      <c r="F620" s="158"/>
      <c r="G620" s="158"/>
      <c r="H620" s="158"/>
      <c r="I620" s="158"/>
      <c r="J620" s="158"/>
      <c r="K620" s="158"/>
      <c r="L620" s="158"/>
      <c r="M620" s="158"/>
      <c r="N620" s="158"/>
      <c r="O620" s="158"/>
      <c r="P620" s="158"/>
      <c r="Q620" s="158"/>
      <c r="R620" s="158"/>
      <c r="S620" s="158"/>
      <c r="T620" s="158"/>
      <c r="U620" s="158"/>
      <c r="V620" s="158"/>
      <c r="W620" s="158"/>
      <c r="X620" s="158"/>
      <c r="Y620" s="158"/>
      <c r="Z620" s="158"/>
      <c r="AA620" s="158"/>
      <c r="AB620" s="158"/>
      <c r="AC620" s="158"/>
      <c r="AD620" s="158"/>
      <c r="AE620" s="158"/>
      <c r="AF620" s="158"/>
      <c r="AG620" s="158"/>
      <c r="AH620" s="158"/>
      <c r="AI620" s="158"/>
      <c r="AJ620" s="158"/>
      <c r="AK620" s="158"/>
      <c r="AL620" s="158"/>
      <c r="AM620" s="158"/>
      <c r="AN620" s="158"/>
      <c r="AO620" s="158"/>
      <c r="AP620" s="158"/>
      <c r="AQ620" s="158"/>
      <c r="AR620" s="158"/>
      <c r="AS620" s="158"/>
      <c r="AT620" s="158"/>
      <c r="AU620" s="158"/>
      <c r="AV620" s="158"/>
      <c r="AW620" s="158"/>
      <c r="AX620" s="158"/>
      <c r="AY620" s="158"/>
      <c r="AZ620" s="158"/>
      <c r="BA620" s="158"/>
      <c r="BB620" s="158"/>
      <c r="BC620" s="158"/>
      <c r="BD620" s="158"/>
      <c r="BE620" s="158"/>
      <c r="BF620" s="158"/>
      <c r="BG620" s="158"/>
      <c r="BH620" s="158"/>
      <c r="BI620" s="158"/>
      <c r="BJ620" s="158"/>
      <c r="BK620" s="158"/>
      <c r="BL620" s="158"/>
      <c r="BM620" s="158"/>
      <c r="BN620" s="158"/>
      <c r="BO620" s="158"/>
      <c r="BP620" s="158"/>
      <c r="BQ620" s="158"/>
      <c r="BR620" s="158"/>
      <c r="BS620" s="158"/>
      <c r="BT620" s="158"/>
      <c r="BU620" s="158"/>
      <c r="BV620" s="158"/>
      <c r="BW620" s="158"/>
      <c r="BX620" s="158"/>
      <c r="BY620" s="158"/>
      <c r="BZ620" s="158"/>
      <c r="CA620" s="158"/>
      <c r="CB620" s="158"/>
      <c r="CC620" s="158"/>
      <c r="CD620" s="158"/>
      <c r="CE620" s="158"/>
      <c r="CF620" s="158"/>
      <c r="CG620" s="158"/>
      <c r="CH620" s="158"/>
      <c r="CI620" s="158"/>
      <c r="CJ620" s="158"/>
      <c r="CK620" s="158"/>
      <c r="CL620" s="158"/>
      <c r="CM620" s="158"/>
      <c r="CN620" s="158"/>
      <c r="CO620" s="158"/>
      <c r="CP620" s="158"/>
      <c r="CQ620" s="158"/>
      <c r="CR620" s="158"/>
      <c r="CS620" s="158"/>
      <c r="CT620" s="158"/>
      <c r="CU620" s="158"/>
      <c r="CV620" s="158"/>
      <c r="CW620" s="158"/>
      <c r="CX620" s="158"/>
      <c r="CY620" s="158"/>
      <c r="CZ620" s="158"/>
      <c r="DA620" s="158"/>
      <c r="DB620" s="158"/>
      <c r="DC620" s="158"/>
      <c r="DD620" s="158"/>
      <c r="DE620" s="158"/>
      <c r="DF620" s="158"/>
      <c r="DG620" s="158"/>
      <c r="DH620" s="158"/>
      <c r="DI620" s="158"/>
      <c r="DJ620" s="158"/>
      <c r="DK620" s="158"/>
      <c r="DL620" s="158"/>
      <c r="DM620" s="158"/>
      <c r="DN620" s="158"/>
      <c r="DO620" s="158"/>
      <c r="DP620" s="158"/>
    </row>
    <row r="621" spans="1:120" x14ac:dyDescent="0.2">
      <c r="A621" s="158"/>
      <c r="B621" s="158"/>
      <c r="C621" s="158"/>
      <c r="D621" s="158"/>
      <c r="E621" s="158"/>
      <c r="F621" s="158"/>
      <c r="G621" s="158"/>
      <c r="H621" s="158"/>
      <c r="I621" s="158"/>
      <c r="J621" s="158"/>
      <c r="K621" s="158"/>
      <c r="L621" s="158"/>
      <c r="M621" s="158"/>
      <c r="N621" s="158"/>
      <c r="O621" s="158"/>
      <c r="P621" s="158"/>
      <c r="Q621" s="158"/>
      <c r="R621" s="158"/>
      <c r="S621" s="158"/>
      <c r="T621" s="158"/>
      <c r="U621" s="158"/>
      <c r="V621" s="158"/>
      <c r="W621" s="158"/>
      <c r="X621" s="158"/>
      <c r="Y621" s="158"/>
      <c r="Z621" s="158"/>
      <c r="AA621" s="158"/>
      <c r="AB621" s="158"/>
      <c r="AC621" s="158"/>
      <c r="AD621" s="158"/>
      <c r="AE621" s="158"/>
      <c r="AF621" s="158"/>
      <c r="AG621" s="158"/>
      <c r="AH621" s="158"/>
      <c r="AI621" s="158"/>
      <c r="AJ621" s="158"/>
      <c r="AK621" s="158"/>
      <c r="AL621" s="158"/>
      <c r="AM621" s="158"/>
      <c r="AN621" s="158"/>
      <c r="AO621" s="158"/>
      <c r="AP621" s="158"/>
      <c r="AQ621" s="158"/>
      <c r="AR621" s="158"/>
      <c r="AS621" s="158"/>
      <c r="AT621" s="158"/>
      <c r="AU621" s="158"/>
      <c r="AV621" s="158"/>
      <c r="AW621" s="158"/>
      <c r="AX621" s="158"/>
      <c r="AY621" s="158"/>
      <c r="AZ621" s="158"/>
      <c r="BA621" s="158"/>
      <c r="BB621" s="158"/>
      <c r="BC621" s="158"/>
      <c r="BD621" s="158"/>
      <c r="BE621" s="158"/>
      <c r="BF621" s="158"/>
      <c r="BG621" s="158"/>
      <c r="BH621" s="158"/>
      <c r="BI621" s="158"/>
      <c r="BJ621" s="158"/>
      <c r="BK621" s="158"/>
      <c r="BL621" s="158"/>
      <c r="BM621" s="158"/>
      <c r="BN621" s="158"/>
      <c r="BO621" s="158"/>
      <c r="BP621" s="158"/>
      <c r="BQ621" s="158"/>
      <c r="BR621" s="158"/>
      <c r="BS621" s="158"/>
      <c r="BT621" s="158"/>
      <c r="BU621" s="158"/>
      <c r="BV621" s="158"/>
      <c r="BW621" s="158"/>
      <c r="BX621" s="158"/>
      <c r="BY621" s="158"/>
      <c r="BZ621" s="158"/>
      <c r="CA621" s="158"/>
      <c r="CB621" s="158"/>
      <c r="CC621" s="158"/>
      <c r="CD621" s="158"/>
      <c r="CE621" s="158"/>
      <c r="CF621" s="158"/>
      <c r="CG621" s="158"/>
      <c r="CH621" s="158"/>
      <c r="CI621" s="158"/>
      <c r="CJ621" s="158"/>
      <c r="CK621" s="158"/>
      <c r="CL621" s="158"/>
      <c r="CM621" s="158"/>
      <c r="CN621" s="158"/>
      <c r="CO621" s="158"/>
      <c r="CP621" s="158"/>
      <c r="CQ621" s="158"/>
      <c r="CR621" s="158"/>
      <c r="CS621" s="158"/>
      <c r="CT621" s="158"/>
      <c r="CU621" s="158"/>
      <c r="CV621" s="158"/>
      <c r="CW621" s="158"/>
      <c r="CX621" s="158"/>
      <c r="CY621" s="158"/>
      <c r="CZ621" s="158"/>
      <c r="DA621" s="158"/>
      <c r="DB621" s="158"/>
      <c r="DC621" s="158"/>
      <c r="DD621" s="158"/>
      <c r="DE621" s="158"/>
      <c r="DF621" s="158"/>
      <c r="DG621" s="158"/>
      <c r="DH621" s="158"/>
      <c r="DI621" s="158"/>
      <c r="DJ621" s="158"/>
      <c r="DK621" s="158"/>
      <c r="DL621" s="158"/>
      <c r="DM621" s="158"/>
      <c r="DN621" s="158"/>
      <c r="DO621" s="158"/>
      <c r="DP621" s="158"/>
    </row>
    <row r="622" spans="1:120" x14ac:dyDescent="0.2">
      <c r="A622" s="158"/>
      <c r="B622" s="158"/>
      <c r="C622" s="158"/>
      <c r="D622" s="158"/>
      <c r="E622" s="158"/>
      <c r="F622" s="158"/>
      <c r="G622" s="158"/>
      <c r="H622" s="158"/>
      <c r="I622" s="158"/>
      <c r="J622" s="158"/>
      <c r="K622" s="158"/>
      <c r="L622" s="158"/>
      <c r="M622" s="158"/>
      <c r="N622" s="158"/>
      <c r="O622" s="158"/>
      <c r="P622" s="158"/>
      <c r="Q622" s="158"/>
      <c r="R622" s="158"/>
      <c r="S622" s="158"/>
      <c r="T622" s="158"/>
      <c r="U622" s="158"/>
      <c r="V622" s="158"/>
      <c r="W622" s="158"/>
      <c r="X622" s="158"/>
      <c r="Y622" s="158"/>
      <c r="Z622" s="158"/>
      <c r="AA622" s="158"/>
      <c r="AB622" s="158"/>
      <c r="AC622" s="158"/>
      <c r="AD622" s="158"/>
      <c r="AE622" s="158"/>
      <c r="AF622" s="158"/>
      <c r="AG622" s="158"/>
      <c r="AH622" s="158"/>
      <c r="AI622" s="158"/>
      <c r="AJ622" s="158"/>
      <c r="AK622" s="158"/>
      <c r="AL622" s="158"/>
      <c r="AM622" s="158"/>
      <c r="AN622" s="158"/>
      <c r="AO622" s="158"/>
      <c r="AP622" s="158"/>
      <c r="AQ622" s="158"/>
      <c r="AR622" s="158"/>
      <c r="AS622" s="158"/>
      <c r="AT622" s="158"/>
      <c r="AU622" s="158"/>
      <c r="AV622" s="158"/>
      <c r="AW622" s="158"/>
      <c r="AX622" s="158"/>
      <c r="AY622" s="158"/>
      <c r="AZ622" s="158"/>
      <c r="BA622" s="158"/>
      <c r="BB622" s="158"/>
      <c r="BC622" s="158"/>
      <c r="BD622" s="158"/>
      <c r="BE622" s="158"/>
      <c r="BF622" s="158"/>
      <c r="BG622" s="158"/>
      <c r="BH622" s="158"/>
      <c r="BI622" s="158"/>
      <c r="BJ622" s="158"/>
      <c r="BK622" s="158"/>
      <c r="BL622" s="158"/>
      <c r="BM622" s="158"/>
      <c r="BN622" s="158"/>
      <c r="BO622" s="158"/>
      <c r="BP622" s="158"/>
      <c r="BQ622" s="158"/>
      <c r="BR622" s="158"/>
      <c r="BS622" s="158"/>
      <c r="BT622" s="158"/>
      <c r="BU622" s="158"/>
      <c r="BV622" s="158"/>
      <c r="BW622" s="158"/>
      <c r="BX622" s="158"/>
      <c r="BY622" s="158"/>
      <c r="BZ622" s="158"/>
      <c r="CA622" s="158"/>
      <c r="CB622" s="158"/>
      <c r="CC622" s="158"/>
      <c r="CD622" s="158"/>
      <c r="CE622" s="158"/>
      <c r="CF622" s="158"/>
      <c r="CG622" s="158"/>
      <c r="CH622" s="158"/>
      <c r="CI622" s="158"/>
      <c r="CJ622" s="158"/>
      <c r="CK622" s="158"/>
      <c r="CL622" s="158"/>
      <c r="CM622" s="158"/>
      <c r="CN622" s="158"/>
      <c r="CO622" s="158"/>
      <c r="CP622" s="158"/>
      <c r="CQ622" s="158"/>
      <c r="CR622" s="158"/>
      <c r="CS622" s="158"/>
      <c r="CT622" s="158"/>
      <c r="CU622" s="158"/>
      <c r="CV622" s="158"/>
      <c r="CW622" s="158"/>
      <c r="CX622" s="158"/>
      <c r="CY622" s="158"/>
      <c r="CZ622" s="158"/>
      <c r="DA622" s="158"/>
      <c r="DB622" s="158"/>
      <c r="DC622" s="158"/>
      <c r="DD622" s="158"/>
      <c r="DE622" s="158"/>
      <c r="DF622" s="158"/>
      <c r="DG622" s="158"/>
      <c r="DH622" s="158"/>
      <c r="DI622" s="158"/>
      <c r="DJ622" s="158"/>
      <c r="DK622" s="158"/>
      <c r="DL622" s="158"/>
      <c r="DM622" s="158"/>
      <c r="DN622" s="158"/>
      <c r="DO622" s="158"/>
      <c r="DP622" s="158"/>
    </row>
    <row r="623" spans="1:120" x14ac:dyDescent="0.2">
      <c r="A623" s="158"/>
      <c r="B623" s="158"/>
      <c r="C623" s="158"/>
      <c r="D623" s="158"/>
      <c r="E623" s="158"/>
      <c r="F623" s="158"/>
      <c r="G623" s="158"/>
      <c r="H623" s="158"/>
      <c r="I623" s="158"/>
      <c r="J623" s="158"/>
      <c r="K623" s="158"/>
      <c r="L623" s="158"/>
      <c r="M623" s="158"/>
      <c r="N623" s="158"/>
      <c r="O623" s="158"/>
      <c r="P623" s="158"/>
      <c r="Q623" s="158"/>
      <c r="R623" s="158"/>
      <c r="S623" s="158"/>
      <c r="T623" s="158"/>
      <c r="U623" s="158"/>
      <c r="V623" s="158"/>
      <c r="W623" s="158"/>
      <c r="X623" s="158"/>
      <c r="Y623" s="158"/>
      <c r="Z623" s="158"/>
      <c r="AA623" s="158"/>
      <c r="AB623" s="158"/>
      <c r="AC623" s="158"/>
      <c r="AD623" s="158"/>
      <c r="AE623" s="158"/>
      <c r="AF623" s="158"/>
      <c r="AG623" s="158"/>
      <c r="AH623" s="158"/>
      <c r="AI623" s="158"/>
      <c r="AJ623" s="158"/>
      <c r="AK623" s="158"/>
      <c r="AL623" s="158"/>
      <c r="AM623" s="158"/>
      <c r="AN623" s="158"/>
      <c r="AO623" s="158"/>
      <c r="AP623" s="158"/>
      <c r="AQ623" s="158"/>
      <c r="AR623" s="158"/>
      <c r="AS623" s="158"/>
      <c r="AT623" s="158"/>
      <c r="AU623" s="158"/>
      <c r="AV623" s="158"/>
      <c r="AW623" s="158"/>
      <c r="AX623" s="158"/>
      <c r="AY623" s="158"/>
      <c r="AZ623" s="158"/>
      <c r="BA623" s="158"/>
      <c r="BB623" s="158"/>
      <c r="BC623" s="158"/>
      <c r="BD623" s="158"/>
      <c r="BE623" s="158"/>
      <c r="BF623" s="158"/>
      <c r="BG623" s="158"/>
      <c r="BH623" s="158"/>
      <c r="BI623" s="158"/>
      <c r="BJ623" s="158"/>
      <c r="BK623" s="158"/>
      <c r="BL623" s="158"/>
      <c r="BM623" s="158"/>
      <c r="BN623" s="158"/>
      <c r="BO623" s="158"/>
      <c r="BP623" s="158"/>
      <c r="BQ623" s="158"/>
      <c r="BR623" s="158"/>
      <c r="BS623" s="158"/>
      <c r="BT623" s="158"/>
      <c r="BU623" s="158"/>
      <c r="BV623" s="158"/>
      <c r="BW623" s="158"/>
      <c r="BX623" s="158"/>
      <c r="BY623" s="158"/>
      <c r="BZ623" s="158"/>
      <c r="CA623" s="158"/>
      <c r="CB623" s="158"/>
      <c r="CC623" s="158"/>
      <c r="CD623" s="158"/>
      <c r="CE623" s="158"/>
      <c r="CF623" s="158"/>
      <c r="CG623" s="158"/>
      <c r="CH623" s="158"/>
      <c r="CI623" s="158"/>
      <c r="CJ623" s="158"/>
      <c r="CK623" s="158"/>
      <c r="CL623" s="158"/>
      <c r="CM623" s="158"/>
      <c r="CN623" s="158"/>
      <c r="CO623" s="158"/>
      <c r="CP623" s="158"/>
      <c r="CQ623" s="158"/>
      <c r="CR623" s="158"/>
      <c r="CS623" s="158"/>
      <c r="CT623" s="158"/>
      <c r="CU623" s="158"/>
      <c r="CV623" s="158"/>
      <c r="CW623" s="158"/>
      <c r="CX623" s="158"/>
      <c r="CY623" s="158"/>
      <c r="CZ623" s="158"/>
      <c r="DA623" s="158"/>
      <c r="DB623" s="158"/>
      <c r="DC623" s="158"/>
      <c r="DD623" s="158"/>
      <c r="DE623" s="158"/>
      <c r="DF623" s="158"/>
      <c r="DG623" s="158"/>
      <c r="DH623" s="158"/>
      <c r="DI623" s="158"/>
      <c r="DJ623" s="158"/>
      <c r="DK623" s="158"/>
      <c r="DL623" s="158"/>
      <c r="DM623" s="158"/>
      <c r="DN623" s="158"/>
      <c r="DO623" s="158"/>
      <c r="DP623" s="158"/>
    </row>
    <row r="624" spans="1:120" x14ac:dyDescent="0.2">
      <c r="A624" s="158"/>
      <c r="B624" s="158"/>
      <c r="C624" s="158"/>
      <c r="D624" s="158"/>
      <c r="E624" s="158"/>
      <c r="F624" s="158"/>
      <c r="G624" s="158"/>
      <c r="H624" s="158"/>
      <c r="I624" s="158"/>
      <c r="J624" s="158"/>
      <c r="K624" s="158"/>
      <c r="L624" s="158"/>
      <c r="M624" s="158"/>
      <c r="N624" s="158"/>
      <c r="O624" s="158"/>
      <c r="P624" s="158"/>
      <c r="Q624" s="158"/>
      <c r="R624" s="158"/>
      <c r="S624" s="158"/>
      <c r="T624" s="158"/>
      <c r="U624" s="158"/>
      <c r="V624" s="158"/>
      <c r="W624" s="158"/>
      <c r="X624" s="158"/>
      <c r="Y624" s="158"/>
      <c r="Z624" s="158"/>
      <c r="AA624" s="158"/>
      <c r="AB624" s="158"/>
      <c r="AC624" s="158"/>
      <c r="AD624" s="158"/>
      <c r="AE624" s="158"/>
      <c r="AF624" s="158"/>
      <c r="AG624" s="158"/>
      <c r="AH624" s="158"/>
      <c r="AI624" s="158"/>
      <c r="AJ624" s="158"/>
      <c r="AK624" s="158"/>
      <c r="AL624" s="158"/>
      <c r="AM624" s="158"/>
      <c r="AN624" s="158"/>
      <c r="AO624" s="158"/>
      <c r="AP624" s="158"/>
      <c r="AQ624" s="158"/>
      <c r="AR624" s="158"/>
      <c r="AS624" s="158"/>
      <c r="AT624" s="158"/>
      <c r="AU624" s="158"/>
      <c r="AV624" s="158"/>
      <c r="AW624" s="158"/>
      <c r="AX624" s="158"/>
      <c r="AY624" s="158"/>
      <c r="AZ624" s="158"/>
      <c r="BA624" s="158"/>
      <c r="BB624" s="158"/>
      <c r="BC624" s="158"/>
      <c r="BD624" s="158"/>
      <c r="BE624" s="158"/>
      <c r="BF624" s="158"/>
      <c r="BG624" s="158"/>
      <c r="BH624" s="158"/>
      <c r="BI624" s="158"/>
      <c r="BJ624" s="158"/>
      <c r="BK624" s="158"/>
      <c r="BL624" s="158"/>
      <c r="BM624" s="158"/>
      <c r="BN624" s="158"/>
      <c r="BO624" s="158"/>
      <c r="BP624" s="158"/>
      <c r="BQ624" s="158"/>
      <c r="BR624" s="158"/>
      <c r="BS624" s="158"/>
      <c r="BT624" s="158"/>
      <c r="BU624" s="158"/>
      <c r="BV624" s="158"/>
      <c r="BW624" s="158"/>
      <c r="BX624" s="158"/>
      <c r="BY624" s="158"/>
      <c r="BZ624" s="158"/>
      <c r="CA624" s="158"/>
      <c r="CB624" s="158"/>
      <c r="CC624" s="158"/>
      <c r="CD624" s="158"/>
      <c r="CE624" s="158"/>
      <c r="CF624" s="158"/>
      <c r="CG624" s="158"/>
      <c r="CH624" s="158"/>
      <c r="CI624" s="158"/>
      <c r="CJ624" s="158"/>
      <c r="CK624" s="158"/>
      <c r="CL624" s="158"/>
      <c r="CM624" s="158"/>
      <c r="CN624" s="158"/>
      <c r="CO624" s="158"/>
      <c r="CP624" s="158"/>
      <c r="CQ624" s="158"/>
      <c r="CR624" s="158"/>
      <c r="CS624" s="158"/>
      <c r="CT624" s="158"/>
      <c r="CU624" s="158"/>
      <c r="CV624" s="158"/>
      <c r="CW624" s="158"/>
      <c r="CX624" s="158"/>
      <c r="CY624" s="158"/>
      <c r="CZ624" s="158"/>
      <c r="DA624" s="158"/>
      <c r="DB624" s="158"/>
      <c r="DC624" s="158"/>
      <c r="DD624" s="158"/>
      <c r="DE624" s="158"/>
      <c r="DF624" s="158"/>
      <c r="DG624" s="158"/>
      <c r="DH624" s="158"/>
      <c r="DI624" s="158"/>
      <c r="DJ624" s="158"/>
      <c r="DK624" s="158"/>
      <c r="DL624" s="158"/>
      <c r="DM624" s="158"/>
      <c r="DN624" s="158"/>
      <c r="DO624" s="158"/>
      <c r="DP624" s="158"/>
    </row>
    <row r="625" spans="1:120" x14ac:dyDescent="0.2">
      <c r="A625" s="158"/>
      <c r="B625" s="158"/>
      <c r="C625" s="158"/>
      <c r="D625" s="158"/>
      <c r="E625" s="158"/>
      <c r="F625" s="158"/>
      <c r="G625" s="158"/>
      <c r="H625" s="158"/>
      <c r="I625" s="158"/>
      <c r="J625" s="158"/>
      <c r="K625" s="158"/>
      <c r="L625" s="158"/>
      <c r="M625" s="158"/>
      <c r="N625" s="158"/>
      <c r="O625" s="158"/>
      <c r="P625" s="158"/>
      <c r="Q625" s="158"/>
      <c r="R625" s="158"/>
      <c r="S625" s="158"/>
      <c r="T625" s="158"/>
      <c r="U625" s="158"/>
      <c r="V625" s="158"/>
      <c r="W625" s="158"/>
      <c r="X625" s="158"/>
      <c r="Y625" s="158"/>
      <c r="Z625" s="158"/>
      <c r="AA625" s="158"/>
      <c r="AB625" s="158"/>
      <c r="AC625" s="158"/>
      <c r="AD625" s="158"/>
      <c r="AE625" s="158"/>
      <c r="AF625" s="158"/>
      <c r="AG625" s="158"/>
      <c r="AH625" s="158"/>
      <c r="AI625" s="158"/>
      <c r="AJ625" s="158"/>
      <c r="AK625" s="158"/>
      <c r="AL625" s="158"/>
      <c r="AM625" s="158"/>
      <c r="AN625" s="158"/>
      <c r="AO625" s="158"/>
      <c r="AP625" s="158"/>
      <c r="AQ625" s="158"/>
      <c r="AR625" s="158"/>
      <c r="AS625" s="158"/>
      <c r="AT625" s="158"/>
      <c r="AU625" s="158"/>
      <c r="AV625" s="158"/>
      <c r="AW625" s="158"/>
      <c r="AX625" s="158"/>
      <c r="AY625" s="158"/>
      <c r="AZ625" s="158"/>
      <c r="BA625" s="158"/>
      <c r="BB625" s="158"/>
      <c r="BC625" s="158"/>
      <c r="BD625" s="158"/>
      <c r="BE625" s="158"/>
      <c r="BF625" s="158"/>
      <c r="BG625" s="158"/>
      <c r="BH625" s="158"/>
      <c r="BI625" s="158"/>
      <c r="BJ625" s="158"/>
      <c r="BK625" s="158"/>
      <c r="BL625" s="158"/>
      <c r="BM625" s="158"/>
      <c r="BN625" s="158"/>
      <c r="BO625" s="158"/>
      <c r="BP625" s="158"/>
      <c r="BQ625" s="158"/>
      <c r="BR625" s="158"/>
      <c r="BS625" s="158"/>
      <c r="BT625" s="158"/>
      <c r="BU625" s="158"/>
      <c r="BV625" s="158"/>
      <c r="BW625" s="158"/>
      <c r="BX625" s="158"/>
      <c r="BY625" s="158"/>
      <c r="BZ625" s="158"/>
      <c r="CA625" s="158"/>
      <c r="CB625" s="158"/>
      <c r="CC625" s="158"/>
      <c r="CD625" s="158"/>
      <c r="CE625" s="158"/>
      <c r="CF625" s="158"/>
      <c r="CG625" s="158"/>
      <c r="CH625" s="158"/>
      <c r="CI625" s="158"/>
      <c r="CJ625" s="158"/>
      <c r="CK625" s="158"/>
      <c r="CL625" s="158"/>
      <c r="CM625" s="158"/>
      <c r="CN625" s="158"/>
      <c r="CO625" s="158"/>
      <c r="CP625" s="158"/>
      <c r="CQ625" s="158"/>
      <c r="CR625" s="158"/>
      <c r="CS625" s="158"/>
      <c r="CT625" s="158"/>
      <c r="CU625" s="158"/>
      <c r="CV625" s="158"/>
      <c r="CW625" s="158"/>
      <c r="CX625" s="158"/>
      <c r="CY625" s="158"/>
      <c r="CZ625" s="158"/>
      <c r="DA625" s="158"/>
      <c r="DB625" s="158"/>
      <c r="DC625" s="158"/>
      <c r="DD625" s="158"/>
      <c r="DE625" s="158"/>
      <c r="DF625" s="158"/>
      <c r="DG625" s="158"/>
      <c r="DH625" s="158"/>
      <c r="DI625" s="158"/>
      <c r="DJ625" s="158"/>
      <c r="DK625" s="158"/>
      <c r="DL625" s="158"/>
      <c r="DM625" s="158"/>
      <c r="DN625" s="158"/>
      <c r="DO625" s="158"/>
      <c r="DP625" s="158"/>
    </row>
    <row r="626" spans="1:120" x14ac:dyDescent="0.2">
      <c r="A626" s="158"/>
      <c r="B626" s="158"/>
      <c r="C626" s="158"/>
      <c r="D626" s="158"/>
      <c r="E626" s="158"/>
      <c r="F626" s="158"/>
      <c r="G626" s="158"/>
      <c r="H626" s="158"/>
      <c r="I626" s="158"/>
      <c r="J626" s="158"/>
      <c r="K626" s="158"/>
      <c r="L626" s="158"/>
      <c r="M626" s="158"/>
      <c r="N626" s="158"/>
      <c r="O626" s="158"/>
      <c r="P626" s="158"/>
      <c r="Q626" s="158"/>
      <c r="R626" s="158"/>
      <c r="S626" s="158"/>
      <c r="T626" s="158"/>
      <c r="U626" s="158"/>
      <c r="V626" s="158"/>
      <c r="W626" s="158"/>
      <c r="X626" s="158"/>
      <c r="Y626" s="158"/>
      <c r="Z626" s="158"/>
      <c r="AA626" s="158"/>
      <c r="AB626" s="158"/>
      <c r="AC626" s="158"/>
      <c r="AD626" s="158"/>
      <c r="AE626" s="158"/>
      <c r="AF626" s="158"/>
      <c r="AG626" s="158"/>
      <c r="AH626" s="158"/>
      <c r="AI626" s="158"/>
      <c r="AJ626" s="158"/>
      <c r="AK626" s="158"/>
      <c r="AL626" s="158"/>
      <c r="AM626" s="158"/>
      <c r="AN626" s="158"/>
      <c r="AO626" s="158"/>
      <c r="AP626" s="158"/>
      <c r="AQ626" s="158"/>
      <c r="AR626" s="158"/>
      <c r="AS626" s="158"/>
      <c r="AT626" s="158"/>
      <c r="AU626" s="158"/>
      <c r="AV626" s="158"/>
      <c r="AW626" s="158"/>
      <c r="AX626" s="158"/>
      <c r="AY626" s="158"/>
      <c r="AZ626" s="158"/>
      <c r="BA626" s="158"/>
      <c r="BB626" s="158"/>
      <c r="BC626" s="158"/>
      <c r="BD626" s="158"/>
      <c r="BE626" s="158"/>
      <c r="BF626" s="158"/>
      <c r="BG626" s="158"/>
      <c r="BH626" s="158"/>
      <c r="BI626" s="158"/>
      <c r="BJ626" s="158"/>
      <c r="BK626" s="158"/>
      <c r="BL626" s="158"/>
      <c r="BM626" s="158"/>
      <c r="BN626" s="158"/>
      <c r="BO626" s="158"/>
      <c r="BP626" s="158"/>
      <c r="BQ626" s="158"/>
      <c r="BR626" s="158"/>
      <c r="BS626" s="158"/>
      <c r="BT626" s="158"/>
      <c r="BU626" s="158"/>
      <c r="BV626" s="158"/>
      <c r="BW626" s="158"/>
      <c r="BX626" s="158"/>
      <c r="BY626" s="158"/>
      <c r="BZ626" s="158"/>
      <c r="CA626" s="158"/>
      <c r="CB626" s="158"/>
      <c r="CC626" s="158"/>
      <c r="CD626" s="158"/>
      <c r="CE626" s="158"/>
      <c r="CF626" s="158"/>
      <c r="CG626" s="158"/>
      <c r="CH626" s="158"/>
      <c r="CI626" s="158"/>
      <c r="CJ626" s="158"/>
      <c r="CK626" s="158"/>
      <c r="CL626" s="158"/>
      <c r="CM626" s="158"/>
      <c r="CN626" s="158"/>
      <c r="CO626" s="158"/>
      <c r="CP626" s="158"/>
      <c r="CQ626" s="158"/>
      <c r="CR626" s="158"/>
      <c r="CS626" s="158"/>
      <c r="CT626" s="158"/>
      <c r="CU626" s="158"/>
      <c r="CV626" s="158"/>
      <c r="CW626" s="158"/>
      <c r="CX626" s="158"/>
      <c r="CY626" s="158"/>
      <c r="CZ626" s="158"/>
      <c r="DA626" s="158"/>
      <c r="DB626" s="158"/>
      <c r="DC626" s="158"/>
      <c r="DD626" s="158"/>
      <c r="DE626" s="158"/>
      <c r="DF626" s="158"/>
      <c r="DG626" s="158"/>
      <c r="DH626" s="158"/>
      <c r="DI626" s="158"/>
      <c r="DJ626" s="158"/>
      <c r="DK626" s="158"/>
      <c r="DL626" s="158"/>
      <c r="DM626" s="158"/>
      <c r="DN626" s="158"/>
      <c r="DO626" s="158"/>
      <c r="DP626" s="158"/>
    </row>
    <row r="627" spans="1:120" x14ac:dyDescent="0.2">
      <c r="A627" s="158"/>
      <c r="B627" s="158"/>
      <c r="C627" s="158"/>
      <c r="D627" s="158"/>
      <c r="E627" s="158"/>
      <c r="F627" s="158"/>
      <c r="G627" s="158"/>
      <c r="H627" s="158"/>
      <c r="I627" s="158"/>
      <c r="J627" s="158"/>
      <c r="K627" s="158"/>
      <c r="L627" s="158"/>
      <c r="M627" s="158"/>
      <c r="N627" s="158"/>
      <c r="O627" s="158"/>
      <c r="P627" s="158"/>
      <c r="Q627" s="158"/>
      <c r="R627" s="158"/>
      <c r="S627" s="158"/>
      <c r="T627" s="158"/>
      <c r="U627" s="158"/>
      <c r="V627" s="158"/>
      <c r="W627" s="158"/>
      <c r="X627" s="158"/>
      <c r="Y627" s="158"/>
      <c r="Z627" s="158"/>
      <c r="AA627" s="158"/>
      <c r="AB627" s="158"/>
      <c r="AC627" s="158"/>
      <c r="AD627" s="158"/>
      <c r="AE627" s="158"/>
      <c r="AF627" s="158"/>
      <c r="AG627" s="158"/>
      <c r="AH627" s="158"/>
      <c r="AI627" s="158"/>
      <c r="AJ627" s="158"/>
      <c r="AK627" s="158"/>
      <c r="AL627" s="158"/>
      <c r="AM627" s="158"/>
      <c r="AN627" s="158"/>
      <c r="AO627" s="158"/>
      <c r="AP627" s="158"/>
      <c r="AQ627" s="158"/>
      <c r="AR627" s="158"/>
      <c r="AS627" s="158"/>
      <c r="AT627" s="158"/>
      <c r="AU627" s="158"/>
      <c r="AV627" s="158"/>
      <c r="AW627" s="158"/>
      <c r="AX627" s="158"/>
      <c r="AY627" s="158"/>
      <c r="AZ627" s="158"/>
      <c r="BA627" s="158"/>
      <c r="BB627" s="158"/>
      <c r="BC627" s="158"/>
      <c r="BD627" s="158"/>
      <c r="BE627" s="158"/>
      <c r="BF627" s="158"/>
      <c r="BG627" s="158"/>
      <c r="BH627" s="158"/>
      <c r="BI627" s="158"/>
      <c r="BJ627" s="158"/>
      <c r="BK627" s="158"/>
      <c r="BL627" s="158"/>
      <c r="BM627" s="158"/>
      <c r="BN627" s="158"/>
      <c r="BO627" s="158"/>
      <c r="BP627" s="158"/>
      <c r="BQ627" s="158"/>
      <c r="BR627" s="158"/>
      <c r="BS627" s="158"/>
      <c r="BT627" s="158"/>
      <c r="BU627" s="158"/>
      <c r="BV627" s="158"/>
      <c r="BW627" s="158"/>
      <c r="BX627" s="158"/>
      <c r="BY627" s="158"/>
      <c r="BZ627" s="158"/>
      <c r="CA627" s="158"/>
      <c r="CB627" s="158"/>
      <c r="CC627" s="158"/>
      <c r="CD627" s="158"/>
      <c r="CE627" s="158"/>
      <c r="CF627" s="158"/>
      <c r="CG627" s="158"/>
      <c r="CH627" s="158"/>
      <c r="CI627" s="158"/>
      <c r="CJ627" s="158"/>
      <c r="CK627" s="158"/>
      <c r="CL627" s="158"/>
      <c r="CM627" s="158"/>
      <c r="CN627" s="158"/>
      <c r="CO627" s="158"/>
      <c r="CP627" s="158"/>
      <c r="CQ627" s="158"/>
      <c r="CR627" s="158"/>
      <c r="CS627" s="158"/>
      <c r="CT627" s="158"/>
      <c r="CU627" s="158"/>
      <c r="CV627" s="158"/>
      <c r="CW627" s="158"/>
      <c r="CX627" s="158"/>
      <c r="CY627" s="158"/>
      <c r="CZ627" s="158"/>
      <c r="DA627" s="158"/>
      <c r="DB627" s="158"/>
      <c r="DC627" s="158"/>
      <c r="DD627" s="158"/>
      <c r="DE627" s="158"/>
      <c r="DF627" s="158"/>
      <c r="DG627" s="158"/>
      <c r="DH627" s="158"/>
      <c r="DI627" s="158"/>
      <c r="DJ627" s="158"/>
      <c r="DK627" s="158"/>
      <c r="DL627" s="158"/>
      <c r="DM627" s="158"/>
      <c r="DN627" s="158"/>
      <c r="DO627" s="158"/>
      <c r="DP627" s="158"/>
    </row>
    <row r="628" spans="1:120" x14ac:dyDescent="0.2">
      <c r="A628" s="158"/>
      <c r="B628" s="158"/>
      <c r="C628" s="158"/>
      <c r="D628" s="158"/>
      <c r="E628" s="158"/>
      <c r="F628" s="158"/>
      <c r="G628" s="158"/>
      <c r="H628" s="158"/>
      <c r="I628" s="158"/>
      <c r="J628" s="158"/>
      <c r="K628" s="158"/>
      <c r="L628" s="158"/>
      <c r="M628" s="158"/>
      <c r="N628" s="158"/>
      <c r="O628" s="158"/>
      <c r="P628" s="158"/>
      <c r="Q628" s="158"/>
      <c r="R628" s="158"/>
      <c r="S628" s="158"/>
      <c r="T628" s="158"/>
      <c r="U628" s="158"/>
      <c r="V628" s="158"/>
      <c r="W628" s="158"/>
      <c r="X628" s="158"/>
      <c r="Y628" s="158"/>
      <c r="Z628" s="158"/>
      <c r="AA628" s="158"/>
      <c r="AB628" s="158"/>
      <c r="AC628" s="158"/>
      <c r="AD628" s="158"/>
      <c r="AE628" s="158"/>
      <c r="AF628" s="158"/>
      <c r="AG628" s="158"/>
      <c r="AH628" s="158"/>
      <c r="AI628" s="158"/>
      <c r="AJ628" s="158"/>
      <c r="AK628" s="158"/>
      <c r="AL628" s="158"/>
      <c r="AM628" s="158"/>
      <c r="AN628" s="158"/>
      <c r="AO628" s="158"/>
      <c r="AP628" s="158"/>
      <c r="AQ628" s="158"/>
      <c r="AR628" s="158"/>
      <c r="AS628" s="158"/>
      <c r="AT628" s="158"/>
      <c r="AU628" s="158"/>
      <c r="AV628" s="158"/>
      <c r="AW628" s="158"/>
      <c r="AX628" s="158"/>
      <c r="AY628" s="158"/>
      <c r="AZ628" s="158"/>
      <c r="BA628" s="158"/>
      <c r="BB628" s="158"/>
      <c r="BC628" s="158"/>
      <c r="BD628" s="158"/>
      <c r="BE628" s="158"/>
      <c r="BF628" s="158"/>
      <c r="BG628" s="158"/>
      <c r="BH628" s="158"/>
      <c r="BI628" s="158"/>
      <c r="BJ628" s="158"/>
      <c r="BK628" s="158"/>
      <c r="BL628" s="158"/>
      <c r="BM628" s="158"/>
      <c r="BN628" s="158"/>
      <c r="BO628" s="158"/>
      <c r="BP628" s="158"/>
      <c r="BQ628" s="158"/>
      <c r="BR628" s="158"/>
      <c r="BS628" s="158"/>
      <c r="BT628" s="158"/>
      <c r="BU628" s="158"/>
      <c r="BV628" s="158"/>
      <c r="BW628" s="158"/>
      <c r="BX628" s="158"/>
      <c r="BY628" s="158"/>
      <c r="BZ628" s="158"/>
      <c r="CA628" s="158"/>
      <c r="CB628" s="158"/>
      <c r="CC628" s="158"/>
      <c r="CD628" s="158"/>
      <c r="CE628" s="158"/>
      <c r="CF628" s="158"/>
      <c r="CG628" s="158"/>
      <c r="CH628" s="158"/>
      <c r="CI628" s="158"/>
      <c r="CJ628" s="158"/>
      <c r="CK628" s="158"/>
      <c r="CL628" s="158"/>
      <c r="CM628" s="158"/>
      <c r="CN628" s="158"/>
      <c r="CO628" s="158"/>
      <c r="CP628" s="158"/>
      <c r="CQ628" s="158"/>
      <c r="CR628" s="158"/>
      <c r="CS628" s="158"/>
      <c r="CT628" s="158"/>
      <c r="CU628" s="158"/>
      <c r="CV628" s="158"/>
      <c r="CW628" s="158"/>
      <c r="CX628" s="158"/>
      <c r="CY628" s="158"/>
      <c r="CZ628" s="158"/>
      <c r="DA628" s="158"/>
      <c r="DB628" s="158"/>
      <c r="DC628" s="158"/>
      <c r="DD628" s="158"/>
      <c r="DE628" s="158"/>
      <c r="DF628" s="158"/>
      <c r="DG628" s="158"/>
      <c r="DH628" s="158"/>
      <c r="DI628" s="158"/>
      <c r="DJ628" s="158"/>
      <c r="DK628" s="158"/>
      <c r="DL628" s="158"/>
      <c r="DM628" s="158"/>
      <c r="DN628" s="158"/>
      <c r="DO628" s="158"/>
      <c r="DP628" s="158"/>
    </row>
    <row r="629" spans="1:120" x14ac:dyDescent="0.2">
      <c r="A629" s="158"/>
      <c r="B629" s="158"/>
      <c r="C629" s="158"/>
      <c r="D629" s="158"/>
      <c r="E629" s="158"/>
      <c r="F629" s="158"/>
      <c r="G629" s="158"/>
      <c r="H629" s="158"/>
      <c r="I629" s="158"/>
      <c r="J629" s="158"/>
      <c r="K629" s="158"/>
      <c r="L629" s="158"/>
      <c r="M629" s="158"/>
      <c r="N629" s="158"/>
      <c r="O629" s="158"/>
      <c r="P629" s="158"/>
      <c r="Q629" s="158"/>
      <c r="R629" s="158"/>
      <c r="S629" s="158"/>
      <c r="T629" s="158"/>
      <c r="U629" s="158"/>
      <c r="V629" s="158"/>
      <c r="W629" s="158"/>
      <c r="X629" s="158"/>
      <c r="Y629" s="158"/>
      <c r="Z629" s="158"/>
      <c r="AA629" s="158"/>
      <c r="AB629" s="158"/>
      <c r="AC629" s="158"/>
      <c r="AD629" s="158"/>
      <c r="AE629" s="158"/>
      <c r="AF629" s="158"/>
      <c r="AG629" s="158"/>
      <c r="AH629" s="158"/>
      <c r="AI629" s="158"/>
      <c r="AJ629" s="158"/>
      <c r="AK629" s="158"/>
      <c r="AL629" s="158"/>
      <c r="AM629" s="158"/>
      <c r="AN629" s="158"/>
      <c r="AO629" s="158"/>
      <c r="AP629" s="158"/>
      <c r="AQ629" s="158"/>
      <c r="AR629" s="158"/>
      <c r="AS629" s="158"/>
      <c r="AT629" s="158"/>
      <c r="AU629" s="158"/>
      <c r="AV629" s="158"/>
      <c r="AW629" s="158"/>
      <c r="AX629" s="158"/>
      <c r="AY629" s="158"/>
      <c r="AZ629" s="158"/>
      <c r="BA629" s="158"/>
      <c r="BB629" s="158"/>
      <c r="BC629" s="158"/>
      <c r="BD629" s="158"/>
      <c r="BE629" s="158"/>
      <c r="BF629" s="158"/>
      <c r="BG629" s="158"/>
      <c r="BH629" s="158"/>
      <c r="BI629" s="158"/>
      <c r="BJ629" s="158"/>
      <c r="BK629" s="158"/>
      <c r="BL629" s="158"/>
      <c r="BM629" s="158"/>
      <c r="BN629" s="158"/>
      <c r="BO629" s="158"/>
      <c r="BP629" s="158"/>
      <c r="BQ629" s="158"/>
      <c r="BR629" s="158"/>
      <c r="BS629" s="158"/>
      <c r="BT629" s="158"/>
      <c r="BU629" s="158"/>
      <c r="BV629" s="158"/>
      <c r="BW629" s="158"/>
      <c r="BX629" s="158"/>
      <c r="BY629" s="158"/>
      <c r="BZ629" s="158"/>
      <c r="CA629" s="158"/>
      <c r="CB629" s="158"/>
      <c r="CC629" s="158"/>
      <c r="CD629" s="158"/>
      <c r="CE629" s="158"/>
      <c r="CF629" s="158"/>
      <c r="CG629" s="158"/>
      <c r="CH629" s="158"/>
      <c r="CI629" s="158"/>
      <c r="CJ629" s="158"/>
      <c r="CK629" s="158"/>
      <c r="CL629" s="158"/>
      <c r="CM629" s="158"/>
      <c r="CN629" s="158"/>
      <c r="CO629" s="158"/>
      <c r="CP629" s="158"/>
      <c r="CQ629" s="158"/>
      <c r="CR629" s="158"/>
      <c r="CS629" s="158"/>
      <c r="CT629" s="158"/>
      <c r="CU629" s="158"/>
      <c r="CV629" s="158"/>
      <c r="CW629" s="158"/>
      <c r="CX629" s="158"/>
      <c r="CY629" s="158"/>
      <c r="CZ629" s="158"/>
      <c r="DA629" s="158"/>
      <c r="DB629" s="158"/>
      <c r="DC629" s="158"/>
      <c r="DD629" s="158"/>
      <c r="DE629" s="158"/>
      <c r="DF629" s="158"/>
      <c r="DG629" s="158"/>
      <c r="DH629" s="158"/>
      <c r="DI629" s="158"/>
      <c r="DJ629" s="158"/>
      <c r="DK629" s="158"/>
      <c r="DL629" s="158"/>
      <c r="DM629" s="158"/>
      <c r="DN629" s="158"/>
      <c r="DO629" s="158"/>
      <c r="DP629" s="158"/>
    </row>
    <row r="630" spans="1:120" x14ac:dyDescent="0.2">
      <c r="A630" s="158"/>
      <c r="B630" s="158"/>
      <c r="C630" s="158"/>
      <c r="D630" s="158"/>
      <c r="E630" s="158"/>
      <c r="F630" s="158"/>
      <c r="G630" s="158"/>
      <c r="H630" s="158"/>
      <c r="I630" s="158"/>
      <c r="J630" s="158"/>
      <c r="K630" s="158"/>
      <c r="L630" s="158"/>
      <c r="M630" s="158"/>
      <c r="N630" s="158"/>
      <c r="O630" s="158"/>
      <c r="P630" s="158"/>
      <c r="Q630" s="158"/>
      <c r="R630" s="158"/>
      <c r="S630" s="158"/>
      <c r="T630" s="158"/>
      <c r="U630" s="158"/>
      <c r="V630" s="158"/>
      <c r="W630" s="158"/>
      <c r="X630" s="158"/>
      <c r="Y630" s="158"/>
      <c r="Z630" s="158"/>
      <c r="AA630" s="158"/>
      <c r="AB630" s="158"/>
      <c r="AC630" s="158"/>
      <c r="AD630" s="158"/>
      <c r="AE630" s="158"/>
      <c r="AF630" s="158"/>
      <c r="AG630" s="158"/>
      <c r="AH630" s="158"/>
      <c r="AI630" s="158"/>
      <c r="AJ630" s="158"/>
      <c r="AK630" s="158"/>
      <c r="AL630" s="158"/>
      <c r="AM630" s="158"/>
      <c r="AN630" s="158"/>
      <c r="AO630" s="158"/>
      <c r="AP630" s="158"/>
      <c r="AQ630" s="158"/>
      <c r="AR630" s="158"/>
      <c r="AS630" s="158"/>
      <c r="AT630" s="158"/>
      <c r="AU630" s="158"/>
      <c r="AV630" s="158"/>
      <c r="AW630" s="158"/>
      <c r="AX630" s="158"/>
      <c r="AY630" s="158"/>
      <c r="AZ630" s="158"/>
      <c r="BA630" s="158"/>
      <c r="BB630" s="158"/>
      <c r="BC630" s="158"/>
      <c r="BD630" s="158"/>
      <c r="BE630" s="158"/>
      <c r="BF630" s="158"/>
      <c r="BG630" s="158"/>
      <c r="BH630" s="158"/>
      <c r="BI630" s="158"/>
      <c r="BJ630" s="158"/>
      <c r="BK630" s="158"/>
      <c r="BL630" s="158"/>
      <c r="BM630" s="158"/>
      <c r="BN630" s="158"/>
      <c r="BO630" s="158"/>
      <c r="BP630" s="158"/>
      <c r="BQ630" s="158"/>
      <c r="BR630" s="158"/>
      <c r="BS630" s="158"/>
      <c r="BT630" s="158"/>
      <c r="BU630" s="158"/>
      <c r="BV630" s="158"/>
      <c r="BW630" s="158"/>
      <c r="BX630" s="158"/>
      <c r="BY630" s="158"/>
      <c r="BZ630" s="158"/>
      <c r="CA630" s="158"/>
      <c r="CB630" s="158"/>
      <c r="CC630" s="158"/>
      <c r="CD630" s="158"/>
      <c r="CE630" s="158"/>
      <c r="CF630" s="158"/>
      <c r="CG630" s="158"/>
      <c r="CH630" s="158"/>
      <c r="CI630" s="158"/>
      <c r="CJ630" s="158"/>
      <c r="CK630" s="158"/>
      <c r="CL630" s="158"/>
      <c r="CM630" s="158"/>
      <c r="CN630" s="158"/>
      <c r="CO630" s="158"/>
      <c r="CP630" s="158"/>
      <c r="CQ630" s="158"/>
      <c r="CR630" s="158"/>
      <c r="CS630" s="158"/>
      <c r="CT630" s="158"/>
      <c r="CU630" s="158"/>
      <c r="CV630" s="158"/>
      <c r="CW630" s="158"/>
      <c r="CX630" s="158"/>
      <c r="CY630" s="158"/>
      <c r="CZ630" s="158"/>
      <c r="DA630" s="158"/>
      <c r="DB630" s="158"/>
      <c r="DC630" s="158"/>
      <c r="DD630" s="158"/>
      <c r="DE630" s="158"/>
      <c r="DF630" s="158"/>
      <c r="DG630" s="158"/>
      <c r="DH630" s="158"/>
      <c r="DI630" s="158"/>
      <c r="DJ630" s="158"/>
      <c r="DK630" s="158"/>
      <c r="DL630" s="158"/>
      <c r="DM630" s="158"/>
      <c r="DN630" s="158"/>
      <c r="DO630" s="158"/>
      <c r="DP630" s="158"/>
    </row>
    <row r="631" spans="1:120" x14ac:dyDescent="0.2">
      <c r="A631" s="158"/>
      <c r="B631" s="158"/>
      <c r="C631" s="158"/>
      <c r="D631" s="158"/>
      <c r="E631" s="158"/>
      <c r="F631" s="158"/>
      <c r="G631" s="158"/>
      <c r="H631" s="158"/>
      <c r="I631" s="158"/>
      <c r="J631" s="158"/>
      <c r="K631" s="158"/>
      <c r="L631" s="158"/>
      <c r="M631" s="158"/>
      <c r="N631" s="158"/>
      <c r="O631" s="158"/>
      <c r="P631" s="158"/>
      <c r="Q631" s="158"/>
      <c r="R631" s="158"/>
      <c r="S631" s="158"/>
      <c r="T631" s="158"/>
      <c r="U631" s="158"/>
      <c r="V631" s="158"/>
      <c r="W631" s="158"/>
      <c r="X631" s="158"/>
      <c r="Y631" s="158"/>
      <c r="Z631" s="158"/>
      <c r="AA631" s="158"/>
      <c r="AB631" s="158"/>
      <c r="AC631" s="158"/>
      <c r="AD631" s="158"/>
      <c r="AE631" s="158"/>
      <c r="AF631" s="158"/>
      <c r="AG631" s="158"/>
      <c r="AH631" s="158"/>
      <c r="AI631" s="158"/>
      <c r="AJ631" s="158"/>
      <c r="AK631" s="158"/>
      <c r="AL631" s="158"/>
      <c r="AM631" s="158"/>
      <c r="AN631" s="158"/>
      <c r="AO631" s="158"/>
      <c r="AP631" s="158"/>
      <c r="AQ631" s="158"/>
      <c r="AR631" s="158"/>
      <c r="AS631" s="158"/>
      <c r="AT631" s="158"/>
      <c r="AU631" s="158"/>
      <c r="AV631" s="158"/>
      <c r="AW631" s="158"/>
      <c r="AX631" s="158"/>
      <c r="AY631" s="158"/>
      <c r="AZ631" s="158"/>
      <c r="BA631" s="158"/>
      <c r="BB631" s="158"/>
      <c r="BC631" s="158"/>
      <c r="BD631" s="158"/>
      <c r="BE631" s="158"/>
      <c r="BF631" s="158"/>
      <c r="BG631" s="158"/>
      <c r="BH631" s="158"/>
      <c r="BI631" s="158"/>
      <c r="BJ631" s="158"/>
      <c r="BK631" s="158"/>
      <c r="BL631" s="158"/>
      <c r="BM631" s="158"/>
      <c r="BN631" s="158"/>
      <c r="BO631" s="158"/>
      <c r="BP631" s="158"/>
      <c r="BQ631" s="158"/>
      <c r="BR631" s="158"/>
      <c r="BS631" s="158"/>
      <c r="BT631" s="158"/>
      <c r="BU631" s="158"/>
      <c r="BV631" s="158"/>
      <c r="BW631" s="158"/>
      <c r="BX631" s="158"/>
      <c r="BY631" s="158"/>
      <c r="BZ631" s="158"/>
      <c r="CA631" s="158"/>
      <c r="CB631" s="158"/>
      <c r="CC631" s="158"/>
      <c r="CD631" s="158"/>
      <c r="CE631" s="158"/>
      <c r="CF631" s="158"/>
      <c r="CG631" s="158"/>
      <c r="CH631" s="158"/>
      <c r="CI631" s="158"/>
      <c r="CJ631" s="158"/>
      <c r="CK631" s="158"/>
      <c r="CL631" s="158"/>
      <c r="CM631" s="158"/>
      <c r="CN631" s="158"/>
      <c r="CO631" s="158"/>
      <c r="CP631" s="158"/>
      <c r="CQ631" s="158"/>
      <c r="CR631" s="158"/>
      <c r="CS631" s="158"/>
      <c r="CT631" s="158"/>
      <c r="CU631" s="158"/>
      <c r="CV631" s="158"/>
      <c r="CW631" s="158"/>
      <c r="CX631" s="158"/>
      <c r="CY631" s="158"/>
      <c r="CZ631" s="158"/>
      <c r="DA631" s="158"/>
      <c r="DB631" s="158"/>
      <c r="DC631" s="158"/>
      <c r="DD631" s="158"/>
      <c r="DE631" s="158"/>
      <c r="DF631" s="158"/>
      <c r="DG631" s="158"/>
      <c r="DH631" s="158"/>
      <c r="DI631" s="158"/>
      <c r="DJ631" s="158"/>
      <c r="DK631" s="158"/>
      <c r="DL631" s="158"/>
      <c r="DM631" s="158"/>
      <c r="DN631" s="158"/>
      <c r="DO631" s="158"/>
      <c r="DP631" s="158"/>
    </row>
    <row r="632" spans="1:120" x14ac:dyDescent="0.2">
      <c r="A632" s="158"/>
      <c r="B632" s="158"/>
      <c r="C632" s="158"/>
      <c r="D632" s="158"/>
      <c r="E632" s="158"/>
      <c r="F632" s="158"/>
      <c r="G632" s="158"/>
      <c r="H632" s="158"/>
      <c r="I632" s="158"/>
      <c r="J632" s="158"/>
      <c r="K632" s="158"/>
      <c r="L632" s="158"/>
      <c r="M632" s="158"/>
      <c r="N632" s="158"/>
      <c r="O632" s="158"/>
      <c r="P632" s="158"/>
      <c r="Q632" s="158"/>
      <c r="R632" s="158"/>
      <c r="S632" s="158"/>
      <c r="T632" s="158"/>
      <c r="U632" s="158"/>
      <c r="V632" s="158"/>
      <c r="W632" s="158"/>
      <c r="X632" s="158"/>
      <c r="Y632" s="158"/>
      <c r="Z632" s="158"/>
      <c r="AA632" s="158"/>
      <c r="AB632" s="158"/>
      <c r="AC632" s="158"/>
      <c r="AD632" s="158"/>
      <c r="AE632" s="158"/>
      <c r="AF632" s="158"/>
      <c r="AG632" s="158"/>
      <c r="AH632" s="158"/>
      <c r="AI632" s="158"/>
      <c r="AJ632" s="158"/>
      <c r="AK632" s="158"/>
      <c r="AL632" s="158"/>
      <c r="AM632" s="158"/>
      <c r="AN632" s="158"/>
      <c r="AO632" s="158"/>
      <c r="AP632" s="158"/>
      <c r="AQ632" s="158"/>
      <c r="AR632" s="158"/>
      <c r="AS632" s="158"/>
      <c r="AT632" s="158"/>
      <c r="AU632" s="158"/>
      <c r="AV632" s="158"/>
      <c r="AW632" s="158"/>
      <c r="AX632" s="158"/>
      <c r="AY632" s="158"/>
      <c r="AZ632" s="158"/>
      <c r="BA632" s="158"/>
      <c r="BB632" s="158"/>
      <c r="BC632" s="158"/>
      <c r="BD632" s="158"/>
      <c r="BE632" s="158"/>
      <c r="BF632" s="158"/>
      <c r="BG632" s="158"/>
      <c r="BH632" s="158"/>
      <c r="BI632" s="158"/>
      <c r="BJ632" s="158"/>
      <c r="BK632" s="158"/>
      <c r="BL632" s="158"/>
      <c r="BM632" s="158"/>
      <c r="BN632" s="158"/>
      <c r="BO632" s="158"/>
      <c r="BP632" s="158"/>
      <c r="BQ632" s="158"/>
      <c r="BR632" s="158"/>
      <c r="BS632" s="158"/>
      <c r="BT632" s="158"/>
      <c r="BU632" s="158"/>
      <c r="BV632" s="158"/>
      <c r="BW632" s="158"/>
      <c r="BX632" s="158"/>
      <c r="BY632" s="158"/>
      <c r="BZ632" s="158"/>
      <c r="CA632" s="158"/>
      <c r="CB632" s="158"/>
      <c r="CC632" s="158"/>
      <c r="CD632" s="158"/>
      <c r="CE632" s="158"/>
      <c r="CF632" s="158"/>
      <c r="CG632" s="158"/>
      <c r="CH632" s="158"/>
      <c r="CI632" s="158"/>
      <c r="CJ632" s="158"/>
      <c r="CK632" s="158"/>
      <c r="CL632" s="158"/>
      <c r="CM632" s="158"/>
      <c r="CN632" s="158"/>
      <c r="CO632" s="158"/>
      <c r="CP632" s="158"/>
      <c r="CQ632" s="158"/>
      <c r="CR632" s="158"/>
      <c r="CS632" s="158"/>
      <c r="CT632" s="158"/>
      <c r="CU632" s="158"/>
      <c r="CV632" s="158"/>
      <c r="CW632" s="158"/>
      <c r="CX632" s="158"/>
      <c r="CY632" s="158"/>
      <c r="CZ632" s="158"/>
      <c r="DA632" s="158"/>
      <c r="DB632" s="158"/>
      <c r="DC632" s="158"/>
      <c r="DD632" s="158"/>
      <c r="DE632" s="158"/>
      <c r="DF632" s="158"/>
      <c r="DG632" s="158"/>
      <c r="DH632" s="158"/>
      <c r="DI632" s="158"/>
      <c r="DJ632" s="158"/>
      <c r="DK632" s="158"/>
      <c r="DL632" s="158"/>
      <c r="DM632" s="158"/>
      <c r="DN632" s="158"/>
      <c r="DO632" s="158"/>
      <c r="DP632" s="158"/>
    </row>
    <row r="633" spans="1:120" x14ac:dyDescent="0.2">
      <c r="A633" s="158"/>
      <c r="B633" s="158"/>
      <c r="C633" s="158"/>
      <c r="D633" s="158"/>
      <c r="E633" s="158"/>
      <c r="F633" s="158"/>
      <c r="G633" s="158"/>
      <c r="H633" s="158"/>
      <c r="I633" s="158"/>
      <c r="J633" s="158"/>
      <c r="K633" s="158"/>
      <c r="L633" s="158"/>
      <c r="M633" s="158"/>
      <c r="N633" s="158"/>
      <c r="O633" s="158"/>
      <c r="P633" s="158"/>
      <c r="Q633" s="158"/>
      <c r="R633" s="158"/>
      <c r="S633" s="158"/>
      <c r="T633" s="158"/>
      <c r="U633" s="158"/>
      <c r="V633" s="158"/>
      <c r="W633" s="158"/>
      <c r="X633" s="158"/>
      <c r="Y633" s="158"/>
      <c r="Z633" s="158"/>
      <c r="AA633" s="158"/>
      <c r="AB633" s="158"/>
      <c r="AC633" s="158"/>
      <c r="AD633" s="158"/>
      <c r="AE633" s="158"/>
      <c r="AF633" s="158"/>
      <c r="AG633" s="158"/>
      <c r="AH633" s="158"/>
      <c r="AI633" s="158"/>
      <c r="AJ633" s="158"/>
      <c r="AK633" s="158"/>
      <c r="AL633" s="158"/>
      <c r="AM633" s="158"/>
      <c r="AN633" s="158"/>
      <c r="AO633" s="158"/>
      <c r="AP633" s="158"/>
      <c r="AQ633" s="158"/>
      <c r="AR633" s="158"/>
      <c r="AS633" s="158"/>
      <c r="AT633" s="158"/>
      <c r="AU633" s="158"/>
      <c r="AV633" s="158"/>
      <c r="AW633" s="158"/>
      <c r="AX633" s="158"/>
      <c r="AY633" s="158"/>
      <c r="AZ633" s="158"/>
      <c r="BA633" s="158"/>
      <c r="BB633" s="158"/>
      <c r="BC633" s="158"/>
      <c r="BD633" s="158"/>
      <c r="BE633" s="158"/>
      <c r="BF633" s="158"/>
      <c r="BG633" s="158"/>
      <c r="BH633" s="158"/>
      <c r="BI633" s="158"/>
      <c r="BJ633" s="158"/>
      <c r="BK633" s="158"/>
      <c r="BL633" s="158"/>
      <c r="BM633" s="158"/>
      <c r="BN633" s="158"/>
      <c r="BO633" s="158"/>
      <c r="BP633" s="158"/>
      <c r="BQ633" s="158"/>
      <c r="BR633" s="158"/>
      <c r="BS633" s="158"/>
      <c r="BT633" s="158"/>
      <c r="BU633" s="158"/>
      <c r="BV633" s="158"/>
      <c r="BW633" s="158"/>
      <c r="BX633" s="158"/>
      <c r="BY633" s="158"/>
      <c r="BZ633" s="158"/>
      <c r="CA633" s="158"/>
      <c r="CB633" s="158"/>
      <c r="CC633" s="158"/>
      <c r="CD633" s="158"/>
      <c r="CE633" s="158"/>
      <c r="CF633" s="158"/>
      <c r="CG633" s="158"/>
      <c r="CH633" s="158"/>
      <c r="CI633" s="158"/>
      <c r="CJ633" s="158"/>
      <c r="CK633" s="158"/>
      <c r="CL633" s="158"/>
      <c r="CM633" s="158"/>
      <c r="CN633" s="158"/>
      <c r="CO633" s="158"/>
      <c r="CP633" s="158"/>
      <c r="CQ633" s="158"/>
      <c r="CR633" s="158"/>
      <c r="CS633" s="158"/>
      <c r="CT633" s="158"/>
      <c r="CU633" s="158"/>
      <c r="CV633" s="158"/>
      <c r="CW633" s="158"/>
      <c r="CX633" s="158"/>
      <c r="CY633" s="158"/>
      <c r="CZ633" s="158"/>
      <c r="DA633" s="158"/>
      <c r="DB633" s="158"/>
      <c r="DC633" s="158"/>
      <c r="DD633" s="158"/>
      <c r="DE633" s="158"/>
      <c r="DF633" s="158"/>
      <c r="DG633" s="158"/>
      <c r="DH633" s="158"/>
      <c r="DI633" s="158"/>
      <c r="DJ633" s="158"/>
      <c r="DK633" s="158"/>
      <c r="DL633" s="158"/>
      <c r="DM633" s="158"/>
      <c r="DN633" s="158"/>
      <c r="DO633" s="158"/>
      <c r="DP633" s="158"/>
    </row>
    <row r="634" spans="1:120" x14ac:dyDescent="0.2">
      <c r="A634" s="158"/>
      <c r="B634" s="158"/>
      <c r="C634" s="158"/>
      <c r="D634" s="158"/>
      <c r="E634" s="158"/>
      <c r="F634" s="158"/>
      <c r="G634" s="158"/>
      <c r="H634" s="158"/>
      <c r="I634" s="158"/>
      <c r="J634" s="158"/>
      <c r="K634" s="158"/>
      <c r="L634" s="158"/>
      <c r="M634" s="158"/>
      <c r="N634" s="158"/>
      <c r="O634" s="158"/>
      <c r="P634" s="158"/>
      <c r="Q634" s="158"/>
      <c r="R634" s="158"/>
      <c r="S634" s="158"/>
      <c r="T634" s="158"/>
      <c r="U634" s="158"/>
      <c r="V634" s="158"/>
      <c r="W634" s="158"/>
      <c r="X634" s="158"/>
      <c r="Y634" s="158"/>
      <c r="Z634" s="158"/>
      <c r="AA634" s="158"/>
      <c r="AB634" s="158"/>
      <c r="AC634" s="158"/>
      <c r="AD634" s="158"/>
      <c r="AE634" s="158"/>
      <c r="AF634" s="158"/>
      <c r="AG634" s="158"/>
      <c r="AH634" s="158"/>
      <c r="AI634" s="158"/>
      <c r="AJ634" s="158"/>
      <c r="AK634" s="158"/>
      <c r="AL634" s="158"/>
      <c r="AM634" s="158"/>
      <c r="AN634" s="158"/>
      <c r="AO634" s="158"/>
      <c r="AP634" s="158"/>
      <c r="AQ634" s="158"/>
      <c r="AR634" s="158"/>
      <c r="AS634" s="158"/>
      <c r="AT634" s="158"/>
      <c r="AU634" s="158"/>
      <c r="AV634" s="158"/>
      <c r="AW634" s="158"/>
      <c r="AX634" s="158"/>
      <c r="AY634" s="158"/>
      <c r="AZ634" s="158"/>
      <c r="BA634" s="158"/>
      <c r="BB634" s="158"/>
      <c r="BC634" s="158"/>
      <c r="BD634" s="158"/>
      <c r="BE634" s="158"/>
      <c r="BF634" s="158"/>
      <c r="BG634" s="158"/>
      <c r="BH634" s="158"/>
      <c r="BI634" s="158"/>
      <c r="BJ634" s="158"/>
      <c r="BK634" s="158"/>
      <c r="BL634" s="158"/>
      <c r="BM634" s="158"/>
      <c r="BN634" s="158"/>
      <c r="BO634" s="158"/>
      <c r="BP634" s="158"/>
      <c r="BQ634" s="158"/>
      <c r="BR634" s="158"/>
      <c r="BS634" s="158"/>
      <c r="BT634" s="158"/>
      <c r="BU634" s="158"/>
      <c r="BV634" s="158"/>
      <c r="BW634" s="158"/>
      <c r="BX634" s="158"/>
      <c r="BY634" s="158"/>
      <c r="BZ634" s="158"/>
      <c r="CA634" s="158"/>
      <c r="CB634" s="158"/>
      <c r="CC634" s="158"/>
      <c r="CD634" s="158"/>
      <c r="CE634" s="158"/>
      <c r="CF634" s="158"/>
      <c r="CG634" s="158"/>
      <c r="CH634" s="158"/>
      <c r="CI634" s="158"/>
      <c r="CJ634" s="158"/>
      <c r="CK634" s="158"/>
      <c r="CL634" s="158"/>
      <c r="CM634" s="158"/>
      <c r="CN634" s="158"/>
      <c r="CO634" s="158"/>
      <c r="CP634" s="158"/>
      <c r="CQ634" s="158"/>
      <c r="CR634" s="158"/>
      <c r="CS634" s="158"/>
      <c r="CT634" s="158"/>
      <c r="CU634" s="158"/>
      <c r="CV634" s="158"/>
      <c r="CW634" s="158"/>
      <c r="CX634" s="158"/>
      <c r="CY634" s="158"/>
      <c r="CZ634" s="158"/>
      <c r="DA634" s="158"/>
      <c r="DB634" s="158"/>
      <c r="DC634" s="158"/>
      <c r="DD634" s="158"/>
      <c r="DE634" s="158"/>
      <c r="DF634" s="158"/>
      <c r="DG634" s="158"/>
      <c r="DH634" s="158"/>
      <c r="DI634" s="158"/>
      <c r="DJ634" s="158"/>
      <c r="DK634" s="158"/>
      <c r="DL634" s="158"/>
      <c r="DM634" s="158"/>
      <c r="DN634" s="158"/>
      <c r="DO634" s="158"/>
      <c r="DP634" s="158"/>
    </row>
    <row r="635" spans="1:120" x14ac:dyDescent="0.2">
      <c r="A635" s="158"/>
      <c r="B635" s="158"/>
      <c r="C635" s="158"/>
      <c r="D635" s="158"/>
      <c r="E635" s="158"/>
      <c r="F635" s="158"/>
      <c r="G635" s="158"/>
      <c r="H635" s="158"/>
      <c r="I635" s="158"/>
      <c r="J635" s="158"/>
      <c r="K635" s="158"/>
      <c r="L635" s="158"/>
      <c r="M635" s="158"/>
      <c r="N635" s="158"/>
      <c r="O635" s="158"/>
      <c r="P635" s="158"/>
      <c r="Q635" s="158"/>
      <c r="R635" s="158"/>
      <c r="S635" s="158"/>
      <c r="T635" s="158"/>
      <c r="U635" s="158"/>
      <c r="V635" s="158"/>
      <c r="W635" s="158"/>
      <c r="X635" s="158"/>
      <c r="Y635" s="158"/>
      <c r="Z635" s="158"/>
      <c r="AA635" s="158"/>
      <c r="AB635" s="158"/>
      <c r="AC635" s="158"/>
      <c r="AD635" s="158"/>
      <c r="AE635" s="158"/>
      <c r="AF635" s="158"/>
      <c r="AG635" s="158"/>
      <c r="AH635" s="158"/>
      <c r="AI635" s="158"/>
      <c r="AJ635" s="158"/>
      <c r="AK635" s="158"/>
      <c r="AL635" s="158"/>
      <c r="AM635" s="158"/>
      <c r="AN635" s="158"/>
      <c r="AO635" s="158"/>
      <c r="AP635" s="158"/>
      <c r="AQ635" s="158"/>
      <c r="AR635" s="158"/>
      <c r="AS635" s="158"/>
      <c r="AT635" s="158"/>
      <c r="AU635" s="158"/>
      <c r="AV635" s="158"/>
      <c r="AW635" s="158"/>
      <c r="AX635" s="158"/>
      <c r="AY635" s="158"/>
      <c r="AZ635" s="158"/>
      <c r="BA635" s="158"/>
      <c r="BB635" s="158"/>
      <c r="BC635" s="158"/>
      <c r="BD635" s="158"/>
      <c r="BE635" s="158"/>
      <c r="BF635" s="158"/>
      <c r="BG635" s="158"/>
      <c r="BH635" s="158"/>
      <c r="BI635" s="158"/>
      <c r="BJ635" s="158"/>
      <c r="BK635" s="158"/>
      <c r="BL635" s="158"/>
      <c r="BM635" s="158"/>
      <c r="BN635" s="158"/>
      <c r="BO635" s="158"/>
      <c r="BP635" s="158"/>
      <c r="BQ635" s="158"/>
      <c r="BR635" s="158"/>
      <c r="BS635" s="158"/>
      <c r="BT635" s="158"/>
      <c r="BU635" s="158"/>
      <c r="BV635" s="158"/>
      <c r="BW635" s="158"/>
      <c r="BX635" s="158"/>
      <c r="BY635" s="158"/>
      <c r="BZ635" s="158"/>
      <c r="CA635" s="158"/>
      <c r="CB635" s="158"/>
      <c r="CC635" s="158"/>
      <c r="CD635" s="158"/>
      <c r="CE635" s="158"/>
      <c r="CF635" s="158"/>
      <c r="CG635" s="158"/>
      <c r="CH635" s="158"/>
      <c r="CI635" s="158"/>
      <c r="CJ635" s="158"/>
      <c r="CK635" s="158"/>
      <c r="CL635" s="158"/>
      <c r="CM635" s="158"/>
      <c r="CN635" s="158"/>
      <c r="CO635" s="158"/>
      <c r="CP635" s="158"/>
      <c r="CQ635" s="158"/>
      <c r="CR635" s="158"/>
      <c r="CS635" s="158"/>
      <c r="CT635" s="158"/>
      <c r="CU635" s="158"/>
      <c r="CV635" s="158"/>
      <c r="CW635" s="158"/>
      <c r="CX635" s="158"/>
      <c r="CY635" s="158"/>
      <c r="CZ635" s="158"/>
      <c r="DA635" s="158"/>
      <c r="DB635" s="158"/>
      <c r="DC635" s="158"/>
      <c r="DD635" s="158"/>
      <c r="DE635" s="158"/>
      <c r="DF635" s="158"/>
      <c r="DG635" s="158"/>
      <c r="DH635" s="158"/>
      <c r="DI635" s="158"/>
      <c r="DJ635" s="158"/>
      <c r="DK635" s="158"/>
      <c r="DL635" s="158"/>
      <c r="DM635" s="158"/>
      <c r="DN635" s="158"/>
      <c r="DO635" s="158"/>
      <c r="DP635" s="158"/>
    </row>
    <row r="636" spans="1:120" x14ac:dyDescent="0.2">
      <c r="A636" s="158"/>
      <c r="B636" s="158"/>
      <c r="C636" s="158"/>
      <c r="D636" s="158"/>
      <c r="E636" s="158"/>
      <c r="F636" s="158"/>
      <c r="G636" s="158"/>
      <c r="H636" s="158"/>
      <c r="I636" s="158"/>
      <c r="J636" s="158"/>
      <c r="K636" s="158"/>
      <c r="L636" s="158"/>
      <c r="M636" s="158"/>
      <c r="N636" s="158"/>
      <c r="O636" s="158"/>
      <c r="P636" s="158"/>
      <c r="Q636" s="158"/>
      <c r="R636" s="158"/>
      <c r="S636" s="158"/>
      <c r="T636" s="158"/>
      <c r="U636" s="158"/>
      <c r="V636" s="158"/>
      <c r="W636" s="158"/>
      <c r="X636" s="158"/>
      <c r="Y636" s="158"/>
      <c r="Z636" s="158"/>
      <c r="AA636" s="158"/>
      <c r="AB636" s="158"/>
      <c r="AC636" s="158"/>
      <c r="AD636" s="158"/>
      <c r="AE636" s="158"/>
      <c r="AF636" s="158"/>
      <c r="AG636" s="158"/>
      <c r="AH636" s="158"/>
      <c r="AI636" s="158"/>
      <c r="AJ636" s="158"/>
      <c r="AK636" s="158"/>
      <c r="AL636" s="158"/>
      <c r="AM636" s="158"/>
      <c r="AN636" s="158"/>
      <c r="AO636" s="158"/>
      <c r="AP636" s="158"/>
      <c r="AQ636" s="158"/>
      <c r="AR636" s="158"/>
      <c r="AS636" s="158"/>
      <c r="AT636" s="158"/>
      <c r="AU636" s="158"/>
      <c r="AV636" s="158"/>
      <c r="AW636" s="158"/>
      <c r="AX636" s="158"/>
      <c r="AY636" s="158"/>
      <c r="AZ636" s="158"/>
      <c r="BA636" s="158"/>
      <c r="BB636" s="158"/>
      <c r="BC636" s="158"/>
      <c r="BD636" s="158"/>
      <c r="BE636" s="158"/>
      <c r="BF636" s="158"/>
      <c r="BG636" s="158"/>
      <c r="BH636" s="158"/>
      <c r="BI636" s="158"/>
      <c r="BJ636" s="158"/>
      <c r="BK636" s="158"/>
      <c r="BL636" s="158"/>
      <c r="BM636" s="158"/>
      <c r="BN636" s="158"/>
      <c r="BO636" s="158"/>
      <c r="BP636" s="158"/>
      <c r="BQ636" s="158"/>
      <c r="BR636" s="158"/>
      <c r="BS636" s="158"/>
      <c r="BT636" s="158"/>
      <c r="BU636" s="158"/>
      <c r="BV636" s="158"/>
      <c r="BW636" s="158"/>
      <c r="BX636" s="158"/>
      <c r="BY636" s="158"/>
      <c r="BZ636" s="158"/>
      <c r="CA636" s="158"/>
      <c r="CB636" s="158"/>
      <c r="CC636" s="158"/>
      <c r="CD636" s="158"/>
      <c r="CE636" s="158"/>
      <c r="CF636" s="158"/>
      <c r="CG636" s="158"/>
      <c r="CH636" s="158"/>
      <c r="CI636" s="158"/>
      <c r="CJ636" s="158"/>
      <c r="CK636" s="158"/>
      <c r="CL636" s="158"/>
      <c r="CM636" s="158"/>
      <c r="CN636" s="158"/>
      <c r="CO636" s="158"/>
      <c r="CP636" s="158"/>
      <c r="CQ636" s="158"/>
      <c r="CR636" s="158"/>
      <c r="CS636" s="158"/>
      <c r="CT636" s="158"/>
      <c r="CU636" s="158"/>
      <c r="CV636" s="158"/>
      <c r="CW636" s="158"/>
      <c r="CX636" s="158"/>
      <c r="CY636" s="158"/>
      <c r="CZ636" s="158"/>
      <c r="DA636" s="158"/>
      <c r="DB636" s="158"/>
      <c r="DC636" s="158"/>
      <c r="DD636" s="158"/>
      <c r="DE636" s="158"/>
      <c r="DF636" s="158"/>
      <c r="DG636" s="158"/>
      <c r="DH636" s="158"/>
      <c r="DI636" s="158"/>
      <c r="DJ636" s="158"/>
      <c r="DK636" s="158"/>
      <c r="DL636" s="158"/>
      <c r="DM636" s="158"/>
      <c r="DN636" s="158"/>
      <c r="DO636" s="158"/>
      <c r="DP636" s="158"/>
    </row>
    <row r="637" spans="1:120" x14ac:dyDescent="0.2">
      <c r="A637" s="158"/>
      <c r="B637" s="158"/>
      <c r="C637" s="158"/>
      <c r="D637" s="158"/>
      <c r="E637" s="158"/>
      <c r="F637" s="158"/>
      <c r="G637" s="158"/>
      <c r="H637" s="158"/>
      <c r="I637" s="158"/>
      <c r="J637" s="158"/>
      <c r="K637" s="158"/>
      <c r="L637" s="158"/>
      <c r="M637" s="158"/>
      <c r="N637" s="158"/>
      <c r="O637" s="158"/>
      <c r="P637" s="158"/>
      <c r="Q637" s="158"/>
      <c r="R637" s="158"/>
      <c r="S637" s="158"/>
      <c r="T637" s="158"/>
      <c r="U637" s="158"/>
      <c r="V637" s="158"/>
      <c r="W637" s="158"/>
      <c r="X637" s="158"/>
      <c r="Y637" s="158"/>
      <c r="Z637" s="158"/>
      <c r="AA637" s="158"/>
      <c r="AB637" s="158"/>
      <c r="AC637" s="158"/>
      <c r="AD637" s="158"/>
      <c r="AE637" s="158"/>
      <c r="AF637" s="158"/>
      <c r="AG637" s="158"/>
      <c r="AH637" s="158"/>
      <c r="AI637" s="158"/>
      <c r="AJ637" s="158"/>
      <c r="AK637" s="158"/>
      <c r="AL637" s="158"/>
      <c r="AM637" s="158"/>
      <c r="AN637" s="158"/>
      <c r="AO637" s="158"/>
      <c r="AP637" s="158"/>
      <c r="AQ637" s="158"/>
      <c r="AR637" s="158"/>
      <c r="AS637" s="158"/>
      <c r="AT637" s="158"/>
      <c r="AU637" s="158"/>
      <c r="AV637" s="158"/>
      <c r="AW637" s="158"/>
      <c r="AX637" s="158"/>
      <c r="AY637" s="158"/>
      <c r="AZ637" s="158"/>
      <c r="BA637" s="158"/>
      <c r="BB637" s="158"/>
      <c r="BC637" s="158"/>
      <c r="BD637" s="158"/>
      <c r="BE637" s="158"/>
      <c r="BF637" s="158"/>
      <c r="BG637" s="158"/>
      <c r="BH637" s="158"/>
      <c r="BI637" s="158"/>
      <c r="BJ637" s="158"/>
      <c r="BK637" s="158"/>
      <c r="BL637" s="158"/>
      <c r="BM637" s="158"/>
      <c r="BN637" s="158"/>
      <c r="BO637" s="158"/>
      <c r="BP637" s="158"/>
      <c r="BQ637" s="158"/>
      <c r="BR637" s="158"/>
      <c r="BS637" s="158"/>
      <c r="BT637" s="158"/>
      <c r="BU637" s="158"/>
      <c r="BV637" s="158"/>
      <c r="BW637" s="158"/>
      <c r="BX637" s="158"/>
      <c r="BY637" s="158"/>
      <c r="BZ637" s="158"/>
      <c r="CA637" s="158"/>
      <c r="CB637" s="158"/>
      <c r="CC637" s="158"/>
      <c r="CD637" s="158"/>
      <c r="CE637" s="158"/>
      <c r="CF637" s="158"/>
      <c r="CG637" s="158"/>
      <c r="CH637" s="158"/>
      <c r="CI637" s="158"/>
      <c r="CJ637" s="158"/>
      <c r="CK637" s="158"/>
      <c r="CL637" s="158"/>
      <c r="CM637" s="158"/>
      <c r="CN637" s="158"/>
      <c r="CO637" s="158"/>
      <c r="CP637" s="158"/>
      <c r="CQ637" s="158"/>
      <c r="CR637" s="158"/>
      <c r="CS637" s="158"/>
      <c r="CT637" s="158"/>
      <c r="CU637" s="158"/>
      <c r="CV637" s="158"/>
      <c r="CW637" s="158"/>
      <c r="CX637" s="158"/>
      <c r="CY637" s="158"/>
      <c r="CZ637" s="158"/>
      <c r="DA637" s="158"/>
      <c r="DB637" s="158"/>
      <c r="DC637" s="158"/>
      <c r="DD637" s="158"/>
      <c r="DE637" s="158"/>
      <c r="DF637" s="158"/>
      <c r="DG637" s="158"/>
      <c r="DH637" s="158"/>
      <c r="DI637" s="158"/>
      <c r="DJ637" s="158"/>
      <c r="DK637" s="158"/>
      <c r="DL637" s="158"/>
      <c r="DM637" s="158"/>
      <c r="DN637" s="158"/>
      <c r="DO637" s="158"/>
      <c r="DP637" s="158"/>
    </row>
    <row r="638" spans="1:120" x14ac:dyDescent="0.2">
      <c r="A638" s="158"/>
      <c r="B638" s="158"/>
      <c r="C638" s="158"/>
      <c r="D638" s="158"/>
      <c r="E638" s="158"/>
      <c r="F638" s="158"/>
      <c r="G638" s="158"/>
      <c r="H638" s="158"/>
      <c r="I638" s="158"/>
      <c r="J638" s="158"/>
      <c r="K638" s="158"/>
      <c r="L638" s="158"/>
      <c r="M638" s="158"/>
      <c r="N638" s="158"/>
      <c r="O638" s="158"/>
      <c r="P638" s="158"/>
      <c r="Q638" s="158"/>
      <c r="R638" s="158"/>
      <c r="S638" s="158"/>
      <c r="T638" s="158"/>
      <c r="U638" s="158"/>
      <c r="V638" s="158"/>
      <c r="W638" s="158"/>
      <c r="X638" s="158"/>
      <c r="Y638" s="158"/>
      <c r="Z638" s="158"/>
      <c r="AA638" s="158"/>
      <c r="AB638" s="158"/>
      <c r="AC638" s="158"/>
      <c r="AD638" s="158"/>
      <c r="AE638" s="158"/>
      <c r="AF638" s="158"/>
      <c r="AG638" s="158"/>
      <c r="AH638" s="158"/>
      <c r="AI638" s="158"/>
      <c r="AJ638" s="158"/>
      <c r="AK638" s="158"/>
      <c r="AL638" s="158"/>
      <c r="AM638" s="158"/>
      <c r="AN638" s="158"/>
      <c r="AO638" s="158"/>
      <c r="AP638" s="158"/>
      <c r="AQ638" s="158"/>
      <c r="AR638" s="158"/>
      <c r="AS638" s="158"/>
      <c r="AT638" s="158"/>
      <c r="AU638" s="158"/>
      <c r="AV638" s="158"/>
      <c r="AW638" s="158"/>
      <c r="AX638" s="158"/>
      <c r="AY638" s="158"/>
      <c r="AZ638" s="158"/>
      <c r="BA638" s="158"/>
      <c r="BB638" s="158"/>
      <c r="BC638" s="158"/>
      <c r="BD638" s="158"/>
      <c r="BE638" s="158"/>
      <c r="BF638" s="158"/>
      <c r="BG638" s="158"/>
      <c r="BH638" s="158"/>
      <c r="BI638" s="158"/>
      <c r="BJ638" s="158"/>
      <c r="BK638" s="158"/>
      <c r="BL638" s="158"/>
      <c r="BM638" s="158"/>
      <c r="BN638" s="158"/>
      <c r="BO638" s="158"/>
      <c r="BP638" s="158"/>
      <c r="BQ638" s="158"/>
      <c r="BR638" s="158"/>
      <c r="BS638" s="158"/>
      <c r="BT638" s="158"/>
      <c r="BU638" s="158"/>
      <c r="BV638" s="158"/>
      <c r="BW638" s="158"/>
      <c r="BX638" s="158"/>
      <c r="BY638" s="158"/>
      <c r="BZ638" s="158"/>
      <c r="CA638" s="158"/>
      <c r="CB638" s="158"/>
      <c r="CC638" s="158"/>
      <c r="CD638" s="158"/>
      <c r="CE638" s="158"/>
      <c r="CF638" s="158"/>
      <c r="CG638" s="158"/>
      <c r="CH638" s="158"/>
      <c r="CI638" s="158"/>
      <c r="CJ638" s="158"/>
      <c r="CK638" s="158"/>
      <c r="CL638" s="158"/>
      <c r="CM638" s="158"/>
      <c r="CN638" s="158"/>
      <c r="CO638" s="158"/>
      <c r="CP638" s="158"/>
      <c r="CQ638" s="158"/>
      <c r="CR638" s="158"/>
      <c r="CS638" s="158"/>
      <c r="CT638" s="158"/>
      <c r="CU638" s="158"/>
      <c r="CV638" s="158"/>
      <c r="CW638" s="158"/>
      <c r="CX638" s="158"/>
      <c r="CY638" s="158"/>
      <c r="CZ638" s="158"/>
      <c r="DA638" s="158"/>
      <c r="DB638" s="158"/>
      <c r="DC638" s="158"/>
      <c r="DD638" s="158"/>
      <c r="DE638" s="158"/>
      <c r="DF638" s="158"/>
      <c r="DG638" s="158"/>
      <c r="DH638" s="158"/>
      <c r="DI638" s="158"/>
      <c r="DJ638" s="158"/>
      <c r="DK638" s="158"/>
      <c r="DL638" s="158"/>
      <c r="DM638" s="158"/>
      <c r="DN638" s="158"/>
      <c r="DO638" s="158"/>
      <c r="DP638" s="158"/>
    </row>
    <row r="639" spans="1:120" x14ac:dyDescent="0.2">
      <c r="A639" s="158"/>
      <c r="B639" s="158"/>
      <c r="C639" s="158"/>
      <c r="D639" s="158"/>
      <c r="E639" s="158"/>
      <c r="F639" s="158"/>
      <c r="G639" s="158"/>
      <c r="H639" s="158"/>
      <c r="I639" s="158"/>
      <c r="J639" s="158"/>
      <c r="K639" s="158"/>
      <c r="L639" s="158"/>
      <c r="M639" s="158"/>
      <c r="N639" s="158"/>
      <c r="O639" s="158"/>
      <c r="P639" s="158"/>
      <c r="Q639" s="158"/>
      <c r="R639" s="158"/>
      <c r="S639" s="158"/>
      <c r="T639" s="158"/>
      <c r="U639" s="158"/>
      <c r="V639" s="158"/>
      <c r="W639" s="158"/>
      <c r="X639" s="158"/>
      <c r="Y639" s="158"/>
      <c r="Z639" s="158"/>
      <c r="AA639" s="158"/>
      <c r="AB639" s="158"/>
      <c r="AC639" s="158"/>
      <c r="AD639" s="158"/>
      <c r="AE639" s="158"/>
      <c r="AF639" s="158"/>
      <c r="AG639" s="158"/>
      <c r="AH639" s="158"/>
      <c r="AI639" s="158"/>
      <c r="AJ639" s="158"/>
      <c r="AK639" s="158"/>
      <c r="AL639" s="158"/>
      <c r="AM639" s="158"/>
      <c r="AN639" s="158"/>
      <c r="AO639" s="158"/>
      <c r="AP639" s="158"/>
      <c r="AQ639" s="158"/>
      <c r="AR639" s="158"/>
      <c r="AS639" s="158"/>
      <c r="AT639" s="158"/>
      <c r="AU639" s="158"/>
      <c r="AV639" s="158"/>
      <c r="AW639" s="158"/>
      <c r="AX639" s="158"/>
      <c r="AY639" s="158"/>
      <c r="AZ639" s="158"/>
      <c r="BA639" s="158"/>
      <c r="BB639" s="158"/>
      <c r="BC639" s="158"/>
      <c r="BD639" s="158"/>
      <c r="BE639" s="158"/>
      <c r="BF639" s="158"/>
      <c r="BG639" s="158"/>
      <c r="BH639" s="158"/>
      <c r="BI639" s="158"/>
      <c r="BJ639" s="158"/>
      <c r="BK639" s="158"/>
      <c r="BL639" s="158"/>
      <c r="BM639" s="158"/>
      <c r="BN639" s="158"/>
      <c r="BO639" s="158"/>
      <c r="BP639" s="158"/>
      <c r="BQ639" s="158"/>
      <c r="BR639" s="158"/>
      <c r="BS639" s="158"/>
      <c r="BT639" s="158"/>
      <c r="BU639" s="158"/>
      <c r="BV639" s="158"/>
      <c r="BW639" s="158"/>
      <c r="BX639" s="158"/>
      <c r="BY639" s="158"/>
      <c r="BZ639" s="158"/>
      <c r="CA639" s="158"/>
      <c r="CB639" s="158"/>
      <c r="CC639" s="158"/>
      <c r="CD639" s="158"/>
      <c r="CE639" s="158"/>
      <c r="CF639" s="158"/>
      <c r="CG639" s="158"/>
      <c r="CH639" s="158"/>
      <c r="CI639" s="158"/>
      <c r="CJ639" s="158"/>
      <c r="CK639" s="158"/>
      <c r="CL639" s="158"/>
      <c r="CM639" s="158"/>
      <c r="CN639" s="158"/>
      <c r="CO639" s="158"/>
      <c r="CP639" s="158"/>
      <c r="CQ639" s="158"/>
      <c r="CR639" s="158"/>
      <c r="CS639" s="158"/>
      <c r="CT639" s="158"/>
      <c r="CU639" s="158"/>
      <c r="CV639" s="158"/>
      <c r="CW639" s="158"/>
      <c r="CX639" s="158"/>
      <c r="CY639" s="158"/>
      <c r="CZ639" s="158"/>
      <c r="DA639" s="158"/>
      <c r="DB639" s="158"/>
      <c r="DC639" s="158"/>
      <c r="DD639" s="158"/>
      <c r="DE639" s="158"/>
      <c r="DF639" s="158"/>
      <c r="DG639" s="158"/>
      <c r="DH639" s="158"/>
      <c r="DI639" s="158"/>
      <c r="DJ639" s="158"/>
      <c r="DK639" s="158"/>
      <c r="DL639" s="158"/>
      <c r="DM639" s="158"/>
      <c r="DN639" s="158"/>
      <c r="DO639" s="158"/>
      <c r="DP639" s="158"/>
    </row>
    <row r="640" spans="1:120" x14ac:dyDescent="0.2">
      <c r="A640" s="158"/>
      <c r="B640" s="158"/>
      <c r="C640" s="158"/>
      <c r="D640" s="158"/>
      <c r="E640" s="158"/>
      <c r="F640" s="158"/>
      <c r="G640" s="158"/>
      <c r="H640" s="158"/>
      <c r="I640" s="158"/>
      <c r="J640" s="158"/>
      <c r="K640" s="158"/>
      <c r="L640" s="158"/>
      <c r="M640" s="158"/>
      <c r="N640" s="158"/>
      <c r="O640" s="158"/>
      <c r="P640" s="158"/>
      <c r="Q640" s="158"/>
      <c r="R640" s="158"/>
      <c r="S640" s="158"/>
      <c r="T640" s="158"/>
      <c r="U640" s="158"/>
      <c r="V640" s="158"/>
      <c r="W640" s="158"/>
      <c r="X640" s="158"/>
      <c r="Y640" s="158"/>
      <c r="Z640" s="158"/>
      <c r="AA640" s="158"/>
      <c r="AB640" s="158"/>
      <c r="AC640" s="158"/>
      <c r="AD640" s="158"/>
      <c r="AE640" s="158"/>
      <c r="AF640" s="158"/>
      <c r="AG640" s="158"/>
      <c r="AH640" s="158"/>
      <c r="AI640" s="158"/>
      <c r="AJ640" s="158"/>
      <c r="AK640" s="158"/>
      <c r="AL640" s="158"/>
      <c r="AM640" s="158"/>
      <c r="AN640" s="158"/>
      <c r="AO640" s="158"/>
      <c r="AP640" s="158"/>
      <c r="AQ640" s="158"/>
      <c r="AR640" s="158"/>
      <c r="AS640" s="158"/>
      <c r="AT640" s="158"/>
      <c r="AU640" s="158"/>
      <c r="AV640" s="158"/>
      <c r="AW640" s="158"/>
      <c r="AX640" s="158"/>
      <c r="AY640" s="158"/>
      <c r="AZ640" s="158"/>
      <c r="BA640" s="158"/>
      <c r="BB640" s="158"/>
      <c r="BC640" s="158"/>
      <c r="BD640" s="158"/>
      <c r="BE640" s="158"/>
      <c r="BF640" s="158"/>
      <c r="BG640" s="158"/>
      <c r="BH640" s="158"/>
      <c r="BI640" s="158"/>
      <c r="BJ640" s="158"/>
      <c r="BK640" s="158"/>
      <c r="BL640" s="158"/>
      <c r="BM640" s="158"/>
      <c r="BN640" s="158"/>
      <c r="BO640" s="158"/>
      <c r="BP640" s="158"/>
      <c r="BQ640" s="158"/>
      <c r="BR640" s="158"/>
      <c r="BS640" s="158"/>
      <c r="BT640" s="158"/>
      <c r="BU640" s="158"/>
      <c r="BV640" s="158"/>
      <c r="BW640" s="158"/>
      <c r="BX640" s="158"/>
      <c r="BY640" s="158"/>
      <c r="BZ640" s="158"/>
      <c r="CA640" s="158"/>
      <c r="CB640" s="158"/>
      <c r="CC640" s="158"/>
      <c r="CD640" s="158"/>
      <c r="CE640" s="158"/>
      <c r="CF640" s="158"/>
      <c r="CG640" s="158"/>
      <c r="CH640" s="158"/>
      <c r="CI640" s="158"/>
      <c r="CJ640" s="158"/>
      <c r="CK640" s="158"/>
      <c r="CL640" s="158"/>
      <c r="CM640" s="158"/>
      <c r="CN640" s="158"/>
      <c r="CO640" s="158"/>
      <c r="CP640" s="158"/>
      <c r="CQ640" s="158"/>
      <c r="CR640" s="158"/>
      <c r="CS640" s="158"/>
      <c r="CT640" s="158"/>
      <c r="CU640" s="158"/>
      <c r="CV640" s="158"/>
      <c r="CW640" s="158"/>
      <c r="CX640" s="158"/>
      <c r="CY640" s="158"/>
      <c r="CZ640" s="158"/>
      <c r="DA640" s="158"/>
      <c r="DB640" s="158"/>
      <c r="DC640" s="158"/>
      <c r="DD640" s="158"/>
      <c r="DE640" s="158"/>
      <c r="DF640" s="158"/>
      <c r="DG640" s="158"/>
      <c r="DH640" s="158"/>
      <c r="DI640" s="158"/>
      <c r="DJ640" s="158"/>
      <c r="DK640" s="158"/>
      <c r="DL640" s="158"/>
      <c r="DM640" s="158"/>
      <c r="DN640" s="158"/>
      <c r="DO640" s="158"/>
      <c r="DP640" s="158"/>
    </row>
    <row r="641" spans="1:120" x14ac:dyDescent="0.2">
      <c r="A641" s="158"/>
      <c r="B641" s="158"/>
      <c r="C641" s="158"/>
      <c r="D641" s="158"/>
      <c r="E641" s="158"/>
      <c r="F641" s="158"/>
      <c r="G641" s="158"/>
      <c r="H641" s="158"/>
      <c r="I641" s="158"/>
      <c r="J641" s="158"/>
      <c r="K641" s="158"/>
      <c r="L641" s="158"/>
      <c r="M641" s="158"/>
      <c r="N641" s="158"/>
      <c r="O641" s="158"/>
      <c r="P641" s="158"/>
      <c r="Q641" s="158"/>
      <c r="R641" s="158"/>
      <c r="S641" s="158"/>
      <c r="T641" s="158"/>
      <c r="U641" s="158"/>
      <c r="V641" s="158"/>
      <c r="W641" s="158"/>
      <c r="X641" s="158"/>
      <c r="Y641" s="158"/>
      <c r="Z641" s="158"/>
      <c r="AA641" s="158"/>
      <c r="AB641" s="158"/>
      <c r="AC641" s="158"/>
      <c r="AD641" s="158"/>
      <c r="AE641" s="158"/>
      <c r="AF641" s="158"/>
      <c r="AG641" s="158"/>
      <c r="AH641" s="158"/>
      <c r="AI641" s="158"/>
      <c r="AJ641" s="158"/>
      <c r="AK641" s="158"/>
      <c r="AL641" s="158"/>
      <c r="AM641" s="158"/>
      <c r="AN641" s="158"/>
      <c r="AO641" s="158"/>
      <c r="AP641" s="158"/>
      <c r="AQ641" s="158"/>
      <c r="AR641" s="158"/>
      <c r="AS641" s="158"/>
      <c r="AT641" s="158"/>
      <c r="AU641" s="158"/>
      <c r="AV641" s="158"/>
      <c r="AW641" s="158"/>
      <c r="AX641" s="158"/>
      <c r="AY641" s="158"/>
      <c r="AZ641" s="158"/>
      <c r="BA641" s="158"/>
      <c r="BB641" s="158"/>
      <c r="BC641" s="158"/>
      <c r="BD641" s="158"/>
      <c r="BE641" s="158"/>
      <c r="BF641" s="158"/>
      <c r="BG641" s="158"/>
      <c r="BH641" s="158"/>
      <c r="BI641" s="158"/>
      <c r="BJ641" s="158"/>
      <c r="BK641" s="158"/>
      <c r="BL641" s="158"/>
      <c r="BM641" s="158"/>
      <c r="BN641" s="158"/>
      <c r="BO641" s="158"/>
      <c r="BP641" s="158"/>
      <c r="BQ641" s="158"/>
      <c r="BR641" s="158"/>
      <c r="BS641" s="158"/>
      <c r="BT641" s="158"/>
      <c r="BU641" s="158"/>
      <c r="BV641" s="158"/>
      <c r="BW641" s="158"/>
      <c r="BX641" s="158"/>
      <c r="BY641" s="158"/>
      <c r="BZ641" s="158"/>
      <c r="CA641" s="158"/>
      <c r="CB641" s="158"/>
      <c r="CC641" s="158"/>
      <c r="CD641" s="158"/>
      <c r="CE641" s="158"/>
      <c r="CF641" s="158"/>
      <c r="CG641" s="158"/>
      <c r="CH641" s="158"/>
      <c r="CI641" s="158"/>
      <c r="CJ641" s="158"/>
      <c r="CK641" s="158"/>
      <c r="CL641" s="158"/>
      <c r="CM641" s="158"/>
      <c r="CN641" s="158"/>
      <c r="CO641" s="158"/>
      <c r="CP641" s="158"/>
      <c r="CQ641" s="158"/>
      <c r="CR641" s="158"/>
      <c r="CS641" s="158"/>
      <c r="CT641" s="158"/>
      <c r="CU641" s="158"/>
      <c r="CV641" s="158"/>
      <c r="CW641" s="158"/>
      <c r="CX641" s="158"/>
      <c r="CY641" s="158"/>
      <c r="CZ641" s="158"/>
      <c r="DA641" s="158"/>
      <c r="DB641" s="158"/>
      <c r="DC641" s="158"/>
      <c r="DD641" s="158"/>
      <c r="DE641" s="158"/>
      <c r="DF641" s="158"/>
      <c r="DG641" s="158"/>
      <c r="DH641" s="158"/>
      <c r="DI641" s="158"/>
      <c r="DJ641" s="158"/>
      <c r="DK641" s="158"/>
      <c r="DL641" s="158"/>
      <c r="DM641" s="158"/>
      <c r="DN641" s="158"/>
      <c r="DO641" s="158"/>
      <c r="DP641" s="158"/>
    </row>
    <row r="642" spans="1:120" x14ac:dyDescent="0.2">
      <c r="A642" s="158"/>
      <c r="B642" s="158"/>
      <c r="C642" s="158"/>
      <c r="D642" s="158"/>
      <c r="E642" s="158"/>
      <c r="F642" s="158"/>
      <c r="G642" s="158"/>
      <c r="H642" s="158"/>
      <c r="I642" s="158"/>
      <c r="J642" s="158"/>
      <c r="K642" s="158"/>
      <c r="L642" s="158"/>
      <c r="M642" s="158"/>
      <c r="N642" s="158"/>
      <c r="O642" s="158"/>
      <c r="P642" s="158"/>
      <c r="Q642" s="158"/>
      <c r="R642" s="158"/>
      <c r="S642" s="158"/>
      <c r="T642" s="158"/>
      <c r="U642" s="158"/>
      <c r="V642" s="158"/>
      <c r="W642" s="158"/>
      <c r="X642" s="158"/>
      <c r="Y642" s="158"/>
      <c r="Z642" s="158"/>
      <c r="AA642" s="158"/>
      <c r="AB642" s="158"/>
      <c r="AC642" s="158"/>
      <c r="AD642" s="158"/>
      <c r="AE642" s="158"/>
      <c r="AF642" s="158"/>
      <c r="AG642" s="158"/>
      <c r="AH642" s="158"/>
      <c r="AI642" s="158"/>
      <c r="AJ642" s="158"/>
      <c r="AK642" s="158"/>
      <c r="AL642" s="158"/>
      <c r="AM642" s="158"/>
      <c r="AN642" s="158"/>
      <c r="AO642" s="158"/>
      <c r="AP642" s="158"/>
      <c r="AQ642" s="158"/>
      <c r="AR642" s="158"/>
      <c r="AS642" s="158"/>
      <c r="AT642" s="158"/>
      <c r="AU642" s="158"/>
      <c r="AV642" s="158"/>
      <c r="AW642" s="158"/>
      <c r="AX642" s="158"/>
      <c r="AY642" s="158"/>
      <c r="AZ642" s="158"/>
      <c r="BA642" s="158"/>
      <c r="BB642" s="158"/>
      <c r="BC642" s="158"/>
      <c r="BD642" s="158"/>
      <c r="BE642" s="158"/>
      <c r="BF642" s="158"/>
      <c r="BG642" s="158"/>
      <c r="BH642" s="158"/>
      <c r="BI642" s="158"/>
      <c r="BJ642" s="158"/>
      <c r="BK642" s="158"/>
      <c r="BL642" s="158"/>
      <c r="BM642" s="158"/>
      <c r="BN642" s="158"/>
      <c r="BO642" s="158"/>
      <c r="BP642" s="158"/>
      <c r="BQ642" s="158"/>
      <c r="BR642" s="158"/>
      <c r="BS642" s="158"/>
      <c r="BT642" s="158"/>
      <c r="BU642" s="158"/>
      <c r="BV642" s="158"/>
      <c r="BW642" s="158"/>
      <c r="BX642" s="158"/>
      <c r="BY642" s="158"/>
      <c r="BZ642" s="158"/>
      <c r="CA642" s="158"/>
      <c r="CB642" s="158"/>
      <c r="CC642" s="158"/>
      <c r="CD642" s="158"/>
      <c r="CE642" s="158"/>
      <c r="CF642" s="158"/>
      <c r="CG642" s="158"/>
      <c r="CH642" s="158"/>
      <c r="CI642" s="158"/>
      <c r="CJ642" s="158"/>
      <c r="CK642" s="158"/>
      <c r="CL642" s="158"/>
      <c r="CM642" s="158"/>
      <c r="CN642" s="158"/>
      <c r="CO642" s="158"/>
      <c r="CP642" s="158"/>
      <c r="CQ642" s="158"/>
      <c r="CR642" s="158"/>
      <c r="CS642" s="158"/>
      <c r="CT642" s="158"/>
      <c r="CU642" s="158"/>
      <c r="CV642" s="158"/>
      <c r="CW642" s="158"/>
      <c r="CX642" s="158"/>
      <c r="CY642" s="158"/>
      <c r="CZ642" s="158"/>
      <c r="DA642" s="158"/>
      <c r="DB642" s="158"/>
      <c r="DC642" s="158"/>
      <c r="DD642" s="158"/>
      <c r="DE642" s="158"/>
      <c r="DF642" s="158"/>
      <c r="DG642" s="158"/>
      <c r="DH642" s="158"/>
      <c r="DI642" s="158"/>
      <c r="DJ642" s="158"/>
      <c r="DK642" s="158"/>
      <c r="DL642" s="158"/>
      <c r="DM642" s="158"/>
      <c r="DN642" s="158"/>
      <c r="DO642" s="158"/>
      <c r="DP642" s="158"/>
    </row>
    <row r="643" spans="1:120" x14ac:dyDescent="0.2">
      <c r="A643" s="158"/>
      <c r="B643" s="158"/>
      <c r="C643" s="158"/>
      <c r="D643" s="158"/>
      <c r="E643" s="158"/>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8"/>
      <c r="AY643" s="158"/>
      <c r="AZ643" s="158"/>
      <c r="BA643" s="158"/>
      <c r="BB643" s="158"/>
      <c r="BC643" s="158"/>
      <c r="BD643" s="158"/>
      <c r="BE643" s="158"/>
      <c r="BF643" s="158"/>
      <c r="BG643" s="158"/>
      <c r="BH643" s="158"/>
      <c r="BI643" s="158"/>
      <c r="BJ643" s="158"/>
      <c r="BK643" s="158"/>
      <c r="BL643" s="158"/>
      <c r="BM643" s="158"/>
      <c r="BN643" s="158"/>
      <c r="BO643" s="158"/>
      <c r="BP643" s="158"/>
      <c r="BQ643" s="158"/>
      <c r="BR643" s="158"/>
      <c r="BS643" s="158"/>
      <c r="BT643" s="158"/>
      <c r="BU643" s="158"/>
      <c r="BV643" s="158"/>
      <c r="BW643" s="158"/>
      <c r="BX643" s="158"/>
      <c r="BY643" s="158"/>
      <c r="BZ643" s="158"/>
      <c r="CA643" s="158"/>
      <c r="CB643" s="158"/>
      <c r="CC643" s="158"/>
      <c r="CD643" s="158"/>
      <c r="CE643" s="158"/>
      <c r="CF643" s="158"/>
      <c r="CG643" s="158"/>
      <c r="CH643" s="158"/>
      <c r="CI643" s="158"/>
      <c r="CJ643" s="158"/>
      <c r="CK643" s="158"/>
      <c r="CL643" s="158"/>
      <c r="CM643" s="158"/>
      <c r="CN643" s="158"/>
      <c r="CO643" s="158"/>
      <c r="CP643" s="158"/>
      <c r="CQ643" s="158"/>
      <c r="CR643" s="158"/>
      <c r="CS643" s="158"/>
      <c r="CT643" s="158"/>
      <c r="CU643" s="158"/>
      <c r="CV643" s="158"/>
      <c r="CW643" s="158"/>
      <c r="CX643" s="158"/>
      <c r="CY643" s="158"/>
      <c r="CZ643" s="158"/>
      <c r="DA643" s="158"/>
      <c r="DB643" s="158"/>
      <c r="DC643" s="158"/>
      <c r="DD643" s="158"/>
      <c r="DE643" s="158"/>
      <c r="DF643" s="158"/>
      <c r="DG643" s="158"/>
      <c r="DH643" s="158"/>
      <c r="DI643" s="158"/>
      <c r="DJ643" s="158"/>
      <c r="DK643" s="158"/>
      <c r="DL643" s="158"/>
      <c r="DM643" s="158"/>
      <c r="DN643" s="158"/>
      <c r="DO643" s="158"/>
      <c r="DP643" s="158"/>
    </row>
    <row r="644" spans="1:120" x14ac:dyDescent="0.2">
      <c r="A644" s="158"/>
      <c r="B644" s="158"/>
      <c r="C644" s="158"/>
      <c r="D644" s="158"/>
      <c r="E644" s="158"/>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8"/>
      <c r="AY644" s="158"/>
      <c r="AZ644" s="158"/>
      <c r="BA644" s="158"/>
      <c r="BB644" s="158"/>
      <c r="BC644" s="158"/>
      <c r="BD644" s="158"/>
      <c r="BE644" s="158"/>
      <c r="BF644" s="158"/>
      <c r="BG644" s="158"/>
      <c r="BH644" s="158"/>
      <c r="BI644" s="158"/>
      <c r="BJ644" s="158"/>
      <c r="BK644" s="158"/>
      <c r="BL644" s="158"/>
      <c r="BM644" s="158"/>
      <c r="BN644" s="158"/>
      <c r="BO644" s="158"/>
      <c r="BP644" s="158"/>
      <c r="BQ644" s="158"/>
      <c r="BR644" s="158"/>
      <c r="BS644" s="158"/>
      <c r="BT644" s="158"/>
      <c r="BU644" s="158"/>
      <c r="BV644" s="158"/>
      <c r="BW644" s="158"/>
      <c r="BX644" s="158"/>
      <c r="BY644" s="158"/>
      <c r="BZ644" s="158"/>
      <c r="CA644" s="158"/>
      <c r="CB644" s="158"/>
      <c r="CC644" s="158"/>
      <c r="CD644" s="158"/>
      <c r="CE644" s="158"/>
      <c r="CF644" s="158"/>
      <c r="CG644" s="158"/>
      <c r="CH644" s="158"/>
      <c r="CI644" s="158"/>
      <c r="CJ644" s="158"/>
      <c r="CK644" s="158"/>
      <c r="CL644" s="158"/>
      <c r="CM644" s="158"/>
      <c r="CN644" s="158"/>
      <c r="CO644" s="158"/>
      <c r="CP644" s="158"/>
      <c r="CQ644" s="158"/>
      <c r="CR644" s="158"/>
      <c r="CS644" s="158"/>
      <c r="CT644" s="158"/>
      <c r="CU644" s="158"/>
      <c r="CV644" s="158"/>
      <c r="CW644" s="158"/>
      <c r="CX644" s="158"/>
      <c r="CY644" s="158"/>
      <c r="CZ644" s="158"/>
      <c r="DA644" s="158"/>
      <c r="DB644" s="158"/>
      <c r="DC644" s="158"/>
      <c r="DD644" s="158"/>
      <c r="DE644" s="158"/>
      <c r="DF644" s="158"/>
      <c r="DG644" s="158"/>
      <c r="DH644" s="158"/>
      <c r="DI644" s="158"/>
      <c r="DJ644" s="158"/>
      <c r="DK644" s="158"/>
      <c r="DL644" s="158"/>
      <c r="DM644" s="158"/>
      <c r="DN644" s="158"/>
      <c r="DO644" s="158"/>
      <c r="DP644" s="158"/>
    </row>
    <row r="645" spans="1:120" x14ac:dyDescent="0.2">
      <c r="A645" s="158"/>
      <c r="B645" s="158"/>
      <c r="C645" s="158"/>
      <c r="D645" s="158"/>
      <c r="E645" s="158"/>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8"/>
      <c r="AY645" s="158"/>
      <c r="AZ645" s="158"/>
      <c r="BA645" s="158"/>
      <c r="BB645" s="158"/>
      <c r="BC645" s="158"/>
      <c r="BD645" s="158"/>
      <c r="BE645" s="158"/>
      <c r="BF645" s="158"/>
      <c r="BG645" s="158"/>
      <c r="BH645" s="158"/>
      <c r="BI645" s="158"/>
      <c r="BJ645" s="158"/>
      <c r="BK645" s="158"/>
      <c r="BL645" s="158"/>
      <c r="BM645" s="158"/>
      <c r="BN645" s="158"/>
      <c r="BO645" s="158"/>
      <c r="BP645" s="158"/>
      <c r="BQ645" s="158"/>
      <c r="BR645" s="158"/>
      <c r="BS645" s="158"/>
      <c r="BT645" s="158"/>
      <c r="BU645" s="158"/>
      <c r="BV645" s="158"/>
      <c r="BW645" s="158"/>
      <c r="BX645" s="158"/>
      <c r="BY645" s="158"/>
      <c r="BZ645" s="158"/>
      <c r="CA645" s="158"/>
      <c r="CB645" s="158"/>
      <c r="CC645" s="158"/>
      <c r="CD645" s="158"/>
      <c r="CE645" s="158"/>
      <c r="CF645" s="158"/>
      <c r="CG645" s="158"/>
      <c r="CH645" s="158"/>
      <c r="CI645" s="158"/>
      <c r="CJ645" s="158"/>
      <c r="CK645" s="158"/>
      <c r="CL645" s="158"/>
      <c r="CM645" s="158"/>
      <c r="CN645" s="158"/>
      <c r="CO645" s="158"/>
      <c r="CP645" s="158"/>
      <c r="CQ645" s="158"/>
      <c r="CR645" s="158"/>
      <c r="CS645" s="158"/>
      <c r="CT645" s="158"/>
      <c r="CU645" s="158"/>
      <c r="CV645" s="158"/>
      <c r="CW645" s="158"/>
      <c r="CX645" s="158"/>
      <c r="CY645" s="158"/>
      <c r="CZ645" s="158"/>
      <c r="DA645" s="158"/>
      <c r="DB645" s="158"/>
      <c r="DC645" s="158"/>
      <c r="DD645" s="158"/>
      <c r="DE645" s="158"/>
      <c r="DF645" s="158"/>
      <c r="DG645" s="158"/>
      <c r="DH645" s="158"/>
      <c r="DI645" s="158"/>
      <c r="DJ645" s="158"/>
      <c r="DK645" s="158"/>
      <c r="DL645" s="158"/>
      <c r="DM645" s="158"/>
      <c r="DN645" s="158"/>
      <c r="DO645" s="158"/>
      <c r="DP645" s="158"/>
    </row>
    <row r="646" spans="1:120" x14ac:dyDescent="0.2">
      <c r="A646" s="158"/>
      <c r="B646" s="158"/>
      <c r="C646" s="158"/>
      <c r="D646" s="158"/>
      <c r="E646" s="158"/>
      <c r="F646" s="158"/>
      <c r="G646" s="158"/>
      <c r="H646" s="158"/>
      <c r="I646" s="158"/>
      <c r="J646" s="158"/>
      <c r="K646" s="158"/>
      <c r="L646" s="158"/>
      <c r="M646" s="158"/>
      <c r="N646" s="158"/>
      <c r="O646" s="158"/>
      <c r="P646" s="158"/>
      <c r="Q646" s="158"/>
      <c r="R646" s="158"/>
      <c r="S646" s="158"/>
      <c r="T646" s="158"/>
      <c r="U646" s="158"/>
      <c r="V646" s="158"/>
      <c r="W646" s="158"/>
      <c r="X646" s="158"/>
      <c r="Y646" s="158"/>
      <c r="Z646" s="158"/>
      <c r="AA646" s="158"/>
      <c r="AB646" s="158"/>
      <c r="AC646" s="158"/>
      <c r="AD646" s="158"/>
      <c r="AE646" s="158"/>
      <c r="AF646" s="158"/>
      <c r="AG646" s="158"/>
      <c r="AH646" s="158"/>
      <c r="AI646" s="158"/>
      <c r="AJ646" s="158"/>
      <c r="AK646" s="158"/>
      <c r="AL646" s="158"/>
      <c r="AM646" s="158"/>
      <c r="AN646" s="158"/>
      <c r="AO646" s="158"/>
      <c r="AP646" s="158"/>
      <c r="AQ646" s="158"/>
      <c r="AR646" s="158"/>
      <c r="AS646" s="158"/>
      <c r="AT646" s="158"/>
      <c r="AU646" s="158"/>
      <c r="AV646" s="158"/>
      <c r="AW646" s="158"/>
      <c r="AX646" s="158"/>
      <c r="AY646" s="158"/>
      <c r="AZ646" s="158"/>
      <c r="BA646" s="158"/>
      <c r="BB646" s="158"/>
      <c r="BC646" s="158"/>
      <c r="BD646" s="158"/>
      <c r="BE646" s="158"/>
      <c r="BF646" s="158"/>
      <c r="BG646" s="158"/>
      <c r="BH646" s="158"/>
      <c r="BI646" s="158"/>
      <c r="BJ646" s="158"/>
      <c r="BK646" s="158"/>
      <c r="BL646" s="158"/>
      <c r="BM646" s="158"/>
      <c r="BN646" s="158"/>
      <c r="BO646" s="158"/>
      <c r="BP646" s="158"/>
      <c r="BQ646" s="158"/>
      <c r="BR646" s="158"/>
      <c r="BS646" s="158"/>
      <c r="BT646" s="158"/>
      <c r="BU646" s="158"/>
      <c r="BV646" s="158"/>
      <c r="BW646" s="158"/>
      <c r="BX646" s="158"/>
      <c r="BY646" s="158"/>
      <c r="BZ646" s="158"/>
      <c r="CA646" s="158"/>
      <c r="CB646" s="158"/>
      <c r="CC646" s="158"/>
      <c r="CD646" s="158"/>
      <c r="CE646" s="158"/>
      <c r="CF646" s="158"/>
      <c r="CG646" s="158"/>
      <c r="CH646" s="158"/>
      <c r="CI646" s="158"/>
      <c r="CJ646" s="158"/>
      <c r="CK646" s="158"/>
      <c r="CL646" s="158"/>
      <c r="CM646" s="158"/>
      <c r="CN646" s="158"/>
      <c r="CO646" s="158"/>
      <c r="CP646" s="158"/>
      <c r="CQ646" s="158"/>
      <c r="CR646" s="158"/>
      <c r="CS646" s="158"/>
      <c r="CT646" s="158"/>
      <c r="CU646" s="158"/>
      <c r="CV646" s="158"/>
      <c r="CW646" s="158"/>
      <c r="CX646" s="158"/>
      <c r="CY646" s="158"/>
      <c r="CZ646" s="158"/>
      <c r="DA646" s="158"/>
      <c r="DB646" s="158"/>
      <c r="DC646" s="158"/>
      <c r="DD646" s="158"/>
      <c r="DE646" s="158"/>
      <c r="DF646" s="158"/>
      <c r="DG646" s="158"/>
      <c r="DH646" s="158"/>
      <c r="DI646" s="158"/>
      <c r="DJ646" s="158"/>
      <c r="DK646" s="158"/>
      <c r="DL646" s="158"/>
      <c r="DM646" s="158"/>
      <c r="DN646" s="158"/>
      <c r="DO646" s="158"/>
      <c r="DP646" s="158"/>
    </row>
    <row r="647" spans="1:120" x14ac:dyDescent="0.2">
      <c r="A647" s="158"/>
      <c r="B647" s="158"/>
      <c r="C647" s="158"/>
      <c r="D647" s="158"/>
      <c r="E647" s="158"/>
      <c r="F647" s="158"/>
      <c r="G647" s="158"/>
      <c r="H647" s="158"/>
      <c r="I647" s="158"/>
      <c r="J647" s="158"/>
      <c r="K647" s="158"/>
      <c r="L647" s="158"/>
      <c r="M647" s="158"/>
      <c r="N647" s="158"/>
      <c r="O647" s="158"/>
      <c r="P647" s="158"/>
      <c r="Q647" s="158"/>
      <c r="R647" s="158"/>
      <c r="S647" s="158"/>
      <c r="T647" s="158"/>
      <c r="U647" s="158"/>
      <c r="V647" s="158"/>
      <c r="W647" s="158"/>
      <c r="X647" s="158"/>
      <c r="Y647" s="158"/>
      <c r="Z647" s="158"/>
      <c r="AA647" s="158"/>
      <c r="AB647" s="158"/>
      <c r="AC647" s="158"/>
      <c r="AD647" s="158"/>
      <c r="AE647" s="158"/>
      <c r="AF647" s="158"/>
      <c r="AG647" s="158"/>
      <c r="AH647" s="158"/>
      <c r="AI647" s="158"/>
      <c r="AJ647" s="158"/>
      <c r="AK647" s="158"/>
      <c r="AL647" s="158"/>
      <c r="AM647" s="158"/>
      <c r="AN647" s="158"/>
      <c r="AO647" s="158"/>
      <c r="AP647" s="158"/>
      <c r="AQ647" s="158"/>
      <c r="AR647" s="158"/>
      <c r="AS647" s="158"/>
      <c r="AT647" s="158"/>
      <c r="AU647" s="158"/>
      <c r="AV647" s="158"/>
      <c r="AW647" s="158"/>
      <c r="AX647" s="158"/>
      <c r="AY647" s="158"/>
      <c r="AZ647" s="158"/>
      <c r="BA647" s="158"/>
      <c r="BB647" s="158"/>
      <c r="BC647" s="158"/>
      <c r="BD647" s="158"/>
      <c r="BE647" s="158"/>
      <c r="BF647" s="158"/>
      <c r="BG647" s="158"/>
      <c r="BH647" s="158"/>
      <c r="BI647" s="158"/>
      <c r="BJ647" s="158"/>
      <c r="BK647" s="158"/>
      <c r="BL647" s="158"/>
      <c r="BM647" s="158"/>
      <c r="BN647" s="158"/>
      <c r="BO647" s="158"/>
      <c r="BP647" s="158"/>
      <c r="BQ647" s="158"/>
      <c r="BR647" s="158"/>
      <c r="BS647" s="158"/>
      <c r="BT647" s="158"/>
      <c r="BU647" s="158"/>
      <c r="BV647" s="158"/>
      <c r="BW647" s="158"/>
      <c r="BX647" s="158"/>
      <c r="BY647" s="158"/>
      <c r="BZ647" s="158"/>
      <c r="CA647" s="158"/>
      <c r="CB647" s="158"/>
      <c r="CC647" s="158"/>
      <c r="CD647" s="158"/>
      <c r="CE647" s="158"/>
      <c r="CF647" s="158"/>
      <c r="CG647" s="158"/>
      <c r="CH647" s="158"/>
      <c r="CI647" s="158"/>
      <c r="CJ647" s="158"/>
      <c r="CK647" s="158"/>
      <c r="CL647" s="158"/>
      <c r="CM647" s="158"/>
      <c r="CN647" s="158"/>
      <c r="CO647" s="158"/>
      <c r="CP647" s="158"/>
      <c r="CQ647" s="158"/>
      <c r="CR647" s="158"/>
      <c r="CS647" s="158"/>
      <c r="CT647" s="158"/>
      <c r="CU647" s="158"/>
      <c r="CV647" s="158"/>
      <c r="CW647" s="158"/>
      <c r="CX647" s="158"/>
      <c r="CY647" s="158"/>
      <c r="CZ647" s="158"/>
      <c r="DA647" s="158"/>
      <c r="DB647" s="158"/>
      <c r="DC647" s="158"/>
      <c r="DD647" s="158"/>
      <c r="DE647" s="158"/>
      <c r="DF647" s="158"/>
      <c r="DG647" s="158"/>
      <c r="DH647" s="158"/>
      <c r="DI647" s="158"/>
      <c r="DJ647" s="158"/>
      <c r="DK647" s="158"/>
      <c r="DL647" s="158"/>
      <c r="DM647" s="158"/>
      <c r="DN647" s="158"/>
      <c r="DO647" s="158"/>
      <c r="DP647" s="158"/>
    </row>
    <row r="648" spans="1:120" x14ac:dyDescent="0.2">
      <c r="A648" s="158"/>
      <c r="B648" s="158"/>
      <c r="C648" s="158"/>
      <c r="D648" s="158"/>
      <c r="E648" s="158"/>
      <c r="F648" s="158"/>
      <c r="G648" s="158"/>
      <c r="H648" s="158"/>
      <c r="I648" s="158"/>
      <c r="J648" s="158"/>
      <c r="K648" s="158"/>
      <c r="L648" s="158"/>
      <c r="M648" s="158"/>
      <c r="N648" s="158"/>
      <c r="O648" s="158"/>
      <c r="P648" s="158"/>
      <c r="Q648" s="158"/>
      <c r="R648" s="158"/>
      <c r="S648" s="158"/>
      <c r="T648" s="158"/>
      <c r="U648" s="158"/>
      <c r="V648" s="158"/>
      <c r="W648" s="158"/>
      <c r="X648" s="158"/>
      <c r="Y648" s="158"/>
      <c r="Z648" s="158"/>
      <c r="AA648" s="158"/>
      <c r="AB648" s="158"/>
      <c r="AC648" s="158"/>
      <c r="AD648" s="158"/>
      <c r="AE648" s="158"/>
      <c r="AF648" s="158"/>
      <c r="AG648" s="158"/>
      <c r="AH648" s="158"/>
      <c r="AI648" s="158"/>
      <c r="AJ648" s="158"/>
      <c r="AK648" s="158"/>
      <c r="AL648" s="158"/>
      <c r="AM648" s="158"/>
      <c r="AN648" s="158"/>
      <c r="AO648" s="158"/>
      <c r="AP648" s="158"/>
      <c r="AQ648" s="158"/>
      <c r="AR648" s="158"/>
      <c r="AS648" s="158"/>
      <c r="AT648" s="158"/>
      <c r="AU648" s="158"/>
      <c r="AV648" s="158"/>
      <c r="AW648" s="158"/>
      <c r="AX648" s="158"/>
      <c r="AY648" s="158"/>
      <c r="AZ648" s="158"/>
      <c r="BA648" s="158"/>
      <c r="BB648" s="158"/>
      <c r="BC648" s="158"/>
      <c r="BD648" s="158"/>
      <c r="BE648" s="158"/>
      <c r="BF648" s="158"/>
      <c r="BG648" s="158"/>
      <c r="BH648" s="158"/>
      <c r="BI648" s="158"/>
      <c r="BJ648" s="158"/>
      <c r="BK648" s="158"/>
      <c r="BL648" s="158"/>
      <c r="BM648" s="158"/>
      <c r="BN648" s="158"/>
      <c r="BO648" s="158"/>
      <c r="BP648" s="158"/>
      <c r="BQ648" s="158"/>
      <c r="BR648" s="158"/>
      <c r="BS648" s="158"/>
      <c r="BT648" s="158"/>
      <c r="BU648" s="158"/>
      <c r="BV648" s="158"/>
      <c r="BW648" s="158"/>
      <c r="BX648" s="158"/>
      <c r="BY648" s="158"/>
      <c r="BZ648" s="158"/>
      <c r="CA648" s="158"/>
      <c r="CB648" s="158"/>
      <c r="CC648" s="158"/>
      <c r="CD648" s="158"/>
      <c r="CE648" s="158"/>
      <c r="CF648" s="158"/>
      <c r="CG648" s="158"/>
      <c r="CH648" s="158"/>
      <c r="CI648" s="158"/>
      <c r="CJ648" s="158"/>
      <c r="CK648" s="158"/>
      <c r="CL648" s="158"/>
      <c r="CM648" s="158"/>
      <c r="CN648" s="158"/>
      <c r="CO648" s="158"/>
      <c r="CP648" s="158"/>
      <c r="CQ648" s="158"/>
      <c r="CR648" s="158"/>
      <c r="CS648" s="158"/>
      <c r="CT648" s="158"/>
      <c r="CU648" s="158"/>
      <c r="CV648" s="158"/>
      <c r="CW648" s="158"/>
      <c r="CX648" s="158"/>
      <c r="CY648" s="158"/>
      <c r="CZ648" s="158"/>
      <c r="DA648" s="158"/>
      <c r="DB648" s="158"/>
      <c r="DC648" s="158"/>
      <c r="DD648" s="158"/>
      <c r="DE648" s="158"/>
      <c r="DF648" s="158"/>
      <c r="DG648" s="158"/>
      <c r="DH648" s="158"/>
      <c r="DI648" s="158"/>
      <c r="DJ648" s="158"/>
      <c r="DK648" s="158"/>
      <c r="DL648" s="158"/>
      <c r="DM648" s="158"/>
      <c r="DN648" s="158"/>
      <c r="DO648" s="158"/>
      <c r="DP648" s="158"/>
    </row>
    <row r="649" spans="1:120" x14ac:dyDescent="0.2">
      <c r="A649" s="158"/>
      <c r="B649" s="158"/>
      <c r="C649" s="158"/>
      <c r="D649" s="158"/>
      <c r="E649" s="158"/>
      <c r="F649" s="158"/>
      <c r="G649" s="158"/>
      <c r="H649" s="158"/>
      <c r="I649" s="158"/>
      <c r="J649" s="158"/>
      <c r="K649" s="158"/>
      <c r="L649" s="158"/>
      <c r="M649" s="158"/>
      <c r="N649" s="158"/>
      <c r="O649" s="158"/>
      <c r="P649" s="158"/>
      <c r="Q649" s="158"/>
      <c r="R649" s="158"/>
      <c r="S649" s="158"/>
      <c r="T649" s="158"/>
      <c r="U649" s="158"/>
      <c r="V649" s="158"/>
      <c r="W649" s="158"/>
      <c r="X649" s="158"/>
      <c r="Y649" s="158"/>
      <c r="Z649" s="158"/>
      <c r="AA649" s="158"/>
      <c r="AB649" s="158"/>
      <c r="AC649" s="158"/>
      <c r="AD649" s="158"/>
      <c r="AE649" s="158"/>
      <c r="AF649" s="158"/>
      <c r="AG649" s="158"/>
      <c r="AH649" s="158"/>
      <c r="AI649" s="158"/>
      <c r="AJ649" s="158"/>
      <c r="AK649" s="158"/>
      <c r="AL649" s="158"/>
      <c r="AM649" s="158"/>
      <c r="AN649" s="158"/>
      <c r="AO649" s="158"/>
      <c r="AP649" s="158"/>
      <c r="AQ649" s="158"/>
      <c r="AR649" s="158"/>
      <c r="AS649" s="158"/>
      <c r="AT649" s="158"/>
      <c r="AU649" s="158"/>
      <c r="AV649" s="158"/>
      <c r="AW649" s="158"/>
      <c r="AX649" s="158"/>
      <c r="AY649" s="158"/>
      <c r="AZ649" s="158"/>
      <c r="BA649" s="158"/>
      <c r="BB649" s="158"/>
      <c r="BC649" s="158"/>
      <c r="BD649" s="158"/>
      <c r="BE649" s="158"/>
      <c r="BF649" s="158"/>
      <c r="BG649" s="158"/>
      <c r="BH649" s="158"/>
      <c r="BI649" s="158"/>
      <c r="BJ649" s="158"/>
      <c r="BK649" s="158"/>
      <c r="BL649" s="158"/>
      <c r="BM649" s="158"/>
      <c r="BN649" s="158"/>
      <c r="BO649" s="158"/>
      <c r="BP649" s="158"/>
      <c r="BQ649" s="158"/>
      <c r="BR649" s="158"/>
      <c r="BS649" s="158"/>
      <c r="BT649" s="158"/>
      <c r="BU649" s="158"/>
      <c r="BV649" s="158"/>
      <c r="BW649" s="158"/>
      <c r="BX649" s="158"/>
      <c r="BY649" s="158"/>
      <c r="BZ649" s="158"/>
      <c r="CA649" s="158"/>
      <c r="CB649" s="158"/>
      <c r="CC649" s="158"/>
      <c r="CD649" s="158"/>
      <c r="CE649" s="158"/>
      <c r="CF649" s="158"/>
      <c r="CG649" s="158"/>
      <c r="CH649" s="158"/>
      <c r="CI649" s="158"/>
      <c r="CJ649" s="158"/>
      <c r="CK649" s="158"/>
      <c r="CL649" s="158"/>
      <c r="CM649" s="158"/>
      <c r="CN649" s="158"/>
      <c r="CO649" s="158"/>
      <c r="CP649" s="158"/>
      <c r="CQ649" s="158"/>
      <c r="CR649" s="158"/>
      <c r="CS649" s="158"/>
      <c r="CT649" s="158"/>
      <c r="CU649" s="158"/>
      <c r="CV649" s="158"/>
      <c r="CW649" s="158"/>
      <c r="CX649" s="158"/>
      <c r="CY649" s="158"/>
      <c r="CZ649" s="158"/>
      <c r="DA649" s="158"/>
      <c r="DB649" s="158"/>
      <c r="DC649" s="158"/>
      <c r="DD649" s="158"/>
      <c r="DE649" s="158"/>
      <c r="DF649" s="158"/>
      <c r="DG649" s="158"/>
      <c r="DH649" s="158"/>
      <c r="DI649" s="158"/>
      <c r="DJ649" s="158"/>
      <c r="DK649" s="158"/>
      <c r="DL649" s="158"/>
      <c r="DM649" s="158"/>
      <c r="DN649" s="158"/>
      <c r="DO649" s="158"/>
      <c r="DP649" s="158"/>
    </row>
    <row r="650" spans="1:120" x14ac:dyDescent="0.2">
      <c r="A650" s="158"/>
      <c r="B650" s="158"/>
      <c r="C650" s="158"/>
      <c r="D650" s="158"/>
      <c r="E650" s="158"/>
      <c r="F650" s="158"/>
      <c r="G650" s="158"/>
      <c r="H650" s="158"/>
      <c r="I650" s="158"/>
      <c r="J650" s="158"/>
      <c r="K650" s="158"/>
      <c r="L650" s="158"/>
      <c r="M650" s="158"/>
      <c r="N650" s="158"/>
      <c r="O650" s="158"/>
      <c r="P650" s="158"/>
      <c r="Q650" s="158"/>
      <c r="R650" s="158"/>
      <c r="S650" s="158"/>
      <c r="T650" s="158"/>
      <c r="U650" s="158"/>
      <c r="V650" s="158"/>
      <c r="W650" s="158"/>
      <c r="X650" s="158"/>
      <c r="Y650" s="158"/>
      <c r="Z650" s="158"/>
      <c r="AA650" s="158"/>
      <c r="AB650" s="158"/>
      <c r="AC650" s="158"/>
      <c r="AD650" s="158"/>
      <c r="AE650" s="158"/>
      <c r="AF650" s="158"/>
      <c r="AG650" s="158"/>
      <c r="AH650" s="158"/>
      <c r="AI650" s="158"/>
      <c r="AJ650" s="158"/>
      <c r="AK650" s="158"/>
      <c r="AL650" s="158"/>
      <c r="AM650" s="158"/>
      <c r="AN650" s="158"/>
      <c r="AO650" s="158"/>
      <c r="AP650" s="158"/>
      <c r="AQ650" s="158"/>
      <c r="AR650" s="158"/>
      <c r="AS650" s="158"/>
      <c r="AT650" s="158"/>
      <c r="AU650" s="158"/>
      <c r="AV650" s="158"/>
      <c r="AW650" s="158"/>
      <c r="AX650" s="158"/>
      <c r="AY650" s="158"/>
      <c r="AZ650" s="158"/>
      <c r="BA650" s="158"/>
      <c r="BB650" s="158"/>
      <c r="BC650" s="158"/>
      <c r="BD650" s="158"/>
      <c r="BE650" s="158"/>
      <c r="BF650" s="158"/>
      <c r="BG650" s="158"/>
      <c r="BH650" s="158"/>
      <c r="BI650" s="158"/>
      <c r="BJ650" s="158"/>
      <c r="BK650" s="158"/>
      <c r="BL650" s="158"/>
      <c r="BM650" s="158"/>
      <c r="BN650" s="158"/>
      <c r="BO650" s="158"/>
      <c r="BP650" s="158"/>
      <c r="BQ650" s="158"/>
      <c r="BR650" s="158"/>
      <c r="BS650" s="158"/>
      <c r="BT650" s="158"/>
      <c r="BU650" s="158"/>
      <c r="BV650" s="158"/>
      <c r="BW650" s="158"/>
      <c r="BX650" s="158"/>
      <c r="BY650" s="158"/>
      <c r="BZ650" s="158"/>
      <c r="CA650" s="158"/>
      <c r="CB650" s="158"/>
      <c r="CC650" s="158"/>
      <c r="CD650" s="158"/>
      <c r="CE650" s="158"/>
      <c r="CF650" s="158"/>
      <c r="CG650" s="158"/>
      <c r="CH650" s="158"/>
      <c r="CI650" s="158"/>
      <c r="CJ650" s="158"/>
      <c r="CK650" s="158"/>
      <c r="CL650" s="158"/>
      <c r="CM650" s="158"/>
      <c r="CN650" s="158"/>
      <c r="CO650" s="158"/>
      <c r="CP650" s="158"/>
      <c r="CQ650" s="158"/>
      <c r="CR650" s="158"/>
      <c r="CS650" s="158"/>
      <c r="CT650" s="158"/>
      <c r="CU650" s="158"/>
      <c r="CV650" s="158"/>
      <c r="CW650" s="158"/>
      <c r="CX650" s="158"/>
      <c r="CY650" s="158"/>
      <c r="CZ650" s="158"/>
      <c r="DA650" s="158"/>
      <c r="DB650" s="158"/>
      <c r="DC650" s="158"/>
      <c r="DD650" s="158"/>
      <c r="DE650" s="158"/>
      <c r="DF650" s="158"/>
      <c r="DG650" s="158"/>
      <c r="DH650" s="158"/>
      <c r="DI650" s="158"/>
      <c r="DJ650" s="158"/>
      <c r="DK650" s="158"/>
      <c r="DL650" s="158"/>
      <c r="DM650" s="158"/>
      <c r="DN650" s="158"/>
      <c r="DO650" s="158"/>
      <c r="DP650" s="158"/>
    </row>
    <row r="651" spans="1:120" x14ac:dyDescent="0.2">
      <c r="A651" s="158"/>
      <c r="B651" s="158"/>
      <c r="C651" s="158"/>
      <c r="D651" s="158"/>
      <c r="E651" s="158"/>
      <c r="F651" s="158"/>
      <c r="G651" s="158"/>
      <c r="H651" s="158"/>
      <c r="I651" s="158"/>
      <c r="J651" s="158"/>
      <c r="K651" s="158"/>
      <c r="L651" s="158"/>
      <c r="M651" s="158"/>
      <c r="N651" s="158"/>
      <c r="O651" s="158"/>
      <c r="P651" s="158"/>
      <c r="Q651" s="158"/>
      <c r="R651" s="158"/>
      <c r="S651" s="158"/>
      <c r="T651" s="158"/>
      <c r="U651" s="158"/>
      <c r="V651" s="158"/>
      <c r="W651" s="158"/>
      <c r="X651" s="158"/>
      <c r="Y651" s="158"/>
      <c r="Z651" s="158"/>
      <c r="AA651" s="158"/>
      <c r="AB651" s="158"/>
      <c r="AC651" s="158"/>
      <c r="AD651" s="158"/>
      <c r="AE651" s="158"/>
      <c r="AF651" s="158"/>
      <c r="AG651" s="158"/>
      <c r="AH651" s="158"/>
      <c r="AI651" s="158"/>
      <c r="AJ651" s="158"/>
      <c r="AK651" s="158"/>
      <c r="AL651" s="158"/>
      <c r="AM651" s="158"/>
      <c r="AN651" s="158"/>
      <c r="AO651" s="158"/>
      <c r="AP651" s="158"/>
      <c r="AQ651" s="158"/>
      <c r="AR651" s="158"/>
      <c r="AS651" s="158"/>
      <c r="AT651" s="158"/>
      <c r="AU651" s="158"/>
      <c r="AV651" s="158"/>
      <c r="AW651" s="158"/>
      <c r="AX651" s="158"/>
      <c r="AY651" s="158"/>
      <c r="AZ651" s="158"/>
      <c r="BA651" s="158"/>
      <c r="BB651" s="158"/>
      <c r="BC651" s="158"/>
      <c r="BD651" s="158"/>
      <c r="BE651" s="158"/>
      <c r="BF651" s="158"/>
      <c r="BG651" s="158"/>
      <c r="BH651" s="158"/>
      <c r="BI651" s="158"/>
      <c r="BJ651" s="158"/>
      <c r="BK651" s="158"/>
      <c r="BL651" s="158"/>
      <c r="BM651" s="158"/>
      <c r="BN651" s="158"/>
      <c r="BO651" s="158"/>
      <c r="BP651" s="158"/>
      <c r="BQ651" s="158"/>
      <c r="BR651" s="158"/>
      <c r="BS651" s="158"/>
      <c r="BT651" s="158"/>
      <c r="BU651" s="158"/>
      <c r="BV651" s="158"/>
      <c r="BW651" s="158"/>
      <c r="BX651" s="158"/>
      <c r="BY651" s="158"/>
      <c r="BZ651" s="158"/>
      <c r="CA651" s="158"/>
      <c r="CB651" s="158"/>
      <c r="CC651" s="158"/>
      <c r="CD651" s="158"/>
      <c r="CE651" s="158"/>
      <c r="CF651" s="158"/>
      <c r="CG651" s="158"/>
      <c r="CH651" s="158"/>
      <c r="CI651" s="158"/>
      <c r="CJ651" s="158"/>
      <c r="CK651" s="158"/>
      <c r="CL651" s="158"/>
      <c r="CM651" s="158"/>
      <c r="CN651" s="158"/>
      <c r="CO651" s="158"/>
      <c r="CP651" s="158"/>
      <c r="CQ651" s="158"/>
      <c r="CR651" s="158"/>
      <c r="CS651" s="158"/>
      <c r="CT651" s="158"/>
      <c r="CU651" s="158"/>
      <c r="CV651" s="158"/>
      <c r="CW651" s="158"/>
      <c r="CX651" s="158"/>
      <c r="CY651" s="158"/>
      <c r="CZ651" s="158"/>
      <c r="DA651" s="158"/>
      <c r="DB651" s="158"/>
      <c r="DC651" s="158"/>
      <c r="DD651" s="158"/>
      <c r="DE651" s="158"/>
      <c r="DF651" s="158"/>
      <c r="DG651" s="158"/>
      <c r="DH651" s="158"/>
      <c r="DI651" s="158"/>
      <c r="DJ651" s="158"/>
      <c r="DK651" s="158"/>
      <c r="DL651" s="158"/>
      <c r="DM651" s="158"/>
      <c r="DN651" s="158"/>
      <c r="DO651" s="158"/>
      <c r="DP651" s="158"/>
    </row>
    <row r="652" spans="1:120" x14ac:dyDescent="0.2">
      <c r="A652" s="158"/>
      <c r="B652" s="158"/>
      <c r="C652" s="158"/>
      <c r="D652" s="158"/>
      <c r="E652" s="158"/>
      <c r="F652" s="158"/>
      <c r="G652" s="158"/>
      <c r="H652" s="158"/>
      <c r="I652" s="158"/>
      <c r="J652" s="158"/>
      <c r="K652" s="158"/>
      <c r="L652" s="158"/>
      <c r="M652" s="158"/>
      <c r="N652" s="158"/>
      <c r="O652" s="158"/>
      <c r="P652" s="158"/>
      <c r="Q652" s="158"/>
      <c r="R652" s="158"/>
      <c r="S652" s="158"/>
      <c r="T652" s="158"/>
      <c r="U652" s="158"/>
      <c r="V652" s="158"/>
      <c r="W652" s="158"/>
      <c r="X652" s="158"/>
      <c r="Y652" s="158"/>
      <c r="Z652" s="158"/>
      <c r="AA652" s="158"/>
      <c r="AB652" s="158"/>
      <c r="AC652" s="158"/>
      <c r="AD652" s="158"/>
      <c r="AE652" s="158"/>
      <c r="AF652" s="158"/>
      <c r="AG652" s="158"/>
      <c r="AH652" s="158"/>
      <c r="AI652" s="158"/>
      <c r="AJ652" s="158"/>
      <c r="AK652" s="158"/>
      <c r="AL652" s="158"/>
      <c r="AM652" s="158"/>
      <c r="AN652" s="158"/>
      <c r="AO652" s="158"/>
      <c r="AP652" s="158"/>
      <c r="AQ652" s="158"/>
      <c r="AR652" s="158"/>
      <c r="AS652" s="158"/>
      <c r="AT652" s="158"/>
      <c r="AU652" s="158"/>
      <c r="AV652" s="158"/>
      <c r="AW652" s="158"/>
      <c r="AX652" s="158"/>
      <c r="AY652" s="158"/>
      <c r="AZ652" s="158"/>
      <c r="BA652" s="158"/>
      <c r="BB652" s="158"/>
      <c r="BC652" s="158"/>
      <c r="BD652" s="158"/>
      <c r="BE652" s="158"/>
      <c r="BF652" s="158"/>
      <c r="BG652" s="158"/>
      <c r="BH652" s="158"/>
      <c r="BI652" s="158"/>
      <c r="BJ652" s="158"/>
      <c r="BK652" s="158"/>
      <c r="BL652" s="158"/>
      <c r="BM652" s="158"/>
      <c r="BN652" s="158"/>
      <c r="BO652" s="158"/>
      <c r="BP652" s="158"/>
      <c r="BQ652" s="158"/>
      <c r="BR652" s="158"/>
      <c r="BS652" s="158"/>
      <c r="BT652" s="158"/>
      <c r="BU652" s="158"/>
      <c r="BV652" s="158"/>
      <c r="BW652" s="158"/>
      <c r="BX652" s="158"/>
      <c r="BY652" s="158"/>
      <c r="BZ652" s="158"/>
      <c r="CA652" s="158"/>
      <c r="CB652" s="158"/>
      <c r="CC652" s="158"/>
      <c r="CD652" s="158"/>
      <c r="CE652" s="158"/>
      <c r="CF652" s="158"/>
      <c r="CG652" s="158"/>
      <c r="CH652" s="158"/>
      <c r="CI652" s="158"/>
      <c r="CJ652" s="158"/>
      <c r="CK652" s="158"/>
      <c r="CL652" s="158"/>
      <c r="CM652" s="158"/>
      <c r="CN652" s="158"/>
      <c r="CO652" s="158"/>
      <c r="CP652" s="158"/>
      <c r="CQ652" s="158"/>
      <c r="CR652" s="158"/>
      <c r="CS652" s="158"/>
      <c r="CT652" s="158"/>
      <c r="CU652" s="158"/>
      <c r="CV652" s="158"/>
      <c r="CW652" s="158"/>
      <c r="CX652" s="158"/>
      <c r="CY652" s="158"/>
      <c r="CZ652" s="158"/>
      <c r="DA652" s="158"/>
      <c r="DB652" s="158"/>
      <c r="DC652" s="158"/>
      <c r="DD652" s="158"/>
      <c r="DE652" s="158"/>
      <c r="DF652" s="158"/>
      <c r="DG652" s="158"/>
      <c r="DH652" s="158"/>
      <c r="DI652" s="158"/>
      <c r="DJ652" s="158"/>
      <c r="DK652" s="158"/>
      <c r="DL652" s="158"/>
      <c r="DM652" s="158"/>
      <c r="DN652" s="158"/>
      <c r="DO652" s="158"/>
      <c r="DP652" s="158"/>
    </row>
    <row r="653" spans="1:120" x14ac:dyDescent="0.2">
      <c r="A653" s="158"/>
      <c r="B653" s="158"/>
      <c r="C653" s="158"/>
      <c r="D653" s="158"/>
      <c r="E653" s="158"/>
      <c r="F653" s="158"/>
      <c r="G653" s="158"/>
      <c r="H653" s="158"/>
      <c r="I653" s="158"/>
      <c r="J653" s="158"/>
      <c r="K653" s="158"/>
      <c r="L653" s="158"/>
      <c r="M653" s="158"/>
      <c r="N653" s="158"/>
      <c r="O653" s="158"/>
      <c r="P653" s="158"/>
      <c r="Q653" s="158"/>
      <c r="R653" s="158"/>
      <c r="S653" s="158"/>
      <c r="T653" s="158"/>
      <c r="U653" s="158"/>
      <c r="V653" s="158"/>
      <c r="W653" s="158"/>
      <c r="X653" s="158"/>
      <c r="Y653" s="158"/>
      <c r="Z653" s="158"/>
      <c r="AA653" s="158"/>
      <c r="AB653" s="158"/>
      <c r="AC653" s="158"/>
      <c r="AD653" s="158"/>
      <c r="AE653" s="158"/>
      <c r="AF653" s="158"/>
      <c r="AG653" s="158"/>
      <c r="AH653" s="158"/>
      <c r="AI653" s="158"/>
      <c r="AJ653" s="158"/>
      <c r="AK653" s="158"/>
      <c r="AL653" s="158"/>
      <c r="AM653" s="158"/>
      <c r="AN653" s="158"/>
      <c r="AO653" s="158"/>
      <c r="AP653" s="158"/>
      <c r="AQ653" s="158"/>
      <c r="AR653" s="158"/>
      <c r="AS653" s="158"/>
      <c r="AT653" s="158"/>
      <c r="AU653" s="158"/>
      <c r="AV653" s="158"/>
      <c r="AW653" s="158"/>
      <c r="AX653" s="158"/>
      <c r="AY653" s="158"/>
      <c r="AZ653" s="158"/>
      <c r="BA653" s="158"/>
      <c r="BB653" s="158"/>
      <c r="BC653" s="158"/>
      <c r="BD653" s="158"/>
      <c r="BE653" s="158"/>
      <c r="BF653" s="158"/>
      <c r="BG653" s="158"/>
      <c r="BH653" s="158"/>
      <c r="BI653" s="158"/>
      <c r="BJ653" s="158"/>
      <c r="BK653" s="158"/>
      <c r="BL653" s="158"/>
      <c r="BM653" s="158"/>
      <c r="BN653" s="158"/>
      <c r="BO653" s="158"/>
      <c r="BP653" s="158"/>
      <c r="BQ653" s="158"/>
      <c r="BR653" s="158"/>
      <c r="BS653" s="158"/>
      <c r="BT653" s="158"/>
      <c r="BU653" s="158"/>
      <c r="BV653" s="158"/>
      <c r="BW653" s="158"/>
      <c r="BX653" s="158"/>
      <c r="BY653" s="158"/>
      <c r="BZ653" s="158"/>
      <c r="CA653" s="158"/>
      <c r="CB653" s="158"/>
      <c r="CC653" s="158"/>
      <c r="CD653" s="158"/>
      <c r="CE653" s="158"/>
      <c r="CF653" s="158"/>
      <c r="CG653" s="158"/>
      <c r="CH653" s="158"/>
      <c r="CI653" s="158"/>
      <c r="CJ653" s="158"/>
      <c r="CK653" s="158"/>
      <c r="CL653" s="158"/>
      <c r="CM653" s="158"/>
      <c r="CN653" s="158"/>
      <c r="CO653" s="158"/>
      <c r="CP653" s="158"/>
      <c r="CQ653" s="158"/>
      <c r="CR653" s="158"/>
      <c r="CS653" s="158"/>
      <c r="CT653" s="158"/>
      <c r="CU653" s="158"/>
      <c r="CV653" s="158"/>
      <c r="CW653" s="158"/>
      <c r="CX653" s="158"/>
      <c r="CY653" s="158"/>
      <c r="CZ653" s="158"/>
      <c r="DA653" s="158"/>
      <c r="DB653" s="158"/>
      <c r="DC653" s="158"/>
      <c r="DD653" s="158"/>
      <c r="DE653" s="158"/>
      <c r="DF653" s="158"/>
      <c r="DG653" s="158"/>
      <c r="DH653" s="158"/>
      <c r="DI653" s="158"/>
      <c r="DJ653" s="158"/>
      <c r="DK653" s="158"/>
      <c r="DL653" s="158"/>
      <c r="DM653" s="158"/>
      <c r="DN653" s="158"/>
      <c r="DO653" s="158"/>
      <c r="DP653" s="158"/>
    </row>
    <row r="654" spans="1:120" x14ac:dyDescent="0.2">
      <c r="A654" s="158"/>
      <c r="B654" s="158"/>
      <c r="C654" s="158"/>
      <c r="D654" s="158"/>
      <c r="E654" s="158"/>
      <c r="F654" s="158"/>
      <c r="G654" s="158"/>
      <c r="H654" s="158"/>
      <c r="I654" s="158"/>
      <c r="J654" s="158"/>
      <c r="K654" s="158"/>
      <c r="L654" s="158"/>
      <c r="M654" s="158"/>
      <c r="N654" s="158"/>
      <c r="O654" s="158"/>
      <c r="P654" s="158"/>
      <c r="Q654" s="158"/>
      <c r="R654" s="158"/>
      <c r="S654" s="158"/>
      <c r="T654" s="158"/>
      <c r="U654" s="158"/>
      <c r="V654" s="158"/>
      <c r="W654" s="158"/>
      <c r="X654" s="158"/>
      <c r="Y654" s="158"/>
      <c r="Z654" s="158"/>
      <c r="AA654" s="158"/>
      <c r="AB654" s="158"/>
      <c r="AC654" s="158"/>
      <c r="AD654" s="158"/>
      <c r="AE654" s="158"/>
      <c r="AF654" s="158"/>
      <c r="AG654" s="158"/>
      <c r="AH654" s="158"/>
      <c r="AI654" s="158"/>
      <c r="AJ654" s="158"/>
      <c r="AK654" s="158"/>
      <c r="AL654" s="158"/>
      <c r="AM654" s="158"/>
      <c r="AN654" s="158"/>
      <c r="AO654" s="158"/>
      <c r="AP654" s="158"/>
      <c r="AQ654" s="158"/>
      <c r="AR654" s="158"/>
      <c r="AS654" s="158"/>
      <c r="AT654" s="158"/>
      <c r="AU654" s="158"/>
      <c r="AV654" s="158"/>
      <c r="AW654" s="158"/>
      <c r="AX654" s="158"/>
      <c r="AY654" s="158"/>
      <c r="AZ654" s="158"/>
      <c r="BA654" s="158"/>
      <c r="BB654" s="158"/>
      <c r="BC654" s="158"/>
      <c r="BD654" s="158"/>
      <c r="BE654" s="158"/>
      <c r="BF654" s="158"/>
      <c r="BG654" s="158"/>
      <c r="BH654" s="158"/>
      <c r="BI654" s="158"/>
      <c r="BJ654" s="158"/>
      <c r="BK654" s="158"/>
      <c r="BL654" s="158"/>
      <c r="BM654" s="158"/>
      <c r="BN654" s="158"/>
      <c r="BO654" s="158"/>
      <c r="BP654" s="158"/>
      <c r="BQ654" s="158"/>
      <c r="BR654" s="158"/>
      <c r="BS654" s="158"/>
      <c r="BT654" s="158"/>
      <c r="BU654" s="158"/>
      <c r="BV654" s="158"/>
      <c r="BW654" s="158"/>
      <c r="BX654" s="158"/>
      <c r="BY654" s="158"/>
      <c r="BZ654" s="158"/>
      <c r="CA654" s="158"/>
      <c r="CB654" s="158"/>
      <c r="CC654" s="158"/>
      <c r="CD654" s="158"/>
      <c r="CE654" s="158"/>
      <c r="CF654" s="158"/>
      <c r="CG654" s="158"/>
      <c r="CH654" s="158"/>
      <c r="CI654" s="158"/>
      <c r="CJ654" s="158"/>
      <c r="CK654" s="158"/>
      <c r="CL654" s="158"/>
      <c r="CM654" s="158"/>
      <c r="CN654" s="158"/>
      <c r="CO654" s="158"/>
      <c r="CP654" s="158"/>
      <c r="CQ654" s="158"/>
      <c r="CR654" s="158"/>
      <c r="CS654" s="158"/>
      <c r="CT654" s="158"/>
      <c r="CU654" s="158"/>
      <c r="CV654" s="158"/>
      <c r="CW654" s="158"/>
      <c r="CX654" s="158"/>
      <c r="CY654" s="158"/>
      <c r="CZ654" s="158"/>
      <c r="DA654" s="158"/>
      <c r="DB654" s="158"/>
      <c r="DC654" s="158"/>
      <c r="DD654" s="158"/>
      <c r="DE654" s="158"/>
      <c r="DF654" s="158"/>
      <c r="DG654" s="158"/>
      <c r="DH654" s="158"/>
      <c r="DI654" s="158"/>
      <c r="DJ654" s="158"/>
      <c r="DK654" s="158"/>
      <c r="DL654" s="158"/>
      <c r="DM654" s="158"/>
      <c r="DN654" s="158"/>
      <c r="DO654" s="158"/>
      <c r="DP654" s="158"/>
    </row>
    <row r="655" spans="1:120" x14ac:dyDescent="0.2">
      <c r="A655" s="158"/>
      <c r="B655" s="158"/>
      <c r="C655" s="158"/>
      <c r="D655" s="158"/>
      <c r="E655" s="158"/>
      <c r="F655" s="158"/>
      <c r="G655" s="158"/>
      <c r="H655" s="158"/>
      <c r="I655" s="158"/>
      <c r="J655" s="158"/>
      <c r="K655" s="158"/>
      <c r="L655" s="158"/>
      <c r="M655" s="158"/>
      <c r="N655" s="158"/>
      <c r="O655" s="158"/>
      <c r="P655" s="158"/>
      <c r="Q655" s="158"/>
      <c r="R655" s="158"/>
      <c r="S655" s="158"/>
      <c r="T655" s="158"/>
      <c r="U655" s="158"/>
      <c r="V655" s="158"/>
      <c r="W655" s="158"/>
      <c r="X655" s="158"/>
      <c r="Y655" s="158"/>
      <c r="Z655" s="158"/>
      <c r="AA655" s="158"/>
      <c r="AB655" s="158"/>
      <c r="AC655" s="158"/>
      <c r="AD655" s="158"/>
      <c r="AE655" s="158"/>
      <c r="AF655" s="158"/>
      <c r="AG655" s="158"/>
      <c r="AH655" s="158"/>
      <c r="AI655" s="158"/>
      <c r="AJ655" s="158"/>
      <c r="AK655" s="158"/>
      <c r="AL655" s="158"/>
      <c r="AM655" s="158"/>
      <c r="AN655" s="158"/>
      <c r="AO655" s="158"/>
      <c r="AP655" s="158"/>
      <c r="AQ655" s="158"/>
      <c r="AR655" s="158"/>
      <c r="AS655" s="158"/>
      <c r="AT655" s="158"/>
      <c r="AU655" s="158"/>
      <c r="AV655" s="158"/>
      <c r="AW655" s="158"/>
      <c r="AX655" s="158"/>
      <c r="AY655" s="158"/>
      <c r="AZ655" s="158"/>
      <c r="BA655" s="158"/>
      <c r="BB655" s="158"/>
      <c r="BC655" s="158"/>
      <c r="BD655" s="158"/>
      <c r="BE655" s="158"/>
      <c r="BF655" s="158"/>
      <c r="BG655" s="158"/>
      <c r="BH655" s="158"/>
      <c r="BI655" s="158"/>
      <c r="BJ655" s="158"/>
      <c r="BK655" s="158"/>
      <c r="BL655" s="158"/>
      <c r="BM655" s="158"/>
      <c r="BN655" s="158"/>
      <c r="BO655" s="158"/>
      <c r="BP655" s="158"/>
      <c r="BQ655" s="158"/>
      <c r="BR655" s="158"/>
      <c r="BS655" s="158"/>
      <c r="BT655" s="158"/>
      <c r="BU655" s="158"/>
      <c r="BV655" s="158"/>
      <c r="BW655" s="158"/>
      <c r="BX655" s="158"/>
      <c r="BY655" s="158"/>
      <c r="BZ655" s="158"/>
      <c r="CA655" s="158"/>
      <c r="CB655" s="158"/>
      <c r="CC655" s="158"/>
      <c r="CD655" s="158"/>
      <c r="CE655" s="158"/>
      <c r="CF655" s="158"/>
      <c r="CG655" s="158"/>
      <c r="CH655" s="158"/>
      <c r="CI655" s="158"/>
      <c r="CJ655" s="158"/>
      <c r="CK655" s="158"/>
      <c r="CL655" s="158"/>
      <c r="CM655" s="158"/>
      <c r="CN655" s="158"/>
      <c r="CO655" s="158"/>
      <c r="CP655" s="158"/>
      <c r="CQ655" s="158"/>
      <c r="CR655" s="158"/>
      <c r="CS655" s="158"/>
      <c r="CT655" s="158"/>
      <c r="CU655" s="158"/>
      <c r="CV655" s="158"/>
      <c r="CW655" s="158"/>
      <c r="CX655" s="158"/>
      <c r="CY655" s="158"/>
      <c r="CZ655" s="158"/>
      <c r="DA655" s="158"/>
      <c r="DB655" s="158"/>
      <c r="DC655" s="158"/>
      <c r="DD655" s="158"/>
      <c r="DE655" s="158"/>
      <c r="DF655" s="158"/>
      <c r="DG655" s="158"/>
      <c r="DH655" s="158"/>
      <c r="DI655" s="158"/>
      <c r="DJ655" s="158"/>
      <c r="DK655" s="158"/>
      <c r="DL655" s="158"/>
      <c r="DM655" s="158"/>
      <c r="DN655" s="158"/>
      <c r="DO655" s="158"/>
      <c r="DP655" s="158"/>
    </row>
    <row r="656" spans="1:120" x14ac:dyDescent="0.2">
      <c r="A656" s="158"/>
      <c r="B656" s="158"/>
      <c r="C656" s="158"/>
      <c r="D656" s="158"/>
      <c r="E656" s="158"/>
      <c r="F656" s="158"/>
      <c r="G656" s="158"/>
      <c r="H656" s="158"/>
      <c r="I656" s="158"/>
      <c r="J656" s="158"/>
      <c r="K656" s="158"/>
      <c r="L656" s="158"/>
      <c r="M656" s="158"/>
      <c r="N656" s="158"/>
      <c r="O656" s="158"/>
      <c r="P656" s="158"/>
      <c r="Q656" s="158"/>
      <c r="R656" s="158"/>
      <c r="S656" s="158"/>
      <c r="T656" s="158"/>
      <c r="U656" s="158"/>
      <c r="V656" s="158"/>
      <c r="W656" s="158"/>
      <c r="X656" s="158"/>
      <c r="Y656" s="158"/>
      <c r="Z656" s="158"/>
      <c r="AA656" s="158"/>
      <c r="AB656" s="158"/>
      <c r="AC656" s="158"/>
      <c r="AD656" s="158"/>
      <c r="AE656" s="158"/>
      <c r="AF656" s="158"/>
      <c r="AG656" s="158"/>
      <c r="AH656" s="158"/>
      <c r="AI656" s="158"/>
      <c r="AJ656" s="158"/>
      <c r="AK656" s="158"/>
      <c r="AL656" s="158"/>
      <c r="AM656" s="158"/>
      <c r="AN656" s="158"/>
      <c r="AO656" s="158"/>
      <c r="AP656" s="158"/>
      <c r="AQ656" s="158"/>
      <c r="AR656" s="158"/>
      <c r="AS656" s="158"/>
      <c r="AT656" s="158"/>
      <c r="AU656" s="158"/>
      <c r="AV656" s="158"/>
      <c r="AW656" s="158"/>
      <c r="AX656" s="158"/>
      <c r="AY656" s="158"/>
      <c r="AZ656" s="158"/>
      <c r="BA656" s="158"/>
      <c r="BB656" s="158"/>
      <c r="BC656" s="158"/>
      <c r="BD656" s="158"/>
      <c r="BE656" s="158"/>
      <c r="BF656" s="158"/>
      <c r="BG656" s="158"/>
      <c r="BH656" s="158"/>
      <c r="BI656" s="158"/>
      <c r="BJ656" s="158"/>
      <c r="BK656" s="158"/>
      <c r="BL656" s="158"/>
      <c r="BM656" s="158"/>
      <c r="BN656" s="158"/>
      <c r="BO656" s="158"/>
      <c r="BP656" s="158"/>
      <c r="BQ656" s="158"/>
      <c r="BR656" s="158"/>
      <c r="BS656" s="158"/>
      <c r="BT656" s="158"/>
      <c r="BU656" s="158"/>
      <c r="BV656" s="158"/>
      <c r="BW656" s="158"/>
      <c r="BX656" s="158"/>
      <c r="BY656" s="158"/>
      <c r="BZ656" s="158"/>
      <c r="CA656" s="158"/>
      <c r="CB656" s="158"/>
      <c r="CC656" s="158"/>
      <c r="CD656" s="158"/>
      <c r="CE656" s="158"/>
      <c r="CF656" s="158"/>
      <c r="CG656" s="158"/>
      <c r="CH656" s="158"/>
      <c r="CI656" s="158"/>
      <c r="CJ656" s="158"/>
      <c r="CK656" s="158"/>
      <c r="CL656" s="158"/>
      <c r="CM656" s="158"/>
      <c r="CN656" s="158"/>
      <c r="CO656" s="158"/>
      <c r="CP656" s="158"/>
      <c r="CQ656" s="158"/>
      <c r="CR656" s="158"/>
      <c r="CS656" s="158"/>
      <c r="CT656" s="158"/>
      <c r="CU656" s="158"/>
      <c r="CV656" s="158"/>
      <c r="CW656" s="158"/>
      <c r="CX656" s="158"/>
      <c r="CY656" s="158"/>
      <c r="CZ656" s="158"/>
      <c r="DA656" s="158"/>
      <c r="DB656" s="158"/>
      <c r="DC656" s="158"/>
      <c r="DD656" s="158"/>
      <c r="DE656" s="158"/>
      <c r="DF656" s="158"/>
      <c r="DG656" s="158"/>
      <c r="DH656" s="158"/>
      <c r="DI656" s="158"/>
      <c r="DJ656" s="158"/>
      <c r="DK656" s="158"/>
      <c r="DL656" s="158"/>
      <c r="DM656" s="158"/>
      <c r="DN656" s="158"/>
      <c r="DO656" s="158"/>
      <c r="DP656" s="158"/>
    </row>
    <row r="657" spans="1:120" x14ac:dyDescent="0.2">
      <c r="A657" s="158"/>
      <c r="B657" s="158"/>
      <c r="C657" s="158"/>
      <c r="D657" s="158"/>
      <c r="E657" s="158"/>
      <c r="F657" s="158"/>
      <c r="G657" s="158"/>
      <c r="H657" s="158"/>
      <c r="I657" s="158"/>
      <c r="J657" s="158"/>
      <c r="K657" s="158"/>
      <c r="L657" s="158"/>
      <c r="M657" s="158"/>
      <c r="N657" s="158"/>
      <c r="O657" s="158"/>
      <c r="P657" s="158"/>
      <c r="Q657" s="158"/>
      <c r="R657" s="158"/>
      <c r="S657" s="158"/>
      <c r="T657" s="158"/>
      <c r="U657" s="158"/>
      <c r="V657" s="158"/>
      <c r="W657" s="158"/>
      <c r="X657" s="158"/>
      <c r="Y657" s="158"/>
      <c r="Z657" s="158"/>
      <c r="AA657" s="158"/>
      <c r="AB657" s="158"/>
      <c r="AC657" s="158"/>
      <c r="AD657" s="158"/>
      <c r="AE657" s="158"/>
      <c r="AF657" s="158"/>
      <c r="AG657" s="158"/>
      <c r="AH657" s="158"/>
      <c r="AI657" s="158"/>
      <c r="AJ657" s="158"/>
      <c r="AK657" s="158"/>
      <c r="AL657" s="158"/>
      <c r="AM657" s="158"/>
      <c r="AN657" s="158"/>
      <c r="AO657" s="158"/>
      <c r="AP657" s="158"/>
      <c r="AQ657" s="158"/>
      <c r="AR657" s="158"/>
      <c r="AS657" s="158"/>
      <c r="AT657" s="158"/>
      <c r="AU657" s="158"/>
      <c r="AV657" s="158"/>
      <c r="AW657" s="158"/>
      <c r="AX657" s="158"/>
      <c r="AY657" s="158"/>
      <c r="AZ657" s="158"/>
      <c r="BA657" s="158"/>
      <c r="BB657" s="158"/>
      <c r="BC657" s="158"/>
      <c r="BD657" s="158"/>
      <c r="BE657" s="158"/>
      <c r="BF657" s="158"/>
      <c r="BG657" s="158"/>
      <c r="BH657" s="158"/>
      <c r="BI657" s="158"/>
      <c r="BJ657" s="158"/>
      <c r="BK657" s="158"/>
      <c r="BL657" s="158"/>
      <c r="BM657" s="158"/>
      <c r="BN657" s="158"/>
      <c r="BO657" s="158"/>
      <c r="BP657" s="158"/>
      <c r="BQ657" s="158"/>
      <c r="BR657" s="158"/>
      <c r="BS657" s="158"/>
      <c r="BT657" s="158"/>
      <c r="BU657" s="158"/>
      <c r="BV657" s="158"/>
      <c r="BW657" s="158"/>
      <c r="BX657" s="158"/>
      <c r="BY657" s="158"/>
      <c r="BZ657" s="158"/>
      <c r="CA657" s="158"/>
      <c r="CB657" s="158"/>
      <c r="CC657" s="158"/>
      <c r="CD657" s="158"/>
      <c r="CE657" s="158"/>
      <c r="CF657" s="158"/>
      <c r="CG657" s="158"/>
      <c r="CH657" s="158"/>
      <c r="CI657" s="158"/>
      <c r="CJ657" s="158"/>
      <c r="CK657" s="158"/>
      <c r="CL657" s="158"/>
      <c r="CM657" s="158"/>
      <c r="CN657" s="158"/>
      <c r="CO657" s="158"/>
      <c r="CP657" s="158"/>
      <c r="CQ657" s="158"/>
      <c r="CR657" s="158"/>
      <c r="CS657" s="158"/>
      <c r="CT657" s="158"/>
      <c r="CU657" s="158"/>
      <c r="CV657" s="158"/>
      <c r="CW657" s="158"/>
      <c r="CX657" s="158"/>
      <c r="CY657" s="158"/>
      <c r="CZ657" s="158"/>
      <c r="DA657" s="158"/>
      <c r="DB657" s="158"/>
      <c r="DC657" s="158"/>
      <c r="DD657" s="158"/>
      <c r="DE657" s="158"/>
      <c r="DF657" s="158"/>
      <c r="DG657" s="158"/>
      <c r="DH657" s="158"/>
      <c r="DI657" s="158"/>
      <c r="DJ657" s="158"/>
      <c r="DK657" s="158"/>
      <c r="DL657" s="158"/>
      <c r="DM657" s="158"/>
      <c r="DN657" s="158"/>
      <c r="DO657" s="158"/>
      <c r="DP657" s="158"/>
    </row>
    <row r="658" spans="1:120" x14ac:dyDescent="0.2">
      <c r="A658" s="158"/>
      <c r="B658" s="158"/>
      <c r="C658" s="158"/>
      <c r="D658" s="158"/>
      <c r="E658" s="158"/>
      <c r="F658" s="158"/>
      <c r="G658" s="158"/>
      <c r="H658" s="158"/>
      <c r="I658" s="158"/>
      <c r="J658" s="158"/>
      <c r="K658" s="158"/>
      <c r="L658" s="158"/>
      <c r="M658" s="158"/>
      <c r="N658" s="158"/>
      <c r="O658" s="158"/>
      <c r="P658" s="158"/>
      <c r="Q658" s="158"/>
      <c r="R658" s="158"/>
      <c r="S658" s="158"/>
      <c r="T658" s="158"/>
      <c r="U658" s="158"/>
      <c r="V658" s="158"/>
      <c r="W658" s="158"/>
      <c r="X658" s="158"/>
      <c r="Y658" s="158"/>
      <c r="Z658" s="158"/>
      <c r="AA658" s="158"/>
      <c r="AB658" s="158"/>
      <c r="AC658" s="158"/>
      <c r="AD658" s="158"/>
      <c r="AE658" s="158"/>
      <c r="AF658" s="158"/>
      <c r="AG658" s="158"/>
      <c r="AH658" s="158"/>
      <c r="AI658" s="158"/>
      <c r="AJ658" s="158"/>
      <c r="AK658" s="158"/>
      <c r="AL658" s="158"/>
      <c r="AM658" s="158"/>
      <c r="AN658" s="158"/>
      <c r="AO658" s="158"/>
      <c r="AP658" s="158"/>
      <c r="AQ658" s="158"/>
      <c r="AR658" s="158"/>
      <c r="AS658" s="158"/>
      <c r="AT658" s="158"/>
      <c r="AU658" s="158"/>
      <c r="AV658" s="158"/>
      <c r="AW658" s="158"/>
      <c r="AX658" s="158"/>
      <c r="AY658" s="158"/>
      <c r="AZ658" s="158"/>
      <c r="BA658" s="158"/>
      <c r="BB658" s="158"/>
      <c r="BC658" s="158"/>
      <c r="BD658" s="158"/>
      <c r="BE658" s="158"/>
      <c r="BF658" s="158"/>
      <c r="BG658" s="158"/>
      <c r="BH658" s="158"/>
      <c r="BI658" s="158"/>
      <c r="BJ658" s="158"/>
      <c r="BK658" s="158"/>
      <c r="BL658" s="158"/>
      <c r="BM658" s="158"/>
      <c r="BN658" s="158"/>
      <c r="BO658" s="158"/>
      <c r="BP658" s="158"/>
      <c r="BQ658" s="158"/>
      <c r="BR658" s="158"/>
      <c r="BS658" s="158"/>
      <c r="BT658" s="158"/>
      <c r="BU658" s="158"/>
      <c r="BV658" s="158"/>
      <c r="BW658" s="158"/>
      <c r="BX658" s="158"/>
      <c r="BY658" s="158"/>
      <c r="BZ658" s="158"/>
      <c r="CA658" s="158"/>
      <c r="CB658" s="158"/>
      <c r="CC658" s="158"/>
      <c r="CD658" s="158"/>
      <c r="CE658" s="158"/>
      <c r="CF658" s="158"/>
      <c r="CG658" s="158"/>
      <c r="CH658" s="158"/>
      <c r="CI658" s="158"/>
      <c r="CJ658" s="158"/>
      <c r="CK658" s="158"/>
      <c r="CL658" s="158"/>
      <c r="CM658" s="158"/>
      <c r="CN658" s="158"/>
      <c r="CO658" s="158"/>
      <c r="CP658" s="158"/>
      <c r="CQ658" s="158"/>
      <c r="CR658" s="158"/>
      <c r="CS658" s="158"/>
      <c r="CT658" s="158"/>
      <c r="CU658" s="158"/>
      <c r="CV658" s="158"/>
      <c r="CW658" s="158"/>
      <c r="CX658" s="158"/>
      <c r="CY658" s="158"/>
      <c r="CZ658" s="158"/>
      <c r="DA658" s="158"/>
      <c r="DB658" s="158"/>
      <c r="DC658" s="158"/>
      <c r="DD658" s="158"/>
      <c r="DE658" s="158"/>
      <c r="DF658" s="158"/>
      <c r="DG658" s="158"/>
      <c r="DH658" s="158"/>
      <c r="DI658" s="158"/>
      <c r="DJ658" s="158"/>
      <c r="DK658" s="158"/>
      <c r="DL658" s="158"/>
      <c r="DM658" s="158"/>
      <c r="DN658" s="158"/>
      <c r="DO658" s="158"/>
      <c r="DP658" s="158"/>
    </row>
    <row r="659" spans="1:120" x14ac:dyDescent="0.2">
      <c r="A659" s="158"/>
      <c r="B659" s="158"/>
      <c r="C659" s="158"/>
      <c r="D659" s="158"/>
      <c r="E659" s="158"/>
      <c r="F659" s="158"/>
      <c r="G659" s="158"/>
      <c r="H659" s="158"/>
      <c r="I659" s="158"/>
      <c r="J659" s="158"/>
      <c r="K659" s="158"/>
      <c r="L659" s="158"/>
      <c r="M659" s="158"/>
      <c r="N659" s="158"/>
      <c r="O659" s="158"/>
      <c r="P659" s="158"/>
      <c r="Q659" s="158"/>
      <c r="R659" s="158"/>
      <c r="S659" s="158"/>
      <c r="T659" s="158"/>
      <c r="U659" s="158"/>
      <c r="V659" s="158"/>
      <c r="W659" s="158"/>
      <c r="X659" s="158"/>
      <c r="Y659" s="158"/>
      <c r="Z659" s="158"/>
      <c r="AA659" s="158"/>
      <c r="AB659" s="158"/>
      <c r="AC659" s="158"/>
      <c r="AD659" s="158"/>
      <c r="AE659" s="158"/>
      <c r="AF659" s="158"/>
      <c r="AG659" s="158"/>
      <c r="AH659" s="158"/>
      <c r="AI659" s="158"/>
      <c r="AJ659" s="158"/>
      <c r="AK659" s="158"/>
      <c r="AL659" s="158"/>
      <c r="AM659" s="158"/>
      <c r="AN659" s="158"/>
      <c r="AO659" s="158"/>
      <c r="AP659" s="158"/>
      <c r="AQ659" s="158"/>
      <c r="AR659" s="158"/>
      <c r="AS659" s="158"/>
      <c r="AT659" s="158"/>
      <c r="AU659" s="158"/>
      <c r="AV659" s="158"/>
      <c r="AW659" s="158"/>
      <c r="AX659" s="158"/>
      <c r="AY659" s="158"/>
      <c r="AZ659" s="158"/>
      <c r="BA659" s="158"/>
      <c r="BB659" s="158"/>
      <c r="BC659" s="158"/>
      <c r="BD659" s="158"/>
      <c r="BE659" s="158"/>
      <c r="BF659" s="158"/>
      <c r="BG659" s="158"/>
      <c r="BH659" s="158"/>
      <c r="BI659" s="158"/>
      <c r="BJ659" s="158"/>
      <c r="BK659" s="158"/>
      <c r="BL659" s="158"/>
      <c r="BM659" s="158"/>
      <c r="BN659" s="158"/>
      <c r="BO659" s="158"/>
      <c r="BP659" s="158"/>
      <c r="BQ659" s="158"/>
      <c r="BR659" s="158"/>
      <c r="BS659" s="158"/>
      <c r="BT659" s="158"/>
      <c r="BU659" s="158"/>
      <c r="BV659" s="158"/>
      <c r="BW659" s="158"/>
      <c r="BX659" s="158"/>
      <c r="BY659" s="158"/>
      <c r="BZ659" s="158"/>
      <c r="CA659" s="158"/>
      <c r="CB659" s="158"/>
      <c r="CC659" s="158"/>
      <c r="CD659" s="158"/>
      <c r="CE659" s="158"/>
      <c r="CF659" s="158"/>
      <c r="CG659" s="158"/>
      <c r="CH659" s="158"/>
      <c r="CI659" s="158"/>
      <c r="CJ659" s="158"/>
      <c r="CK659" s="158"/>
      <c r="CL659" s="158"/>
      <c r="CM659" s="158"/>
      <c r="CN659" s="158"/>
      <c r="CO659" s="158"/>
      <c r="CP659" s="158"/>
      <c r="CQ659" s="158"/>
      <c r="CR659" s="158"/>
      <c r="CS659" s="158"/>
      <c r="CT659" s="158"/>
      <c r="CU659" s="158"/>
      <c r="CV659" s="158"/>
      <c r="CW659" s="158"/>
      <c r="CX659" s="158"/>
      <c r="CY659" s="158"/>
      <c r="CZ659" s="158"/>
      <c r="DA659" s="158"/>
      <c r="DB659" s="158"/>
      <c r="DC659" s="158"/>
      <c r="DD659" s="158"/>
      <c r="DE659" s="158"/>
      <c r="DF659" s="158"/>
      <c r="DG659" s="158"/>
      <c r="DH659" s="158"/>
      <c r="DI659" s="158"/>
      <c r="DJ659" s="158"/>
      <c r="DK659" s="158"/>
      <c r="DL659" s="158"/>
      <c r="DM659" s="158"/>
      <c r="DN659" s="158"/>
      <c r="DO659" s="158"/>
      <c r="DP659" s="158"/>
    </row>
    <row r="660" spans="1:120" x14ac:dyDescent="0.2">
      <c r="A660" s="158"/>
      <c r="B660" s="158"/>
      <c r="C660" s="158"/>
      <c r="D660" s="158"/>
      <c r="E660" s="158"/>
      <c r="F660" s="158"/>
      <c r="G660" s="158"/>
      <c r="H660" s="158"/>
      <c r="I660" s="158"/>
      <c r="J660" s="158"/>
      <c r="K660" s="158"/>
      <c r="L660" s="158"/>
      <c r="M660" s="158"/>
      <c r="N660" s="158"/>
      <c r="O660" s="158"/>
      <c r="P660" s="158"/>
      <c r="Q660" s="158"/>
      <c r="R660" s="158"/>
      <c r="S660" s="158"/>
      <c r="T660" s="158"/>
      <c r="U660" s="158"/>
      <c r="V660" s="158"/>
      <c r="W660" s="158"/>
      <c r="X660" s="158"/>
      <c r="Y660" s="158"/>
      <c r="Z660" s="158"/>
      <c r="AA660" s="158"/>
      <c r="AB660" s="158"/>
      <c r="AC660" s="158"/>
      <c r="AD660" s="158"/>
      <c r="AE660" s="158"/>
      <c r="AF660" s="158"/>
      <c r="AG660" s="158"/>
      <c r="AH660" s="158"/>
      <c r="AI660" s="158"/>
      <c r="AJ660" s="158"/>
      <c r="AK660" s="158"/>
      <c r="AL660" s="158"/>
      <c r="AM660" s="158"/>
      <c r="AN660" s="158"/>
      <c r="AO660" s="158"/>
      <c r="AP660" s="158"/>
      <c r="AQ660" s="158"/>
      <c r="AR660" s="158"/>
      <c r="AS660" s="158"/>
      <c r="AT660" s="158"/>
      <c r="AU660" s="158"/>
      <c r="AV660" s="158"/>
      <c r="AW660" s="158"/>
      <c r="AX660" s="158"/>
      <c r="AY660" s="158"/>
      <c r="AZ660" s="158"/>
      <c r="BA660" s="158"/>
      <c r="BB660" s="158"/>
      <c r="BC660" s="158"/>
      <c r="BD660" s="158"/>
      <c r="BE660" s="158"/>
      <c r="BF660" s="158"/>
      <c r="BG660" s="158"/>
      <c r="BH660" s="158"/>
      <c r="BI660" s="158"/>
      <c r="BJ660" s="158"/>
      <c r="BK660" s="158"/>
      <c r="BL660" s="158"/>
      <c r="BM660" s="158"/>
      <c r="BN660" s="158"/>
      <c r="BO660" s="158"/>
      <c r="BP660" s="158"/>
      <c r="BQ660" s="158"/>
      <c r="BR660" s="158"/>
      <c r="BS660" s="158"/>
      <c r="BT660" s="158"/>
      <c r="BU660" s="158"/>
      <c r="BV660" s="158"/>
      <c r="BW660" s="158"/>
      <c r="BX660" s="158"/>
      <c r="BY660" s="158"/>
      <c r="BZ660" s="158"/>
      <c r="CA660" s="158"/>
      <c r="CB660" s="158"/>
      <c r="CC660" s="158"/>
      <c r="CD660" s="158"/>
      <c r="CE660" s="158"/>
      <c r="CF660" s="158"/>
      <c r="CG660" s="158"/>
      <c r="CH660" s="158"/>
      <c r="CI660" s="158"/>
      <c r="CJ660" s="158"/>
      <c r="CK660" s="158"/>
      <c r="CL660" s="158"/>
      <c r="CM660" s="158"/>
      <c r="CN660" s="158"/>
      <c r="CO660" s="158"/>
      <c r="CP660" s="158"/>
      <c r="CQ660" s="158"/>
      <c r="CR660" s="158"/>
      <c r="CS660" s="158"/>
      <c r="CT660" s="158"/>
      <c r="CU660" s="158"/>
      <c r="CV660" s="158"/>
      <c r="CW660" s="158"/>
      <c r="CX660" s="158"/>
      <c r="CY660" s="158"/>
      <c r="CZ660" s="158"/>
      <c r="DA660" s="158"/>
      <c r="DB660" s="158"/>
      <c r="DC660" s="158"/>
      <c r="DD660" s="158"/>
      <c r="DE660" s="158"/>
      <c r="DF660" s="158"/>
      <c r="DG660" s="158"/>
      <c r="DH660" s="158"/>
      <c r="DI660" s="158"/>
      <c r="DJ660" s="158"/>
      <c r="DK660" s="158"/>
      <c r="DL660" s="158"/>
      <c r="DM660" s="158"/>
      <c r="DN660" s="158"/>
      <c r="DO660" s="158"/>
      <c r="DP660" s="158"/>
    </row>
    <row r="661" spans="1:120" x14ac:dyDescent="0.2">
      <c r="A661" s="158"/>
      <c r="B661" s="158"/>
      <c r="C661" s="158"/>
      <c r="D661" s="158"/>
      <c r="E661" s="158"/>
      <c r="F661" s="158"/>
      <c r="G661" s="158"/>
      <c r="H661" s="158"/>
      <c r="I661" s="158"/>
      <c r="J661" s="158"/>
      <c r="K661" s="158"/>
      <c r="L661" s="158"/>
      <c r="M661" s="158"/>
      <c r="N661" s="158"/>
      <c r="O661" s="158"/>
      <c r="P661" s="158"/>
      <c r="Q661" s="158"/>
      <c r="R661" s="158"/>
      <c r="S661" s="158"/>
      <c r="T661" s="158"/>
      <c r="U661" s="158"/>
      <c r="V661" s="158"/>
      <c r="W661" s="158"/>
      <c r="X661" s="158"/>
      <c r="Y661" s="158"/>
      <c r="Z661" s="158"/>
      <c r="AA661" s="158"/>
      <c r="AB661" s="158"/>
      <c r="AC661" s="158"/>
      <c r="AD661" s="158"/>
      <c r="AE661" s="158"/>
      <c r="AF661" s="158"/>
      <c r="AG661" s="158"/>
      <c r="AH661" s="158"/>
      <c r="AI661" s="158"/>
      <c r="AJ661" s="158"/>
      <c r="AK661" s="158"/>
      <c r="AL661" s="158"/>
      <c r="AM661" s="158"/>
      <c r="AN661" s="158"/>
      <c r="AO661" s="158"/>
      <c r="AP661" s="158"/>
      <c r="AQ661" s="158"/>
      <c r="AR661" s="158"/>
      <c r="AS661" s="158"/>
      <c r="AT661" s="158"/>
      <c r="AU661" s="158"/>
      <c r="AV661" s="158"/>
      <c r="AW661" s="158"/>
      <c r="AX661" s="158"/>
      <c r="AY661" s="158"/>
      <c r="AZ661" s="158"/>
      <c r="BA661" s="158"/>
      <c r="BB661" s="158"/>
      <c r="BC661" s="158"/>
      <c r="BD661" s="158"/>
      <c r="BE661" s="158"/>
      <c r="BF661" s="158"/>
      <c r="BG661" s="158"/>
      <c r="BH661" s="158"/>
      <c r="BI661" s="158"/>
      <c r="BJ661" s="158"/>
      <c r="BK661" s="158"/>
      <c r="BL661" s="158"/>
      <c r="BM661" s="158"/>
      <c r="BN661" s="158"/>
      <c r="BO661" s="158"/>
      <c r="BP661" s="158"/>
      <c r="BQ661" s="158"/>
      <c r="BR661" s="158"/>
      <c r="BS661" s="158"/>
      <c r="BT661" s="158"/>
      <c r="BU661" s="158"/>
      <c r="BV661" s="158"/>
      <c r="BW661" s="158"/>
      <c r="BX661" s="158"/>
      <c r="BY661" s="158"/>
      <c r="BZ661" s="158"/>
      <c r="CA661" s="158"/>
      <c r="CB661" s="158"/>
      <c r="CC661" s="158"/>
      <c r="CD661" s="158"/>
      <c r="CE661" s="158"/>
      <c r="CF661" s="158"/>
      <c r="CG661" s="158"/>
      <c r="CH661" s="158"/>
      <c r="CI661" s="158"/>
      <c r="CJ661" s="158"/>
      <c r="CK661" s="158"/>
      <c r="CL661" s="158"/>
      <c r="CM661" s="158"/>
      <c r="CN661" s="158"/>
      <c r="CO661" s="158"/>
      <c r="CP661" s="158"/>
      <c r="CQ661" s="158"/>
      <c r="CR661" s="158"/>
      <c r="CS661" s="158"/>
      <c r="CT661" s="158"/>
      <c r="CU661" s="158"/>
      <c r="CV661" s="158"/>
      <c r="CW661" s="158"/>
      <c r="CX661" s="158"/>
      <c r="CY661" s="158"/>
      <c r="CZ661" s="158"/>
      <c r="DA661" s="158"/>
      <c r="DB661" s="158"/>
      <c r="DC661" s="158"/>
      <c r="DD661" s="158"/>
      <c r="DE661" s="158"/>
      <c r="DF661" s="158"/>
      <c r="DG661" s="158"/>
      <c r="DH661" s="158"/>
      <c r="DI661" s="158"/>
      <c r="DJ661" s="158"/>
      <c r="DK661" s="158"/>
      <c r="DL661" s="158"/>
      <c r="DM661" s="158"/>
      <c r="DN661" s="158"/>
      <c r="DO661" s="158"/>
      <c r="DP661" s="158"/>
    </row>
    <row r="662" spans="1:120" x14ac:dyDescent="0.2">
      <c r="A662" s="158"/>
      <c r="B662" s="158"/>
      <c r="C662" s="158"/>
      <c r="D662" s="158"/>
      <c r="E662" s="158"/>
      <c r="F662" s="158"/>
      <c r="G662" s="158"/>
      <c r="H662" s="158"/>
      <c r="I662" s="158"/>
      <c r="J662" s="158"/>
      <c r="K662" s="158"/>
      <c r="L662" s="158"/>
      <c r="M662" s="158"/>
      <c r="N662" s="158"/>
      <c r="O662" s="158"/>
      <c r="P662" s="158"/>
      <c r="Q662" s="158"/>
      <c r="R662" s="158"/>
      <c r="S662" s="158"/>
      <c r="T662" s="158"/>
      <c r="U662" s="158"/>
      <c r="V662" s="158"/>
      <c r="W662" s="158"/>
      <c r="X662" s="158"/>
      <c r="Y662" s="158"/>
      <c r="Z662" s="158"/>
      <c r="AA662" s="158"/>
      <c r="AB662" s="158"/>
      <c r="AC662" s="158"/>
      <c r="AD662" s="158"/>
      <c r="AE662" s="158"/>
      <c r="AF662" s="158"/>
      <c r="AG662" s="158"/>
      <c r="AH662" s="158"/>
      <c r="AI662" s="158"/>
      <c r="AJ662" s="158"/>
      <c r="AK662" s="158"/>
      <c r="AL662" s="158"/>
      <c r="AM662" s="158"/>
      <c r="AN662" s="158"/>
      <c r="AO662" s="158"/>
      <c r="AP662" s="158"/>
      <c r="AQ662" s="158"/>
      <c r="AR662" s="158"/>
      <c r="AS662" s="158"/>
      <c r="AT662" s="158"/>
      <c r="AU662" s="158"/>
      <c r="AV662" s="158"/>
      <c r="AW662" s="158"/>
      <c r="AX662" s="158"/>
      <c r="AY662" s="158"/>
      <c r="AZ662" s="158"/>
      <c r="BA662" s="158"/>
      <c r="BB662" s="158"/>
      <c r="BC662" s="158"/>
      <c r="BD662" s="158"/>
      <c r="BE662" s="158"/>
      <c r="BF662" s="158"/>
      <c r="BG662" s="158"/>
      <c r="BH662" s="158"/>
      <c r="BI662" s="158"/>
      <c r="BJ662" s="158"/>
      <c r="BK662" s="158"/>
      <c r="BL662" s="158"/>
      <c r="BM662" s="158"/>
      <c r="BN662" s="158"/>
      <c r="BO662" s="158"/>
      <c r="BP662" s="158"/>
      <c r="BQ662" s="158"/>
      <c r="BR662" s="158"/>
      <c r="BS662" s="158"/>
      <c r="BT662" s="158"/>
      <c r="BU662" s="158"/>
      <c r="BV662" s="158"/>
      <c r="BW662" s="158"/>
      <c r="BX662" s="158"/>
      <c r="BY662" s="158"/>
      <c r="BZ662" s="158"/>
      <c r="CA662" s="158"/>
      <c r="CB662" s="158"/>
      <c r="CC662" s="158"/>
      <c r="CD662" s="158"/>
      <c r="CE662" s="158"/>
      <c r="CF662" s="158"/>
      <c r="CG662" s="158"/>
      <c r="CH662" s="158"/>
      <c r="CI662" s="158"/>
      <c r="CJ662" s="158"/>
      <c r="CK662" s="158"/>
      <c r="CL662" s="158"/>
      <c r="CM662" s="158"/>
      <c r="CN662" s="158"/>
      <c r="CO662" s="158"/>
      <c r="CP662" s="158"/>
      <c r="CQ662" s="158"/>
      <c r="CR662" s="158"/>
      <c r="CS662" s="158"/>
      <c r="CT662" s="158"/>
      <c r="CU662" s="158"/>
      <c r="CV662" s="158"/>
      <c r="CW662" s="158"/>
      <c r="CX662" s="158"/>
      <c r="CY662" s="158"/>
      <c r="CZ662" s="158"/>
      <c r="DA662" s="158"/>
      <c r="DB662" s="158"/>
      <c r="DC662" s="158"/>
      <c r="DD662" s="158"/>
      <c r="DE662" s="158"/>
      <c r="DF662" s="158"/>
      <c r="DG662" s="158"/>
      <c r="DH662" s="158"/>
      <c r="DI662" s="158"/>
      <c r="DJ662" s="158"/>
      <c r="DK662" s="158"/>
      <c r="DL662" s="158"/>
      <c r="DM662" s="158"/>
      <c r="DN662" s="158"/>
      <c r="DO662" s="158"/>
      <c r="DP662" s="158"/>
    </row>
    <row r="663" spans="1:120" x14ac:dyDescent="0.2">
      <c r="A663" s="158"/>
      <c r="B663" s="158"/>
      <c r="C663" s="158"/>
      <c r="D663" s="158"/>
      <c r="E663" s="158"/>
      <c r="F663" s="158"/>
      <c r="G663" s="158"/>
      <c r="H663" s="158"/>
      <c r="I663" s="158"/>
      <c r="J663" s="158"/>
      <c r="K663" s="158"/>
      <c r="L663" s="158"/>
      <c r="M663" s="158"/>
      <c r="N663" s="158"/>
      <c r="O663" s="158"/>
      <c r="P663" s="158"/>
      <c r="Q663" s="158"/>
      <c r="R663" s="158"/>
      <c r="S663" s="158"/>
      <c r="T663" s="158"/>
      <c r="U663" s="158"/>
      <c r="V663" s="158"/>
      <c r="W663" s="158"/>
      <c r="X663" s="158"/>
      <c r="Y663" s="158"/>
      <c r="Z663" s="158"/>
      <c r="AA663" s="158"/>
      <c r="AB663" s="158"/>
      <c r="AC663" s="158"/>
      <c r="AD663" s="158"/>
      <c r="AE663" s="158"/>
      <c r="AF663" s="158"/>
      <c r="AG663" s="158"/>
      <c r="AH663" s="158"/>
      <c r="AI663" s="158"/>
      <c r="AJ663" s="158"/>
      <c r="AK663" s="158"/>
      <c r="AL663" s="158"/>
      <c r="AM663" s="158"/>
      <c r="AN663" s="158"/>
      <c r="AO663" s="158"/>
      <c r="AP663" s="158"/>
      <c r="AQ663" s="158"/>
      <c r="AR663" s="158"/>
      <c r="AS663" s="158"/>
      <c r="AT663" s="158"/>
      <c r="AU663" s="158"/>
      <c r="AV663" s="158"/>
      <c r="AW663" s="158"/>
      <c r="AX663" s="158"/>
      <c r="AY663" s="158"/>
      <c r="AZ663" s="158"/>
      <c r="BA663" s="158"/>
      <c r="BB663" s="158"/>
      <c r="BC663" s="158"/>
      <c r="BD663" s="158"/>
      <c r="BE663" s="158"/>
      <c r="BF663" s="158"/>
      <c r="BG663" s="158"/>
      <c r="BH663" s="158"/>
      <c r="BI663" s="158"/>
      <c r="BJ663" s="158"/>
      <c r="BK663" s="158"/>
      <c r="BL663" s="158"/>
      <c r="BM663" s="158"/>
      <c r="BN663" s="158"/>
      <c r="BO663" s="158"/>
      <c r="BP663" s="158"/>
      <c r="BQ663" s="158"/>
      <c r="BR663" s="158"/>
      <c r="BS663" s="158"/>
      <c r="BT663" s="158"/>
      <c r="BU663" s="158"/>
      <c r="BV663" s="158"/>
      <c r="BW663" s="158"/>
      <c r="BX663" s="158"/>
      <c r="BY663" s="158"/>
      <c r="BZ663" s="158"/>
      <c r="CA663" s="158"/>
      <c r="CB663" s="158"/>
      <c r="CC663" s="158"/>
      <c r="CD663" s="158"/>
      <c r="CE663" s="158"/>
      <c r="CF663" s="158"/>
      <c r="CG663" s="158"/>
      <c r="CH663" s="158"/>
      <c r="CI663" s="158"/>
      <c r="CJ663" s="158"/>
      <c r="CK663" s="158"/>
      <c r="CL663" s="158"/>
      <c r="CM663" s="158"/>
      <c r="CN663" s="158"/>
      <c r="CO663" s="158"/>
      <c r="CP663" s="158"/>
      <c r="CQ663" s="158"/>
      <c r="CR663" s="158"/>
      <c r="CS663" s="158"/>
      <c r="CT663" s="158"/>
      <c r="CU663" s="158"/>
      <c r="CV663" s="158"/>
      <c r="CW663" s="158"/>
      <c r="CX663" s="158"/>
      <c r="CY663" s="158"/>
      <c r="CZ663" s="158"/>
      <c r="DA663" s="158"/>
      <c r="DB663" s="158"/>
      <c r="DC663" s="158"/>
      <c r="DD663" s="158"/>
      <c r="DE663" s="158"/>
      <c r="DF663" s="158"/>
      <c r="DG663" s="158"/>
      <c r="DH663" s="158"/>
      <c r="DI663" s="158"/>
      <c r="DJ663" s="158"/>
      <c r="DK663" s="158"/>
      <c r="DL663" s="158"/>
      <c r="DM663" s="158"/>
      <c r="DN663" s="158"/>
      <c r="DO663" s="158"/>
      <c r="DP663" s="158"/>
    </row>
    <row r="664" spans="1:120" x14ac:dyDescent="0.2">
      <c r="A664" s="158"/>
      <c r="B664" s="158"/>
      <c r="C664" s="158"/>
      <c r="D664" s="158"/>
      <c r="E664" s="158"/>
      <c r="F664" s="158"/>
      <c r="G664" s="158"/>
      <c r="H664" s="158"/>
      <c r="I664" s="158"/>
      <c r="J664" s="158"/>
      <c r="K664" s="158"/>
      <c r="L664" s="158"/>
      <c r="M664" s="158"/>
      <c r="N664" s="158"/>
      <c r="O664" s="158"/>
      <c r="P664" s="158"/>
      <c r="Q664" s="158"/>
      <c r="R664" s="158"/>
      <c r="S664" s="158"/>
      <c r="T664" s="158"/>
      <c r="U664" s="158"/>
      <c r="V664" s="158"/>
      <c r="W664" s="158"/>
      <c r="X664" s="158"/>
      <c r="Y664" s="158"/>
      <c r="Z664" s="158"/>
      <c r="AA664" s="158"/>
      <c r="AB664" s="158"/>
      <c r="AC664" s="158"/>
      <c r="AD664" s="158"/>
      <c r="AE664" s="158"/>
      <c r="AF664" s="158"/>
      <c r="AG664" s="158"/>
      <c r="AH664" s="158"/>
      <c r="AI664" s="158"/>
      <c r="AJ664" s="158"/>
      <c r="AK664" s="158"/>
      <c r="AL664" s="158"/>
      <c r="AM664" s="158"/>
      <c r="AN664" s="158"/>
      <c r="AO664" s="158"/>
      <c r="AP664" s="158"/>
      <c r="AQ664" s="158"/>
      <c r="AR664" s="158"/>
      <c r="AS664" s="158"/>
      <c r="AT664" s="158"/>
      <c r="AU664" s="158"/>
      <c r="AV664" s="158"/>
      <c r="AW664" s="158"/>
      <c r="AX664" s="158"/>
      <c r="AY664" s="158"/>
      <c r="AZ664" s="158"/>
      <c r="BA664" s="158"/>
      <c r="BB664" s="158"/>
      <c r="BC664" s="158"/>
      <c r="BD664" s="158"/>
      <c r="BE664" s="158"/>
      <c r="BF664" s="158"/>
      <c r="BG664" s="158"/>
      <c r="BH664" s="158"/>
      <c r="BI664" s="158"/>
      <c r="BJ664" s="158"/>
      <c r="BK664" s="158"/>
      <c r="BL664" s="158"/>
      <c r="BM664" s="158"/>
      <c r="BN664" s="158"/>
      <c r="BO664" s="158"/>
      <c r="BP664" s="158"/>
      <c r="BQ664" s="158"/>
      <c r="BR664" s="158"/>
      <c r="BS664" s="158"/>
      <c r="BT664" s="158"/>
      <c r="BU664" s="158"/>
      <c r="BV664" s="158"/>
      <c r="BW664" s="158"/>
      <c r="BX664" s="158"/>
      <c r="BY664" s="158"/>
      <c r="BZ664" s="158"/>
      <c r="CA664" s="158"/>
      <c r="CB664" s="158"/>
      <c r="CC664" s="158"/>
      <c r="CD664" s="158"/>
      <c r="CE664" s="158"/>
      <c r="CF664" s="158"/>
      <c r="CG664" s="158"/>
      <c r="CH664" s="158"/>
      <c r="CI664" s="158"/>
      <c r="CJ664" s="158"/>
      <c r="CK664" s="158"/>
      <c r="CL664" s="158"/>
      <c r="CM664" s="158"/>
      <c r="CN664" s="158"/>
      <c r="CO664" s="158"/>
      <c r="CP664" s="158"/>
      <c r="CQ664" s="158"/>
      <c r="CR664" s="158"/>
      <c r="CS664" s="158"/>
      <c r="CT664" s="158"/>
      <c r="CU664" s="158"/>
      <c r="CV664" s="158"/>
      <c r="CW664" s="158"/>
      <c r="CX664" s="158"/>
      <c r="CY664" s="158"/>
      <c r="CZ664" s="158"/>
      <c r="DA664" s="158"/>
      <c r="DB664" s="158"/>
      <c r="DC664" s="158"/>
      <c r="DD664" s="158"/>
      <c r="DE664" s="158"/>
      <c r="DF664" s="158"/>
      <c r="DG664" s="158"/>
      <c r="DH664" s="158"/>
      <c r="DI664" s="158"/>
      <c r="DJ664" s="158"/>
      <c r="DK664" s="158"/>
      <c r="DL664" s="158"/>
      <c r="DM664" s="158"/>
      <c r="DN664" s="158"/>
      <c r="DO664" s="158"/>
      <c r="DP664" s="158"/>
    </row>
    <row r="665" spans="1:120" x14ac:dyDescent="0.2">
      <c r="A665" s="158"/>
      <c r="B665" s="158"/>
      <c r="C665" s="158"/>
      <c r="D665" s="158"/>
      <c r="E665" s="158"/>
      <c r="F665" s="158"/>
      <c r="G665" s="158"/>
      <c r="H665" s="158"/>
      <c r="I665" s="158"/>
      <c r="J665" s="158"/>
      <c r="K665" s="158"/>
      <c r="L665" s="158"/>
      <c r="M665" s="158"/>
      <c r="N665" s="158"/>
      <c r="O665" s="158"/>
      <c r="P665" s="158"/>
      <c r="Q665" s="158"/>
      <c r="R665" s="158"/>
      <c r="S665" s="158"/>
      <c r="T665" s="158"/>
      <c r="U665" s="158"/>
      <c r="V665" s="158"/>
      <c r="W665" s="158"/>
      <c r="X665" s="158"/>
      <c r="Y665" s="158"/>
      <c r="Z665" s="158"/>
      <c r="AA665" s="158"/>
      <c r="AB665" s="158"/>
      <c r="AC665" s="158"/>
      <c r="AD665" s="158"/>
      <c r="AE665" s="158"/>
      <c r="AF665" s="158"/>
      <c r="AG665" s="158"/>
      <c r="AH665" s="158"/>
      <c r="AI665" s="158"/>
      <c r="AJ665" s="158"/>
      <c r="AK665" s="158"/>
      <c r="AL665" s="158"/>
      <c r="AM665" s="158"/>
      <c r="AN665" s="158"/>
      <c r="AO665" s="158"/>
      <c r="AP665" s="158"/>
      <c r="AQ665" s="158"/>
      <c r="AR665" s="158"/>
      <c r="AS665" s="158"/>
      <c r="AT665" s="158"/>
      <c r="AU665" s="158"/>
      <c r="AV665" s="158"/>
      <c r="AW665" s="158"/>
      <c r="AX665" s="158"/>
      <c r="AY665" s="158"/>
      <c r="AZ665" s="158"/>
      <c r="BA665" s="158"/>
      <c r="BB665" s="158"/>
      <c r="BC665" s="158"/>
      <c r="BD665" s="158"/>
      <c r="BE665" s="158"/>
      <c r="BF665" s="158"/>
      <c r="BG665" s="158"/>
      <c r="BH665" s="158"/>
      <c r="BI665" s="158"/>
      <c r="BJ665" s="158"/>
      <c r="BK665" s="158"/>
      <c r="BL665" s="158"/>
      <c r="BM665" s="158"/>
      <c r="BN665" s="158"/>
      <c r="BO665" s="158"/>
      <c r="BP665" s="158"/>
      <c r="BQ665" s="158"/>
      <c r="BR665" s="158"/>
      <c r="BS665" s="158"/>
      <c r="BT665" s="158"/>
      <c r="BU665" s="158"/>
      <c r="BV665" s="158"/>
      <c r="BW665" s="158"/>
      <c r="BX665" s="158"/>
      <c r="BY665" s="158"/>
      <c r="BZ665" s="158"/>
      <c r="CA665" s="158"/>
      <c r="CB665" s="158"/>
      <c r="CC665" s="158"/>
      <c r="CD665" s="158"/>
      <c r="CE665" s="158"/>
      <c r="CF665" s="158"/>
      <c r="CG665" s="158"/>
      <c r="CH665" s="158"/>
      <c r="CI665" s="158"/>
      <c r="CJ665" s="158"/>
      <c r="CK665" s="158"/>
      <c r="CL665" s="158"/>
      <c r="CM665" s="158"/>
      <c r="CN665" s="158"/>
      <c r="CO665" s="158"/>
      <c r="CP665" s="158"/>
      <c r="CQ665" s="158"/>
      <c r="CR665" s="158"/>
      <c r="CS665" s="158"/>
      <c r="CT665" s="158"/>
      <c r="CU665" s="158"/>
      <c r="CV665" s="158"/>
      <c r="CW665" s="158"/>
      <c r="CX665" s="158"/>
      <c r="CY665" s="158"/>
      <c r="CZ665" s="158"/>
      <c r="DA665" s="158"/>
      <c r="DB665" s="158"/>
      <c r="DC665" s="158"/>
      <c r="DD665" s="158"/>
      <c r="DE665" s="158"/>
      <c r="DF665" s="158"/>
      <c r="DG665" s="158"/>
      <c r="DH665" s="158"/>
      <c r="DI665" s="158"/>
      <c r="DJ665" s="158"/>
      <c r="DK665" s="158"/>
      <c r="DL665" s="158"/>
      <c r="DM665" s="158"/>
      <c r="DN665" s="158"/>
      <c r="DO665" s="158"/>
      <c r="DP665" s="158"/>
    </row>
    <row r="666" spans="1:120" x14ac:dyDescent="0.2">
      <c r="A666" s="158"/>
      <c r="B666" s="158"/>
      <c r="C666" s="158"/>
      <c r="D666" s="158"/>
      <c r="E666" s="158"/>
      <c r="F666" s="158"/>
      <c r="G666" s="158"/>
      <c r="H666" s="158"/>
      <c r="I666" s="158"/>
      <c r="J666" s="158"/>
      <c r="K666" s="158"/>
      <c r="L666" s="158"/>
      <c r="M666" s="158"/>
      <c r="N666" s="158"/>
      <c r="O666" s="158"/>
      <c r="P666" s="158"/>
      <c r="Q666" s="158"/>
      <c r="R666" s="158"/>
      <c r="S666" s="158"/>
      <c r="T666" s="158"/>
      <c r="U666" s="158"/>
      <c r="V666" s="158"/>
      <c r="W666" s="158"/>
      <c r="X666" s="158"/>
      <c r="Y666" s="158"/>
      <c r="Z666" s="158"/>
      <c r="AA666" s="158"/>
      <c r="AB666" s="158"/>
      <c r="AC666" s="158"/>
      <c r="AD666" s="158"/>
      <c r="AE666" s="158"/>
      <c r="AF666" s="158"/>
      <c r="AG666" s="158"/>
      <c r="AH666" s="158"/>
      <c r="AI666" s="158"/>
      <c r="AJ666" s="158"/>
      <c r="AK666" s="158"/>
      <c r="AL666" s="158"/>
      <c r="AM666" s="158"/>
      <c r="AN666" s="158"/>
      <c r="AO666" s="158"/>
      <c r="AP666" s="158"/>
      <c r="AQ666" s="158"/>
      <c r="AR666" s="158"/>
      <c r="AS666" s="158"/>
      <c r="AT666" s="158"/>
      <c r="AU666" s="158"/>
      <c r="AV666" s="158"/>
      <c r="AW666" s="158"/>
      <c r="AX666" s="158"/>
      <c r="AY666" s="158"/>
      <c r="AZ666" s="158"/>
      <c r="BA666" s="158"/>
      <c r="BB666" s="158"/>
      <c r="BC666" s="158"/>
      <c r="BD666" s="158"/>
      <c r="BE666" s="158"/>
      <c r="BF666" s="158"/>
      <c r="BG666" s="158"/>
      <c r="BH666" s="158"/>
      <c r="BI666" s="158"/>
      <c r="BJ666" s="158"/>
      <c r="BK666" s="158"/>
      <c r="BL666" s="158"/>
      <c r="BM666" s="158"/>
      <c r="BN666" s="158"/>
      <c r="BO666" s="158"/>
      <c r="BP666" s="158"/>
      <c r="BQ666" s="158"/>
      <c r="BR666" s="158"/>
      <c r="BS666" s="158"/>
      <c r="BT666" s="158"/>
      <c r="BU666" s="158"/>
      <c r="BV666" s="158"/>
      <c r="BW666" s="158"/>
      <c r="BX666" s="158"/>
      <c r="BY666" s="158"/>
      <c r="BZ666" s="158"/>
      <c r="CA666" s="158"/>
      <c r="CB666" s="158"/>
      <c r="CC666" s="158"/>
      <c r="CD666" s="158"/>
      <c r="CE666" s="158"/>
      <c r="CF666" s="158"/>
      <c r="CG666" s="158"/>
      <c r="CH666" s="158"/>
      <c r="CI666" s="158"/>
      <c r="CJ666" s="158"/>
      <c r="CK666" s="158"/>
      <c r="CL666" s="158"/>
      <c r="CM666" s="158"/>
      <c r="CN666" s="158"/>
      <c r="CO666" s="158"/>
      <c r="CP666" s="158"/>
      <c r="CQ666" s="158"/>
      <c r="CR666" s="158"/>
      <c r="CS666" s="158"/>
      <c r="CT666" s="158"/>
      <c r="CU666" s="158"/>
      <c r="CV666" s="158"/>
      <c r="CW666" s="158"/>
      <c r="CX666" s="158"/>
      <c r="CY666" s="158"/>
      <c r="CZ666" s="158"/>
      <c r="DA666" s="158"/>
      <c r="DB666" s="158"/>
      <c r="DC666" s="158"/>
      <c r="DD666" s="158"/>
      <c r="DE666" s="158"/>
      <c r="DF666" s="158"/>
      <c r="DG666" s="158"/>
      <c r="DH666" s="158"/>
      <c r="DI666" s="158"/>
      <c r="DJ666" s="158"/>
      <c r="DK666" s="158"/>
      <c r="DL666" s="158"/>
      <c r="DM666" s="158"/>
      <c r="DN666" s="158"/>
      <c r="DO666" s="158"/>
      <c r="DP666" s="158"/>
    </row>
    <row r="667" spans="1:120" x14ac:dyDescent="0.2">
      <c r="A667" s="158"/>
      <c r="B667" s="158"/>
      <c r="C667" s="158"/>
      <c r="D667" s="158"/>
      <c r="E667" s="158"/>
      <c r="F667" s="158"/>
      <c r="G667" s="158"/>
      <c r="H667" s="158"/>
      <c r="I667" s="158"/>
      <c r="J667" s="158"/>
      <c r="K667" s="158"/>
      <c r="L667" s="158"/>
      <c r="M667" s="158"/>
      <c r="N667" s="158"/>
      <c r="O667" s="158"/>
      <c r="P667" s="158"/>
      <c r="Q667" s="158"/>
      <c r="R667" s="158"/>
      <c r="S667" s="158"/>
      <c r="T667" s="158"/>
      <c r="U667" s="158"/>
      <c r="V667" s="158"/>
      <c r="W667" s="158"/>
      <c r="X667" s="158"/>
      <c r="Y667" s="158"/>
      <c r="Z667" s="158"/>
      <c r="AA667" s="158"/>
      <c r="AB667" s="158"/>
      <c r="AC667" s="158"/>
      <c r="AD667" s="158"/>
      <c r="AE667" s="158"/>
      <c r="AF667" s="158"/>
      <c r="AG667" s="158"/>
      <c r="AH667" s="158"/>
      <c r="AI667" s="158"/>
      <c r="AJ667" s="158"/>
      <c r="AK667" s="158"/>
      <c r="AL667" s="158"/>
      <c r="AM667" s="158"/>
      <c r="AN667" s="158"/>
      <c r="AO667" s="158"/>
      <c r="AP667" s="158"/>
      <c r="AQ667" s="158"/>
      <c r="AR667" s="158"/>
      <c r="AS667" s="158"/>
      <c r="AT667" s="158"/>
      <c r="AU667" s="158"/>
      <c r="AV667" s="158"/>
      <c r="AW667" s="158"/>
      <c r="AX667" s="158"/>
      <c r="AY667" s="158"/>
      <c r="AZ667" s="158"/>
      <c r="BA667" s="158"/>
      <c r="BB667" s="158"/>
      <c r="BC667" s="158"/>
      <c r="BD667" s="158"/>
      <c r="BE667" s="158"/>
      <c r="BF667" s="158"/>
      <c r="BG667" s="158"/>
      <c r="BH667" s="158"/>
      <c r="BI667" s="158"/>
      <c r="BJ667" s="158"/>
      <c r="BK667" s="158"/>
      <c r="BL667" s="158"/>
      <c r="BM667" s="158"/>
      <c r="BN667" s="158"/>
      <c r="BO667" s="158"/>
      <c r="BP667" s="158"/>
      <c r="BQ667" s="158"/>
      <c r="BR667" s="158"/>
      <c r="BS667" s="158"/>
      <c r="BT667" s="158"/>
      <c r="BU667" s="158"/>
      <c r="BV667" s="158"/>
      <c r="BW667" s="158"/>
      <c r="BX667" s="158"/>
      <c r="BY667" s="158"/>
      <c r="BZ667" s="158"/>
      <c r="CA667" s="158"/>
      <c r="CB667" s="158"/>
      <c r="CC667" s="158"/>
      <c r="CD667" s="158"/>
      <c r="CE667" s="158"/>
      <c r="CF667" s="158"/>
      <c r="CG667" s="158"/>
      <c r="CH667" s="158"/>
      <c r="CI667" s="158"/>
      <c r="CJ667" s="158"/>
      <c r="CK667" s="158"/>
      <c r="CL667" s="158"/>
      <c r="CM667" s="158"/>
      <c r="CN667" s="158"/>
      <c r="CO667" s="158"/>
      <c r="CP667" s="158"/>
      <c r="CQ667" s="158"/>
      <c r="CR667" s="158"/>
      <c r="CS667" s="158"/>
      <c r="CT667" s="158"/>
      <c r="CU667" s="158"/>
      <c r="CV667" s="158"/>
      <c r="CW667" s="158"/>
      <c r="CX667" s="158"/>
      <c r="CY667" s="158"/>
      <c r="CZ667" s="158"/>
      <c r="DA667" s="158"/>
      <c r="DB667" s="158"/>
      <c r="DC667" s="158"/>
      <c r="DD667" s="158"/>
      <c r="DE667" s="158"/>
      <c r="DF667" s="158"/>
      <c r="DG667" s="158"/>
      <c r="DH667" s="158"/>
      <c r="DI667" s="158"/>
      <c r="DJ667" s="158"/>
      <c r="DK667" s="158"/>
      <c r="DL667" s="158"/>
      <c r="DM667" s="158"/>
      <c r="DN667" s="158"/>
      <c r="DO667" s="158"/>
      <c r="DP667" s="158"/>
    </row>
    <row r="668" spans="1:120" x14ac:dyDescent="0.2">
      <c r="A668" s="158"/>
      <c r="B668" s="158"/>
      <c r="C668" s="158"/>
      <c r="D668" s="158"/>
      <c r="E668" s="158"/>
      <c r="F668" s="158"/>
      <c r="G668" s="158"/>
      <c r="H668" s="158"/>
      <c r="I668" s="158"/>
      <c r="J668" s="158"/>
      <c r="K668" s="158"/>
      <c r="L668" s="158"/>
      <c r="M668" s="158"/>
      <c r="N668" s="158"/>
      <c r="O668" s="158"/>
      <c r="P668" s="158"/>
      <c r="Q668" s="158"/>
      <c r="R668" s="158"/>
      <c r="S668" s="158"/>
      <c r="T668" s="158"/>
      <c r="U668" s="158"/>
      <c r="V668" s="158"/>
      <c r="W668" s="158"/>
      <c r="X668" s="158"/>
      <c r="Y668" s="158"/>
      <c r="Z668" s="158"/>
      <c r="AA668" s="158"/>
      <c r="AB668" s="158"/>
      <c r="AC668" s="158"/>
      <c r="AD668" s="158"/>
      <c r="AE668" s="158"/>
      <c r="AF668" s="158"/>
      <c r="AG668" s="158"/>
      <c r="AH668" s="158"/>
      <c r="AI668" s="158"/>
      <c r="AJ668" s="158"/>
      <c r="AK668" s="158"/>
      <c r="AL668" s="158"/>
      <c r="AM668" s="158"/>
      <c r="AN668" s="158"/>
      <c r="AO668" s="158"/>
      <c r="AP668" s="158"/>
      <c r="AQ668" s="158"/>
      <c r="AR668" s="158"/>
      <c r="AS668" s="158"/>
      <c r="AT668" s="158"/>
      <c r="AU668" s="158"/>
      <c r="AV668" s="158"/>
      <c r="AW668" s="158"/>
      <c r="AX668" s="158"/>
      <c r="AY668" s="158"/>
      <c r="AZ668" s="158"/>
      <c r="BA668" s="158"/>
      <c r="BB668" s="158"/>
      <c r="BC668" s="158"/>
      <c r="BD668" s="158"/>
      <c r="BE668" s="158"/>
      <c r="BF668" s="158"/>
      <c r="BG668" s="158"/>
      <c r="BH668" s="158"/>
      <c r="BI668" s="158"/>
      <c r="BJ668" s="158"/>
      <c r="BK668" s="158"/>
      <c r="BL668" s="158"/>
      <c r="BM668" s="158"/>
      <c r="BN668" s="158"/>
      <c r="BO668" s="158"/>
      <c r="BP668" s="158"/>
      <c r="BQ668" s="158"/>
      <c r="BR668" s="158"/>
      <c r="BS668" s="158"/>
      <c r="BT668" s="158"/>
      <c r="BU668" s="158"/>
      <c r="BV668" s="158"/>
      <c r="BW668" s="158"/>
      <c r="BX668" s="158"/>
      <c r="BY668" s="158"/>
      <c r="BZ668" s="158"/>
      <c r="CA668" s="158"/>
      <c r="CB668" s="158"/>
      <c r="CC668" s="158"/>
      <c r="CD668" s="158"/>
      <c r="CE668" s="158"/>
      <c r="CF668" s="158"/>
      <c r="CG668" s="158"/>
      <c r="CH668" s="158"/>
      <c r="CI668" s="158"/>
      <c r="CJ668" s="158"/>
      <c r="CK668" s="158"/>
      <c r="CL668" s="158"/>
      <c r="CM668" s="158"/>
      <c r="CN668" s="158"/>
      <c r="CO668" s="158"/>
      <c r="CP668" s="158"/>
      <c r="CQ668" s="158"/>
      <c r="CR668" s="158"/>
      <c r="CS668" s="158"/>
      <c r="CT668" s="158"/>
      <c r="CU668" s="158"/>
      <c r="CV668" s="158"/>
      <c r="CW668" s="158"/>
      <c r="CX668" s="158"/>
      <c r="CY668" s="158"/>
      <c r="CZ668" s="158"/>
      <c r="DA668" s="158"/>
      <c r="DB668" s="158"/>
      <c r="DC668" s="158"/>
      <c r="DD668" s="158"/>
      <c r="DE668" s="158"/>
      <c r="DF668" s="158"/>
      <c r="DG668" s="158"/>
      <c r="DH668" s="158"/>
      <c r="DI668" s="158"/>
      <c r="DJ668" s="158"/>
      <c r="DK668" s="158"/>
      <c r="DL668" s="158"/>
      <c r="DM668" s="158"/>
      <c r="DN668" s="158"/>
      <c r="DO668" s="158"/>
      <c r="DP668" s="158"/>
    </row>
    <row r="669" spans="1:120" x14ac:dyDescent="0.2">
      <c r="A669" s="158"/>
      <c r="B669" s="158"/>
      <c r="C669" s="158"/>
      <c r="D669" s="158"/>
      <c r="E669" s="158"/>
      <c r="F669" s="158"/>
      <c r="G669" s="158"/>
      <c r="H669" s="158"/>
      <c r="I669" s="158"/>
      <c r="J669" s="158"/>
      <c r="K669" s="158"/>
      <c r="L669" s="158"/>
      <c r="M669" s="158"/>
      <c r="N669" s="158"/>
      <c r="O669" s="158"/>
      <c r="P669" s="158"/>
      <c r="Q669" s="158"/>
      <c r="R669" s="158"/>
      <c r="S669" s="158"/>
      <c r="T669" s="158"/>
      <c r="U669" s="158"/>
      <c r="V669" s="158"/>
      <c r="W669" s="158"/>
      <c r="X669" s="158"/>
      <c r="Y669" s="158"/>
      <c r="Z669" s="158"/>
      <c r="AA669" s="158"/>
      <c r="AB669" s="158"/>
      <c r="AC669" s="158"/>
      <c r="AD669" s="158"/>
      <c r="AE669" s="158"/>
      <c r="AF669" s="158"/>
      <c r="AG669" s="158"/>
      <c r="AH669" s="158"/>
      <c r="AI669" s="158"/>
      <c r="AJ669" s="158"/>
      <c r="AK669" s="158"/>
      <c r="AL669" s="158"/>
      <c r="AM669" s="158"/>
      <c r="AN669" s="158"/>
      <c r="AO669" s="158"/>
      <c r="AP669" s="158"/>
      <c r="AQ669" s="158"/>
      <c r="AR669" s="158"/>
      <c r="AS669" s="158"/>
      <c r="AT669" s="158"/>
      <c r="AU669" s="158"/>
      <c r="AV669" s="158"/>
      <c r="AW669" s="158"/>
      <c r="AX669" s="158"/>
      <c r="AY669" s="158"/>
      <c r="AZ669" s="158"/>
      <c r="BA669" s="158"/>
      <c r="BB669" s="158"/>
      <c r="BC669" s="158"/>
      <c r="BD669" s="158"/>
      <c r="BE669" s="158"/>
      <c r="BF669" s="158"/>
      <c r="BG669" s="158"/>
      <c r="BH669" s="158"/>
      <c r="BI669" s="158"/>
      <c r="BJ669" s="158"/>
      <c r="BK669" s="158"/>
      <c r="BL669" s="158"/>
      <c r="BM669" s="158"/>
      <c r="BN669" s="158"/>
      <c r="BO669" s="158"/>
      <c r="BP669" s="158"/>
      <c r="BQ669" s="158"/>
      <c r="BR669" s="158"/>
      <c r="BS669" s="158"/>
      <c r="BT669" s="158"/>
      <c r="BU669" s="158"/>
      <c r="BV669" s="158"/>
      <c r="BW669" s="158"/>
      <c r="BX669" s="158"/>
      <c r="BY669" s="158"/>
      <c r="BZ669" s="158"/>
      <c r="CA669" s="158"/>
      <c r="CB669" s="158"/>
      <c r="CC669" s="158"/>
      <c r="CD669" s="158"/>
      <c r="CE669" s="158"/>
      <c r="CF669" s="158"/>
      <c r="CG669" s="158"/>
      <c r="CH669" s="158"/>
      <c r="CI669" s="158"/>
      <c r="CJ669" s="158"/>
      <c r="CK669" s="158"/>
      <c r="CL669" s="158"/>
      <c r="CM669" s="158"/>
      <c r="CN669" s="158"/>
      <c r="CO669" s="158"/>
      <c r="CP669" s="158"/>
      <c r="CQ669" s="158"/>
      <c r="CR669" s="158"/>
      <c r="CS669" s="158"/>
      <c r="CT669" s="158"/>
      <c r="CU669" s="158"/>
      <c r="CV669" s="158"/>
      <c r="CW669" s="158"/>
      <c r="CX669" s="158"/>
      <c r="CY669" s="158"/>
      <c r="CZ669" s="158"/>
      <c r="DA669" s="158"/>
      <c r="DB669" s="158"/>
      <c r="DC669" s="158"/>
      <c r="DD669" s="158"/>
      <c r="DE669" s="158"/>
      <c r="DF669" s="158"/>
      <c r="DG669" s="158"/>
      <c r="DH669" s="158"/>
      <c r="DI669" s="158"/>
      <c r="DJ669" s="158"/>
      <c r="DK669" s="158"/>
      <c r="DL669" s="158"/>
      <c r="DM669" s="158"/>
      <c r="DN669" s="158"/>
      <c r="DO669" s="158"/>
      <c r="DP669" s="158"/>
    </row>
    <row r="670" spans="1:120" x14ac:dyDescent="0.2">
      <c r="A670" s="158"/>
      <c r="B670" s="158"/>
      <c r="C670" s="158"/>
      <c r="D670" s="158"/>
      <c r="E670" s="158"/>
      <c r="F670" s="158"/>
      <c r="G670" s="158"/>
      <c r="H670" s="158"/>
      <c r="I670" s="158"/>
      <c r="J670" s="158"/>
      <c r="K670" s="158"/>
      <c r="L670" s="158"/>
      <c r="M670" s="158"/>
      <c r="N670" s="158"/>
      <c r="O670" s="158"/>
      <c r="P670" s="158"/>
      <c r="Q670" s="158"/>
      <c r="R670" s="158"/>
      <c r="S670" s="158"/>
      <c r="T670" s="158"/>
      <c r="U670" s="158"/>
      <c r="V670" s="158"/>
      <c r="W670" s="158"/>
      <c r="X670" s="158"/>
      <c r="Y670" s="158"/>
      <c r="Z670" s="158"/>
      <c r="AA670" s="158"/>
      <c r="AB670" s="158"/>
      <c r="AC670" s="158"/>
      <c r="AD670" s="158"/>
      <c r="AE670" s="158"/>
      <c r="AF670" s="158"/>
      <c r="AG670" s="158"/>
      <c r="AH670" s="158"/>
      <c r="AI670" s="158"/>
      <c r="AJ670" s="158"/>
      <c r="AK670" s="158"/>
      <c r="AL670" s="158"/>
      <c r="AM670" s="158"/>
      <c r="AN670" s="158"/>
      <c r="AO670" s="158"/>
      <c r="AP670" s="158"/>
      <c r="AQ670" s="158"/>
      <c r="AR670" s="158"/>
      <c r="AS670" s="158"/>
      <c r="AT670" s="158"/>
      <c r="AU670" s="158"/>
      <c r="AV670" s="158"/>
      <c r="AW670" s="158"/>
      <c r="AX670" s="158"/>
      <c r="AY670" s="158"/>
      <c r="AZ670" s="158"/>
      <c r="BA670" s="158"/>
      <c r="BB670" s="158"/>
      <c r="BC670" s="158"/>
      <c r="BD670" s="158"/>
      <c r="BE670" s="158"/>
      <c r="BF670" s="158"/>
      <c r="BG670" s="158"/>
      <c r="BH670" s="158"/>
      <c r="BI670" s="158"/>
      <c r="BJ670" s="158"/>
      <c r="BK670" s="158"/>
      <c r="BL670" s="158"/>
      <c r="BM670" s="158"/>
      <c r="BN670" s="158"/>
      <c r="BO670" s="158"/>
      <c r="BP670" s="158"/>
      <c r="BQ670" s="158"/>
      <c r="BR670" s="158"/>
      <c r="BS670" s="158"/>
      <c r="BT670" s="158"/>
      <c r="BU670" s="158"/>
      <c r="BV670" s="158"/>
      <c r="BW670" s="158"/>
      <c r="BX670" s="158"/>
      <c r="BY670" s="158"/>
      <c r="BZ670" s="158"/>
      <c r="CA670" s="158"/>
      <c r="CB670" s="158"/>
      <c r="CC670" s="158"/>
      <c r="CD670" s="158"/>
      <c r="CE670" s="158"/>
      <c r="CF670" s="158"/>
      <c r="CG670" s="158"/>
      <c r="CH670" s="158"/>
      <c r="CI670" s="158"/>
      <c r="CJ670" s="158"/>
      <c r="CK670" s="158"/>
      <c r="CL670" s="158"/>
      <c r="CM670" s="158"/>
      <c r="CN670" s="158"/>
      <c r="CO670" s="158"/>
      <c r="CP670" s="158"/>
      <c r="CQ670" s="158"/>
      <c r="CR670" s="158"/>
      <c r="CS670" s="158"/>
      <c r="CT670" s="158"/>
      <c r="CU670" s="158"/>
      <c r="CV670" s="158"/>
      <c r="CW670" s="158"/>
      <c r="CX670" s="158"/>
      <c r="CY670" s="158"/>
      <c r="CZ670" s="158"/>
      <c r="DA670" s="158"/>
      <c r="DB670" s="158"/>
      <c r="DC670" s="158"/>
      <c r="DD670" s="158"/>
      <c r="DE670" s="158"/>
      <c r="DF670" s="158"/>
      <c r="DG670" s="158"/>
      <c r="DH670" s="158"/>
      <c r="DI670" s="158"/>
      <c r="DJ670" s="158"/>
      <c r="DK670" s="158"/>
      <c r="DL670" s="158"/>
      <c r="DM670" s="158"/>
      <c r="DN670" s="158"/>
      <c r="DO670" s="158"/>
      <c r="DP670" s="158"/>
    </row>
    <row r="671" spans="1:120" x14ac:dyDescent="0.2">
      <c r="A671" s="158"/>
      <c r="B671" s="158"/>
      <c r="C671" s="158"/>
      <c r="D671" s="158"/>
      <c r="E671" s="158"/>
      <c r="F671" s="158"/>
      <c r="G671" s="158"/>
      <c r="H671" s="158"/>
      <c r="I671" s="158"/>
      <c r="J671" s="158"/>
      <c r="K671" s="158"/>
      <c r="L671" s="158"/>
      <c r="M671" s="158"/>
      <c r="N671" s="158"/>
      <c r="O671" s="158"/>
      <c r="P671" s="158"/>
      <c r="Q671" s="158"/>
      <c r="R671" s="158"/>
      <c r="S671" s="158"/>
      <c r="T671" s="158"/>
      <c r="U671" s="158"/>
      <c r="V671" s="158"/>
      <c r="W671" s="158"/>
      <c r="X671" s="158"/>
      <c r="Y671" s="158"/>
      <c r="Z671" s="158"/>
      <c r="AA671" s="158"/>
      <c r="AB671" s="158"/>
      <c r="AC671" s="158"/>
      <c r="AD671" s="158"/>
      <c r="AE671" s="158"/>
      <c r="AF671" s="158"/>
      <c r="AG671" s="158"/>
      <c r="AH671" s="158"/>
      <c r="AI671" s="158"/>
      <c r="AJ671" s="158"/>
      <c r="AK671" s="158"/>
      <c r="AL671" s="158"/>
      <c r="AM671" s="158"/>
      <c r="AN671" s="158"/>
      <c r="AO671" s="158"/>
      <c r="AP671" s="158"/>
      <c r="AQ671" s="158"/>
      <c r="AR671" s="158"/>
      <c r="AS671" s="158"/>
      <c r="AT671" s="158"/>
      <c r="AU671" s="158"/>
      <c r="AV671" s="158"/>
      <c r="AW671" s="158"/>
      <c r="AX671" s="158"/>
      <c r="AY671" s="158"/>
      <c r="AZ671" s="158"/>
      <c r="BA671" s="158"/>
      <c r="BB671" s="158"/>
      <c r="BC671" s="158"/>
      <c r="BD671" s="158"/>
      <c r="BE671" s="158"/>
      <c r="BF671" s="158"/>
      <c r="BG671" s="158"/>
      <c r="BH671" s="158"/>
      <c r="BI671" s="158"/>
      <c r="BJ671" s="158"/>
      <c r="BK671" s="158"/>
      <c r="BL671" s="158"/>
      <c r="BM671" s="158"/>
      <c r="BN671" s="158"/>
      <c r="BO671" s="158"/>
      <c r="BP671" s="158"/>
      <c r="BQ671" s="158"/>
      <c r="BR671" s="158"/>
      <c r="BS671" s="158"/>
      <c r="BT671" s="158"/>
      <c r="BU671" s="158"/>
      <c r="BV671" s="158"/>
      <c r="BW671" s="158"/>
      <c r="BX671" s="158"/>
      <c r="BY671" s="158"/>
      <c r="BZ671" s="158"/>
      <c r="CA671" s="158"/>
      <c r="CB671" s="158"/>
      <c r="CC671" s="158"/>
      <c r="CD671" s="158"/>
      <c r="CE671" s="158"/>
      <c r="CF671" s="158"/>
      <c r="CG671" s="158"/>
      <c r="CH671" s="158"/>
      <c r="CI671" s="158"/>
      <c r="CJ671" s="158"/>
      <c r="CK671" s="158"/>
      <c r="CL671" s="158"/>
      <c r="CM671" s="158"/>
      <c r="CN671" s="158"/>
      <c r="CO671" s="158"/>
      <c r="CP671" s="158"/>
      <c r="CQ671" s="158"/>
      <c r="CR671" s="158"/>
      <c r="CS671" s="158"/>
      <c r="CT671" s="158"/>
      <c r="CU671" s="158"/>
      <c r="CV671" s="158"/>
      <c r="CW671" s="158"/>
      <c r="CX671" s="158"/>
      <c r="CY671" s="158"/>
      <c r="CZ671" s="158"/>
      <c r="DA671" s="158"/>
      <c r="DB671" s="158"/>
      <c r="DC671" s="158"/>
      <c r="DD671" s="158"/>
      <c r="DE671" s="158"/>
      <c r="DF671" s="158"/>
      <c r="DG671" s="158"/>
      <c r="DH671" s="158"/>
      <c r="DI671" s="158"/>
      <c r="DJ671" s="158"/>
      <c r="DK671" s="158"/>
      <c r="DL671" s="158"/>
      <c r="DM671" s="158"/>
      <c r="DN671" s="158"/>
      <c r="DO671" s="158"/>
      <c r="DP671" s="158"/>
    </row>
    <row r="672" spans="1:120" x14ac:dyDescent="0.2">
      <c r="A672" s="158"/>
      <c r="B672" s="158"/>
      <c r="C672" s="158"/>
      <c r="D672" s="158"/>
      <c r="E672" s="158"/>
      <c r="F672" s="158"/>
      <c r="G672" s="158"/>
      <c r="H672" s="158"/>
      <c r="I672" s="158"/>
      <c r="J672" s="158"/>
      <c r="K672" s="158"/>
      <c r="L672" s="158"/>
      <c r="M672" s="158"/>
      <c r="N672" s="158"/>
      <c r="O672" s="158"/>
      <c r="P672" s="158"/>
      <c r="Q672" s="158"/>
      <c r="R672" s="158"/>
      <c r="S672" s="158"/>
      <c r="T672" s="158"/>
      <c r="U672" s="158"/>
      <c r="V672" s="158"/>
      <c r="W672" s="158"/>
      <c r="X672" s="158"/>
      <c r="Y672" s="158"/>
      <c r="Z672" s="158"/>
      <c r="AA672" s="158"/>
      <c r="AB672" s="158"/>
      <c r="AC672" s="158"/>
      <c r="AD672" s="158"/>
      <c r="AE672" s="158"/>
      <c r="AF672" s="158"/>
      <c r="AG672" s="158"/>
      <c r="AH672" s="158"/>
      <c r="AI672" s="158"/>
      <c r="AJ672" s="158"/>
      <c r="AK672" s="158"/>
      <c r="AL672" s="158"/>
      <c r="AM672" s="158"/>
      <c r="AN672" s="158"/>
      <c r="AO672" s="158"/>
      <c r="AP672" s="158"/>
      <c r="AQ672" s="158"/>
      <c r="AR672" s="158"/>
      <c r="AS672" s="158"/>
      <c r="AT672" s="158"/>
      <c r="AU672" s="158"/>
      <c r="AV672" s="158"/>
      <c r="AW672" s="158"/>
      <c r="AX672" s="158"/>
      <c r="AY672" s="158"/>
      <c r="AZ672" s="158"/>
      <c r="BA672" s="158"/>
      <c r="BB672" s="158"/>
      <c r="BC672" s="158"/>
      <c r="BD672" s="158"/>
      <c r="BE672" s="158"/>
      <c r="BF672" s="158"/>
      <c r="BG672" s="158"/>
      <c r="BH672" s="158"/>
      <c r="BI672" s="158"/>
      <c r="BJ672" s="158"/>
      <c r="BK672" s="158"/>
      <c r="BL672" s="158"/>
      <c r="BM672" s="158"/>
      <c r="BN672" s="158"/>
      <c r="BO672" s="158"/>
      <c r="BP672" s="158"/>
      <c r="BQ672" s="158"/>
      <c r="BR672" s="158"/>
      <c r="BS672" s="158"/>
      <c r="BT672" s="158"/>
      <c r="BU672" s="158"/>
      <c r="BV672" s="158"/>
      <c r="BW672" s="158"/>
      <c r="BX672" s="158"/>
      <c r="BY672" s="158"/>
      <c r="BZ672" s="158"/>
      <c r="CA672" s="158"/>
      <c r="CB672" s="158"/>
      <c r="CC672" s="158"/>
      <c r="CD672" s="158"/>
      <c r="CE672" s="158"/>
      <c r="CF672" s="158"/>
      <c r="CG672" s="158"/>
      <c r="CH672" s="158"/>
      <c r="CI672" s="158"/>
      <c r="CJ672" s="158"/>
      <c r="CK672" s="158"/>
      <c r="CL672" s="158"/>
      <c r="CM672" s="158"/>
      <c r="CN672" s="158"/>
      <c r="CO672" s="158"/>
      <c r="CP672" s="158"/>
      <c r="CQ672" s="158"/>
      <c r="CR672" s="158"/>
      <c r="CS672" s="158"/>
      <c r="CT672" s="158"/>
      <c r="CU672" s="158"/>
      <c r="CV672" s="158"/>
      <c r="CW672" s="158"/>
      <c r="CX672" s="158"/>
      <c r="CY672" s="158"/>
      <c r="CZ672" s="158"/>
      <c r="DA672" s="158"/>
      <c r="DB672" s="158"/>
      <c r="DC672" s="158"/>
      <c r="DD672" s="158"/>
      <c r="DE672" s="158"/>
      <c r="DF672" s="158"/>
      <c r="DG672" s="158"/>
      <c r="DH672" s="158"/>
      <c r="DI672" s="158"/>
      <c r="DJ672" s="158"/>
      <c r="DK672" s="158"/>
      <c r="DL672" s="158"/>
      <c r="DM672" s="158"/>
      <c r="DN672" s="158"/>
      <c r="DO672" s="158"/>
      <c r="DP672" s="158"/>
    </row>
    <row r="673" spans="1:120" x14ac:dyDescent="0.2">
      <c r="A673" s="158"/>
      <c r="B673" s="158"/>
      <c r="C673" s="158"/>
      <c r="D673" s="158"/>
      <c r="E673" s="158"/>
      <c r="F673" s="158"/>
      <c r="G673" s="158"/>
      <c r="H673" s="158"/>
      <c r="I673" s="158"/>
      <c r="J673" s="158"/>
      <c r="K673" s="158"/>
      <c r="L673" s="158"/>
      <c r="M673" s="158"/>
      <c r="N673" s="158"/>
      <c r="O673" s="158"/>
      <c r="P673" s="158"/>
      <c r="Q673" s="158"/>
      <c r="R673" s="158"/>
      <c r="S673" s="158"/>
      <c r="T673" s="158"/>
      <c r="U673" s="158"/>
      <c r="V673" s="158"/>
      <c r="W673" s="158"/>
      <c r="X673" s="158"/>
      <c r="Y673" s="158"/>
      <c r="Z673" s="158"/>
      <c r="AA673" s="158"/>
      <c r="AB673" s="158"/>
      <c r="AC673" s="158"/>
      <c r="AD673" s="158"/>
      <c r="AE673" s="158"/>
      <c r="AF673" s="158"/>
      <c r="AG673" s="158"/>
      <c r="AH673" s="158"/>
      <c r="AI673" s="158"/>
      <c r="AJ673" s="158"/>
      <c r="AK673" s="158"/>
      <c r="AL673" s="158"/>
      <c r="AM673" s="158"/>
      <c r="AN673" s="158"/>
      <c r="AO673" s="158"/>
      <c r="AP673" s="158"/>
      <c r="AQ673" s="158"/>
      <c r="AR673" s="158"/>
      <c r="AS673" s="158"/>
      <c r="AT673" s="158"/>
      <c r="AU673" s="158"/>
      <c r="AV673" s="158"/>
      <c r="AW673" s="158"/>
      <c r="AX673" s="158"/>
      <c r="AY673" s="158"/>
      <c r="AZ673" s="158"/>
      <c r="BA673" s="158"/>
      <c r="BB673" s="158"/>
      <c r="BC673" s="158"/>
      <c r="BD673" s="158"/>
      <c r="BE673" s="158"/>
      <c r="BF673" s="158"/>
      <c r="BG673" s="158"/>
      <c r="BH673" s="158"/>
      <c r="BI673" s="158"/>
      <c r="BJ673" s="158"/>
      <c r="BK673" s="158"/>
      <c r="BL673" s="158"/>
      <c r="BM673" s="158"/>
      <c r="BN673" s="158"/>
      <c r="BO673" s="158"/>
      <c r="BP673" s="158"/>
      <c r="BQ673" s="158"/>
      <c r="BR673" s="158"/>
      <c r="BS673" s="158"/>
      <c r="BT673" s="158"/>
      <c r="BU673" s="158"/>
      <c r="BV673" s="158"/>
      <c r="BW673" s="158"/>
      <c r="BX673" s="158"/>
      <c r="BY673" s="158"/>
      <c r="BZ673" s="158"/>
      <c r="CA673" s="158"/>
      <c r="CB673" s="158"/>
      <c r="CC673" s="158"/>
      <c r="CD673" s="158"/>
      <c r="CE673" s="158"/>
      <c r="CF673" s="158"/>
      <c r="CG673" s="158"/>
      <c r="CH673" s="158"/>
      <c r="CI673" s="158"/>
      <c r="CJ673" s="158"/>
      <c r="CK673" s="158"/>
      <c r="CL673" s="158"/>
      <c r="CM673" s="158"/>
      <c r="CN673" s="158"/>
      <c r="CO673" s="158"/>
      <c r="CP673" s="158"/>
      <c r="CQ673" s="158"/>
      <c r="CR673" s="158"/>
      <c r="CS673" s="158"/>
      <c r="CT673" s="158"/>
      <c r="CU673" s="158"/>
      <c r="CV673" s="158"/>
      <c r="CW673" s="158"/>
      <c r="CX673" s="158"/>
      <c r="CY673" s="158"/>
      <c r="CZ673" s="158"/>
      <c r="DA673" s="158"/>
      <c r="DB673" s="158"/>
      <c r="DC673" s="158"/>
      <c r="DD673" s="158"/>
      <c r="DE673" s="158"/>
      <c r="DF673" s="158"/>
      <c r="DG673" s="158"/>
      <c r="DH673" s="158"/>
      <c r="DI673" s="158"/>
      <c r="DJ673" s="158"/>
      <c r="DK673" s="158"/>
      <c r="DL673" s="158"/>
      <c r="DM673" s="158"/>
      <c r="DN673" s="158"/>
      <c r="DO673" s="158"/>
      <c r="DP673" s="158"/>
    </row>
    <row r="674" spans="1:120" x14ac:dyDescent="0.2">
      <c r="A674" s="158"/>
      <c r="B674" s="158"/>
      <c r="C674" s="158"/>
      <c r="D674" s="158"/>
      <c r="E674" s="158"/>
      <c r="F674" s="158"/>
      <c r="G674" s="158"/>
      <c r="H674" s="158"/>
      <c r="I674" s="158"/>
      <c r="J674" s="158"/>
      <c r="K674" s="158"/>
      <c r="L674" s="158"/>
      <c r="M674" s="158"/>
      <c r="N674" s="158"/>
      <c r="O674" s="158"/>
      <c r="P674" s="158"/>
      <c r="Q674" s="158"/>
      <c r="R674" s="158"/>
      <c r="S674" s="158"/>
      <c r="T674" s="158"/>
      <c r="U674" s="158"/>
      <c r="V674" s="158"/>
      <c r="W674" s="158"/>
      <c r="X674" s="158"/>
      <c r="Y674" s="158"/>
      <c r="Z674" s="158"/>
      <c r="AA674" s="158"/>
      <c r="AB674" s="158"/>
      <c r="AC674" s="158"/>
      <c r="AD674" s="158"/>
      <c r="AE674" s="158"/>
      <c r="AF674" s="158"/>
      <c r="AG674" s="158"/>
      <c r="AH674" s="158"/>
      <c r="AI674" s="158"/>
      <c r="AJ674" s="158"/>
      <c r="AK674" s="158"/>
      <c r="AL674" s="158"/>
      <c r="AM674" s="158"/>
      <c r="AN674" s="158"/>
      <c r="AO674" s="158"/>
      <c r="AP674" s="158"/>
      <c r="AQ674" s="158"/>
      <c r="AR674" s="158"/>
      <c r="AS674" s="158"/>
      <c r="AT674" s="158"/>
      <c r="AU674" s="158"/>
      <c r="AV674" s="158"/>
      <c r="AW674" s="158"/>
      <c r="AX674" s="158"/>
      <c r="AY674" s="158"/>
      <c r="AZ674" s="158"/>
      <c r="BA674" s="158"/>
      <c r="BB674" s="158"/>
      <c r="BC674" s="158"/>
      <c r="BD674" s="158"/>
      <c r="BE674" s="158"/>
      <c r="BF674" s="158"/>
      <c r="BG674" s="158"/>
      <c r="BH674" s="158"/>
      <c r="BI674" s="158"/>
      <c r="BJ674" s="158"/>
      <c r="BK674" s="158"/>
      <c r="BL674" s="158"/>
      <c r="BM674" s="158"/>
      <c r="BN674" s="158"/>
      <c r="BO674" s="158"/>
      <c r="BP674" s="158"/>
      <c r="BQ674" s="158"/>
      <c r="BR674" s="158"/>
      <c r="BS674" s="158"/>
      <c r="BT674" s="158"/>
      <c r="BU674" s="158"/>
      <c r="BV674" s="158"/>
      <c r="BW674" s="158"/>
      <c r="BX674" s="158"/>
      <c r="BY674" s="158"/>
      <c r="BZ674" s="158"/>
      <c r="CA674" s="158"/>
      <c r="CB674" s="158"/>
      <c r="CC674" s="158"/>
      <c r="CD674" s="158"/>
      <c r="CE674" s="158"/>
      <c r="CF674" s="158"/>
      <c r="CG674" s="158"/>
      <c r="CH674" s="158"/>
      <c r="CI674" s="158"/>
      <c r="CJ674" s="158"/>
      <c r="CK674" s="158"/>
      <c r="CL674" s="158"/>
      <c r="CM674" s="158"/>
      <c r="CN674" s="158"/>
      <c r="CO674" s="158"/>
      <c r="CP674" s="158"/>
      <c r="CQ674" s="158"/>
      <c r="CR674" s="158"/>
      <c r="CS674" s="158"/>
      <c r="CT674" s="158"/>
      <c r="CU674" s="158"/>
      <c r="CV674" s="158"/>
      <c r="CW674" s="158"/>
      <c r="CX674" s="158"/>
      <c r="CY674" s="158"/>
      <c r="CZ674" s="158"/>
      <c r="DA674" s="158"/>
      <c r="DB674" s="158"/>
      <c r="DC674" s="158"/>
      <c r="DD674" s="158"/>
      <c r="DE674" s="158"/>
      <c r="DF674" s="158"/>
      <c r="DG674" s="158"/>
      <c r="DH674" s="158"/>
      <c r="DI674" s="158"/>
      <c r="DJ674" s="158"/>
      <c r="DK674" s="158"/>
      <c r="DL674" s="158"/>
      <c r="DM674" s="158"/>
      <c r="DN674" s="158"/>
      <c r="DO674" s="158"/>
      <c r="DP674" s="158"/>
    </row>
    <row r="675" spans="1:120" x14ac:dyDescent="0.2">
      <c r="A675" s="158"/>
      <c r="B675" s="158"/>
      <c r="C675" s="158"/>
      <c r="D675" s="158"/>
      <c r="E675" s="158"/>
      <c r="F675" s="158"/>
      <c r="G675" s="158"/>
      <c r="H675" s="158"/>
      <c r="I675" s="158"/>
      <c r="J675" s="158"/>
      <c r="K675" s="158"/>
      <c r="L675" s="158"/>
      <c r="M675" s="158"/>
      <c r="N675" s="158"/>
      <c r="O675" s="158"/>
      <c r="P675" s="158"/>
      <c r="Q675" s="158"/>
      <c r="R675" s="158"/>
      <c r="S675" s="158"/>
      <c r="T675" s="158"/>
      <c r="U675" s="158"/>
      <c r="V675" s="158"/>
      <c r="W675" s="158"/>
      <c r="X675" s="158"/>
      <c r="Y675" s="158"/>
      <c r="Z675" s="158"/>
      <c r="AA675" s="158"/>
      <c r="AB675" s="158"/>
      <c r="AC675" s="158"/>
      <c r="AD675" s="158"/>
      <c r="AE675" s="158"/>
      <c r="AF675" s="158"/>
      <c r="AG675" s="158"/>
      <c r="AH675" s="158"/>
      <c r="AI675" s="158"/>
      <c r="AJ675" s="158"/>
      <c r="AK675" s="158"/>
      <c r="AL675" s="158"/>
      <c r="AM675" s="158"/>
      <c r="AN675" s="158"/>
      <c r="AO675" s="158"/>
      <c r="AP675" s="158"/>
      <c r="AQ675" s="158"/>
      <c r="AR675" s="158"/>
      <c r="AS675" s="158"/>
      <c r="AT675" s="158"/>
      <c r="AU675" s="158"/>
      <c r="AV675" s="158"/>
      <c r="AW675" s="158"/>
      <c r="AX675" s="158"/>
      <c r="AY675" s="158"/>
      <c r="AZ675" s="158"/>
      <c r="BA675" s="158"/>
      <c r="BB675" s="158"/>
      <c r="BC675" s="158"/>
      <c r="BD675" s="158"/>
      <c r="BE675" s="158"/>
      <c r="BF675" s="158"/>
      <c r="BG675" s="158"/>
      <c r="BH675" s="158"/>
      <c r="BI675" s="158"/>
      <c r="BJ675" s="158"/>
      <c r="BK675" s="158"/>
      <c r="BL675" s="158"/>
      <c r="BM675" s="158"/>
      <c r="BN675" s="158"/>
      <c r="BO675" s="158"/>
      <c r="BP675" s="158"/>
      <c r="BQ675" s="158"/>
      <c r="BR675" s="158"/>
      <c r="BS675" s="158"/>
      <c r="BT675" s="158"/>
      <c r="BU675" s="158"/>
      <c r="BV675" s="158"/>
      <c r="BW675" s="158"/>
      <c r="BX675" s="158"/>
      <c r="BY675" s="158"/>
      <c r="BZ675" s="158"/>
      <c r="CA675" s="158"/>
      <c r="CB675" s="158"/>
      <c r="CC675" s="158"/>
      <c r="CD675" s="158"/>
      <c r="CE675" s="158"/>
      <c r="CF675" s="158"/>
      <c r="CG675" s="158"/>
      <c r="CH675" s="158"/>
      <c r="CI675" s="158"/>
      <c r="CJ675" s="158"/>
      <c r="CK675" s="158"/>
      <c r="CL675" s="158"/>
      <c r="CM675" s="158"/>
      <c r="CN675" s="158"/>
      <c r="CO675" s="158"/>
      <c r="CP675" s="158"/>
      <c r="CQ675" s="158"/>
      <c r="CR675" s="158"/>
      <c r="CS675" s="158"/>
      <c r="CT675" s="158"/>
      <c r="CU675" s="158"/>
      <c r="CV675" s="158"/>
      <c r="CW675" s="158"/>
      <c r="CX675" s="158"/>
      <c r="CY675" s="158"/>
      <c r="CZ675" s="158"/>
      <c r="DA675" s="158"/>
      <c r="DB675" s="158"/>
      <c r="DC675" s="158"/>
      <c r="DD675" s="158"/>
      <c r="DE675" s="158"/>
      <c r="DF675" s="158"/>
      <c r="DG675" s="158"/>
      <c r="DH675" s="158"/>
      <c r="DI675" s="158"/>
      <c r="DJ675" s="158"/>
      <c r="DK675" s="158"/>
      <c r="DL675" s="158"/>
      <c r="DM675" s="158"/>
      <c r="DN675" s="158"/>
      <c r="DO675" s="158"/>
      <c r="DP675" s="158"/>
    </row>
    <row r="676" spans="1:120" x14ac:dyDescent="0.2">
      <c r="A676" s="158"/>
      <c r="B676" s="158"/>
      <c r="C676" s="158"/>
      <c r="D676" s="158"/>
      <c r="E676" s="158"/>
      <c r="F676" s="158"/>
      <c r="G676" s="158"/>
      <c r="H676" s="158"/>
      <c r="I676" s="158"/>
      <c r="J676" s="158"/>
      <c r="K676" s="158"/>
      <c r="L676" s="158"/>
      <c r="M676" s="158"/>
      <c r="N676" s="158"/>
      <c r="O676" s="158"/>
      <c r="P676" s="158"/>
      <c r="Q676" s="158"/>
      <c r="R676" s="158"/>
      <c r="S676" s="158"/>
      <c r="T676" s="158"/>
      <c r="U676" s="158"/>
      <c r="V676" s="158"/>
      <c r="W676" s="158"/>
      <c r="X676" s="158"/>
      <c r="Y676" s="158"/>
      <c r="Z676" s="158"/>
      <c r="AA676" s="158"/>
      <c r="AB676" s="158"/>
      <c r="AC676" s="158"/>
      <c r="AD676" s="158"/>
      <c r="AE676" s="158"/>
      <c r="AF676" s="158"/>
      <c r="AG676" s="158"/>
      <c r="AH676" s="158"/>
      <c r="AI676" s="158"/>
      <c r="AJ676" s="158"/>
      <c r="AK676" s="158"/>
      <c r="AL676" s="158"/>
      <c r="AM676" s="158"/>
      <c r="AN676" s="158"/>
      <c r="AO676" s="158"/>
      <c r="AP676" s="158"/>
      <c r="AQ676" s="158"/>
      <c r="AR676" s="158"/>
      <c r="AS676" s="158"/>
      <c r="AT676" s="158"/>
      <c r="AU676" s="158"/>
      <c r="AV676" s="158"/>
      <c r="AW676" s="158"/>
      <c r="AX676" s="158"/>
      <c r="AY676" s="158"/>
      <c r="AZ676" s="158"/>
      <c r="BA676" s="158"/>
      <c r="BB676" s="158"/>
      <c r="BC676" s="158"/>
      <c r="BD676" s="158"/>
      <c r="BE676" s="158"/>
      <c r="BF676" s="158"/>
      <c r="BG676" s="158"/>
      <c r="BH676" s="158"/>
      <c r="BI676" s="158"/>
      <c r="BJ676" s="158"/>
      <c r="BK676" s="158"/>
      <c r="BL676" s="158"/>
      <c r="BM676" s="158"/>
      <c r="BN676" s="158"/>
      <c r="BO676" s="158"/>
      <c r="BP676" s="158"/>
      <c r="BQ676" s="158"/>
      <c r="BR676" s="158"/>
      <c r="BS676" s="158"/>
      <c r="BT676" s="158"/>
      <c r="BU676" s="158"/>
      <c r="BV676" s="158"/>
      <c r="BW676" s="158"/>
      <c r="BX676" s="158"/>
      <c r="BY676" s="158"/>
      <c r="BZ676" s="158"/>
      <c r="CA676" s="158"/>
      <c r="CB676" s="158"/>
      <c r="CC676" s="158"/>
      <c r="CD676" s="158"/>
      <c r="CE676" s="158"/>
      <c r="CF676" s="158"/>
      <c r="CG676" s="158"/>
      <c r="CH676" s="158"/>
      <c r="CI676" s="158"/>
      <c r="CJ676" s="158"/>
      <c r="CK676" s="158"/>
      <c r="CL676" s="158"/>
      <c r="CM676" s="158"/>
      <c r="CN676" s="158"/>
      <c r="CO676" s="158"/>
      <c r="CP676" s="158"/>
      <c r="CQ676" s="158"/>
      <c r="CR676" s="158"/>
      <c r="CS676" s="158"/>
      <c r="CT676" s="158"/>
      <c r="CU676" s="158"/>
      <c r="CV676" s="158"/>
      <c r="CW676" s="158"/>
      <c r="CX676" s="158"/>
      <c r="CY676" s="158"/>
      <c r="CZ676" s="158"/>
      <c r="DA676" s="158"/>
      <c r="DB676" s="158"/>
      <c r="DC676" s="158"/>
      <c r="DD676" s="158"/>
      <c r="DE676" s="158"/>
      <c r="DF676" s="158"/>
      <c r="DG676" s="158"/>
      <c r="DH676" s="158"/>
      <c r="DI676" s="158"/>
      <c r="DJ676" s="158"/>
      <c r="DK676" s="158"/>
      <c r="DL676" s="158"/>
      <c r="DM676" s="158"/>
      <c r="DN676" s="158"/>
      <c r="DO676" s="158"/>
      <c r="DP676" s="158"/>
    </row>
    <row r="677" spans="1:120" x14ac:dyDescent="0.2">
      <c r="A677" s="158"/>
      <c r="B677" s="158"/>
      <c r="C677" s="158"/>
      <c r="D677" s="158"/>
      <c r="E677" s="158"/>
      <c r="F677" s="158"/>
      <c r="G677" s="158"/>
      <c r="H677" s="158"/>
      <c r="I677" s="158"/>
      <c r="J677" s="158"/>
      <c r="K677" s="158"/>
      <c r="L677" s="158"/>
      <c r="M677" s="158"/>
      <c r="N677" s="158"/>
      <c r="O677" s="158"/>
      <c r="P677" s="158"/>
      <c r="Q677" s="158"/>
      <c r="R677" s="158"/>
      <c r="S677" s="158"/>
      <c r="T677" s="158"/>
      <c r="U677" s="158"/>
      <c r="V677" s="158"/>
      <c r="W677" s="158"/>
      <c r="X677" s="158"/>
      <c r="Y677" s="158"/>
      <c r="Z677" s="158"/>
      <c r="AA677" s="158"/>
      <c r="AB677" s="158"/>
      <c r="AC677" s="158"/>
      <c r="AD677" s="158"/>
      <c r="AE677" s="158"/>
      <c r="AF677" s="158"/>
      <c r="AG677" s="158"/>
      <c r="AH677" s="158"/>
      <c r="AI677" s="158"/>
      <c r="AJ677" s="158"/>
      <c r="AK677" s="158"/>
      <c r="AL677" s="158"/>
      <c r="AM677" s="158"/>
      <c r="AN677" s="158"/>
      <c r="AO677" s="158"/>
      <c r="AP677" s="158"/>
      <c r="AQ677" s="158"/>
      <c r="AR677" s="158"/>
      <c r="AS677" s="158"/>
      <c r="AT677" s="158"/>
      <c r="AU677" s="158"/>
      <c r="AV677" s="158"/>
      <c r="AW677" s="158"/>
      <c r="AX677" s="158"/>
      <c r="AY677" s="158"/>
      <c r="AZ677" s="158"/>
      <c r="BA677" s="158"/>
      <c r="BB677" s="158"/>
      <c r="BC677" s="158"/>
      <c r="BD677" s="158"/>
      <c r="BE677" s="158"/>
      <c r="BF677" s="158"/>
      <c r="BG677" s="158"/>
      <c r="BH677" s="158"/>
      <c r="BI677" s="158"/>
      <c r="BJ677" s="158"/>
      <c r="BK677" s="158"/>
      <c r="BL677" s="158"/>
      <c r="BM677" s="158"/>
      <c r="BN677" s="158"/>
      <c r="BO677" s="158"/>
      <c r="BP677" s="158"/>
      <c r="BQ677" s="158"/>
      <c r="BR677" s="158"/>
      <c r="BS677" s="158"/>
      <c r="BT677" s="158"/>
      <c r="BU677" s="158"/>
      <c r="BV677" s="158"/>
      <c r="BW677" s="158"/>
      <c r="BX677" s="158"/>
      <c r="BY677" s="158"/>
      <c r="BZ677" s="158"/>
      <c r="CA677" s="158"/>
      <c r="CB677" s="158"/>
      <c r="CC677" s="158"/>
      <c r="CD677" s="158"/>
      <c r="CE677" s="158"/>
      <c r="CF677" s="158"/>
      <c r="CG677" s="158"/>
      <c r="CH677" s="158"/>
      <c r="CI677" s="158"/>
      <c r="CJ677" s="158"/>
      <c r="CK677" s="158"/>
      <c r="CL677" s="158"/>
      <c r="CM677" s="158"/>
      <c r="CN677" s="158"/>
      <c r="CO677" s="158"/>
      <c r="CP677" s="158"/>
      <c r="CQ677" s="158"/>
      <c r="CR677" s="158"/>
      <c r="CS677" s="158"/>
      <c r="CT677" s="158"/>
      <c r="CU677" s="158"/>
      <c r="CV677" s="158"/>
      <c r="CW677" s="158"/>
      <c r="CX677" s="158"/>
      <c r="CY677" s="158"/>
      <c r="CZ677" s="158"/>
      <c r="DA677" s="158"/>
      <c r="DB677" s="158"/>
      <c r="DC677" s="158"/>
      <c r="DD677" s="158"/>
      <c r="DE677" s="158"/>
      <c r="DF677" s="158"/>
      <c r="DG677" s="158"/>
      <c r="DH677" s="158"/>
      <c r="DI677" s="158"/>
      <c r="DJ677" s="158"/>
      <c r="DK677" s="158"/>
      <c r="DL677" s="158"/>
      <c r="DM677" s="158"/>
      <c r="DN677" s="158"/>
      <c r="DO677" s="158"/>
      <c r="DP677" s="158"/>
    </row>
    <row r="678" spans="1:120" x14ac:dyDescent="0.2">
      <c r="A678" s="158"/>
      <c r="B678" s="158"/>
      <c r="C678" s="158"/>
      <c r="D678" s="158"/>
      <c r="E678" s="158"/>
      <c r="F678" s="158"/>
      <c r="G678" s="158"/>
      <c r="H678" s="158"/>
      <c r="I678" s="158"/>
      <c r="J678" s="158"/>
      <c r="K678" s="158"/>
      <c r="L678" s="158"/>
      <c r="M678" s="158"/>
      <c r="N678" s="158"/>
      <c r="O678" s="158"/>
      <c r="P678" s="158"/>
      <c r="Q678" s="158"/>
      <c r="R678" s="158"/>
      <c r="S678" s="158"/>
      <c r="T678" s="158"/>
      <c r="U678" s="158"/>
      <c r="V678" s="158"/>
      <c r="W678" s="158"/>
      <c r="X678" s="158"/>
      <c r="Y678" s="158"/>
      <c r="Z678" s="158"/>
      <c r="AA678" s="158"/>
      <c r="AB678" s="158"/>
      <c r="AC678" s="158"/>
      <c r="AD678" s="158"/>
      <c r="AE678" s="158"/>
      <c r="AF678" s="158"/>
      <c r="AG678" s="158"/>
      <c r="AH678" s="158"/>
      <c r="AI678" s="158"/>
      <c r="AJ678" s="158"/>
      <c r="AK678" s="158"/>
      <c r="AL678" s="158"/>
      <c r="AM678" s="158"/>
      <c r="AN678" s="158"/>
      <c r="AO678" s="158"/>
      <c r="AP678" s="158"/>
      <c r="AQ678" s="158"/>
      <c r="AR678" s="158"/>
      <c r="AS678" s="158"/>
      <c r="AT678" s="158"/>
      <c r="AU678" s="158"/>
      <c r="AV678" s="158"/>
      <c r="AW678" s="158"/>
      <c r="AX678" s="158"/>
      <c r="AY678" s="158"/>
      <c r="AZ678" s="158"/>
      <c r="BA678" s="158"/>
      <c r="BB678" s="158"/>
      <c r="BC678" s="158"/>
      <c r="BD678" s="158"/>
      <c r="BE678" s="158"/>
      <c r="BF678" s="158"/>
      <c r="BG678" s="158"/>
      <c r="BH678" s="158"/>
      <c r="BI678" s="158"/>
      <c r="BJ678" s="158"/>
      <c r="BK678" s="158"/>
      <c r="BL678" s="158"/>
      <c r="BM678" s="158"/>
      <c r="BN678" s="158"/>
      <c r="BO678" s="158"/>
      <c r="BP678" s="158"/>
      <c r="BQ678" s="158"/>
      <c r="BR678" s="158"/>
      <c r="BS678" s="158"/>
      <c r="BT678" s="158"/>
      <c r="BU678" s="158"/>
      <c r="BV678" s="158"/>
      <c r="BW678" s="158"/>
      <c r="BX678" s="158"/>
      <c r="BY678" s="158"/>
      <c r="BZ678" s="158"/>
      <c r="CA678" s="158"/>
      <c r="CB678" s="158"/>
      <c r="CC678" s="158"/>
      <c r="CD678" s="158"/>
      <c r="CE678" s="158"/>
      <c r="CF678" s="158"/>
      <c r="CG678" s="158"/>
      <c r="CH678" s="158"/>
      <c r="CI678" s="158"/>
      <c r="CJ678" s="158"/>
      <c r="CK678" s="158"/>
      <c r="CL678" s="158"/>
      <c r="CM678" s="158"/>
      <c r="CN678" s="158"/>
      <c r="CO678" s="158"/>
      <c r="CP678" s="158"/>
      <c r="CQ678" s="158"/>
      <c r="CR678" s="158"/>
      <c r="CS678" s="158"/>
      <c r="CT678" s="158"/>
      <c r="CU678" s="158"/>
      <c r="CV678" s="158"/>
      <c r="CW678" s="158"/>
      <c r="CX678" s="158"/>
      <c r="CY678" s="158"/>
      <c r="CZ678" s="158"/>
      <c r="DA678" s="158"/>
      <c r="DB678" s="158"/>
      <c r="DC678" s="158"/>
      <c r="DD678" s="158"/>
      <c r="DE678" s="158"/>
      <c r="DF678" s="158"/>
      <c r="DG678" s="158"/>
      <c r="DH678" s="158"/>
      <c r="DI678" s="158"/>
      <c r="DJ678" s="158"/>
      <c r="DK678" s="158"/>
      <c r="DL678" s="158"/>
      <c r="DM678" s="158"/>
      <c r="DN678" s="158"/>
      <c r="DO678" s="158"/>
      <c r="DP678" s="158"/>
    </row>
    <row r="679" spans="1:120" x14ac:dyDescent="0.2">
      <c r="A679" s="158"/>
      <c r="B679" s="158"/>
      <c r="C679" s="158"/>
      <c r="D679" s="158"/>
      <c r="E679" s="158"/>
      <c r="F679" s="158"/>
      <c r="G679" s="158"/>
      <c r="H679" s="158"/>
      <c r="I679" s="158"/>
      <c r="J679" s="158"/>
      <c r="K679" s="158"/>
      <c r="L679" s="158"/>
      <c r="M679" s="158"/>
      <c r="N679" s="158"/>
      <c r="O679" s="158"/>
      <c r="P679" s="158"/>
      <c r="Q679" s="158"/>
      <c r="R679" s="158"/>
      <c r="S679" s="158"/>
      <c r="T679" s="158"/>
      <c r="U679" s="158"/>
      <c r="V679" s="158"/>
      <c r="W679" s="158"/>
      <c r="X679" s="158"/>
      <c r="Y679" s="158"/>
      <c r="Z679" s="158"/>
      <c r="AA679" s="158"/>
      <c r="AB679" s="158"/>
      <c r="AC679" s="158"/>
      <c r="AD679" s="158"/>
      <c r="AE679" s="158"/>
      <c r="AF679" s="158"/>
      <c r="AG679" s="158"/>
      <c r="AH679" s="158"/>
      <c r="AI679" s="158"/>
      <c r="AJ679" s="158"/>
      <c r="AK679" s="158"/>
      <c r="AL679" s="158"/>
      <c r="AM679" s="158"/>
      <c r="AN679" s="158"/>
      <c r="AO679" s="158"/>
      <c r="AP679" s="158"/>
      <c r="AQ679" s="158"/>
      <c r="AR679" s="158"/>
      <c r="AS679" s="158"/>
      <c r="AT679" s="158"/>
      <c r="AU679" s="158"/>
      <c r="AV679" s="158"/>
      <c r="AW679" s="158"/>
      <c r="AX679" s="158"/>
      <c r="AY679" s="158"/>
      <c r="AZ679" s="158"/>
      <c r="BA679" s="158"/>
      <c r="BB679" s="158"/>
      <c r="BC679" s="158"/>
      <c r="BD679" s="158"/>
      <c r="BE679" s="158"/>
      <c r="BF679" s="158"/>
      <c r="BG679" s="158"/>
      <c r="BH679" s="158"/>
      <c r="BI679" s="158"/>
      <c r="BJ679" s="158"/>
      <c r="BK679" s="158"/>
      <c r="BL679" s="158"/>
      <c r="BM679" s="158"/>
      <c r="BN679" s="158"/>
      <c r="BO679" s="158"/>
      <c r="BP679" s="158"/>
      <c r="BQ679" s="158"/>
      <c r="BR679" s="158"/>
      <c r="BS679" s="158"/>
      <c r="BT679" s="158"/>
      <c r="BU679" s="158"/>
      <c r="BV679" s="158"/>
      <c r="BW679" s="158"/>
      <c r="BX679" s="158"/>
      <c r="BY679" s="158"/>
      <c r="BZ679" s="158"/>
      <c r="CA679" s="158"/>
      <c r="CB679" s="158"/>
      <c r="CC679" s="158"/>
      <c r="CD679" s="158"/>
      <c r="CE679" s="158"/>
      <c r="CF679" s="158"/>
      <c r="CG679" s="158"/>
      <c r="CH679" s="158"/>
      <c r="CI679" s="158"/>
      <c r="CJ679" s="158"/>
      <c r="CK679" s="158"/>
      <c r="CL679" s="158"/>
      <c r="CM679" s="158"/>
      <c r="CN679" s="158"/>
      <c r="CO679" s="158"/>
      <c r="CP679" s="158"/>
      <c r="CQ679" s="158"/>
      <c r="CR679" s="158"/>
      <c r="CS679" s="158"/>
      <c r="CT679" s="158"/>
      <c r="CU679" s="158"/>
      <c r="CV679" s="158"/>
      <c r="CW679" s="158"/>
      <c r="CX679" s="158"/>
      <c r="CY679" s="158"/>
      <c r="CZ679" s="158"/>
      <c r="DA679" s="158"/>
      <c r="DB679" s="158"/>
      <c r="DC679" s="158"/>
      <c r="DD679" s="158"/>
      <c r="DE679" s="158"/>
      <c r="DF679" s="158"/>
      <c r="DG679" s="158"/>
      <c r="DH679" s="158"/>
      <c r="DI679" s="158"/>
      <c r="DJ679" s="158"/>
      <c r="DK679" s="158"/>
      <c r="DL679" s="158"/>
      <c r="DM679" s="158"/>
      <c r="DN679" s="158"/>
      <c r="DO679" s="158"/>
      <c r="DP679" s="158"/>
    </row>
    <row r="680" spans="1:120" x14ac:dyDescent="0.2">
      <c r="A680" s="158"/>
      <c r="B680" s="158"/>
      <c r="C680" s="158"/>
      <c r="D680" s="158"/>
      <c r="E680" s="158"/>
      <c r="F680" s="158"/>
      <c r="G680" s="158"/>
      <c r="H680" s="158"/>
      <c r="I680" s="158"/>
      <c r="J680" s="158"/>
      <c r="K680" s="158"/>
      <c r="L680" s="158"/>
      <c r="M680" s="158"/>
      <c r="N680" s="158"/>
      <c r="O680" s="158"/>
      <c r="P680" s="158"/>
      <c r="Q680" s="158"/>
      <c r="R680" s="158"/>
      <c r="S680" s="158"/>
      <c r="T680" s="158"/>
      <c r="U680" s="158"/>
      <c r="V680" s="158"/>
      <c r="W680" s="158"/>
      <c r="X680" s="158"/>
      <c r="Y680" s="158"/>
      <c r="Z680" s="158"/>
      <c r="AA680" s="158"/>
      <c r="AB680" s="158"/>
      <c r="AC680" s="158"/>
      <c r="AD680" s="158"/>
      <c r="AE680" s="158"/>
      <c r="AF680" s="158"/>
      <c r="AG680" s="158"/>
      <c r="AH680" s="158"/>
      <c r="AI680" s="158"/>
      <c r="AJ680" s="158"/>
      <c r="AK680" s="158"/>
      <c r="AL680" s="158"/>
      <c r="AM680" s="158"/>
      <c r="AN680" s="158"/>
      <c r="AO680" s="158"/>
      <c r="AP680" s="158"/>
      <c r="AQ680" s="158"/>
      <c r="AR680" s="158"/>
      <c r="AS680" s="158"/>
      <c r="AT680" s="158"/>
      <c r="AU680" s="158"/>
      <c r="AV680" s="158"/>
      <c r="AW680" s="158"/>
      <c r="AX680" s="158"/>
      <c r="AY680" s="158"/>
      <c r="AZ680" s="158"/>
      <c r="BA680" s="158"/>
      <c r="BB680" s="158"/>
      <c r="BC680" s="158"/>
      <c r="BD680" s="158"/>
      <c r="BE680" s="158"/>
      <c r="BF680" s="158"/>
      <c r="BG680" s="158"/>
      <c r="BH680" s="158"/>
      <c r="BI680" s="158"/>
      <c r="BJ680" s="158"/>
      <c r="BK680" s="158"/>
      <c r="BL680" s="158"/>
      <c r="BM680" s="158"/>
      <c r="BN680" s="158"/>
      <c r="BO680" s="158"/>
      <c r="BP680" s="158"/>
      <c r="BQ680" s="158"/>
      <c r="BR680" s="158"/>
      <c r="BS680" s="158"/>
      <c r="BT680" s="158"/>
      <c r="BU680" s="158"/>
      <c r="BV680" s="158"/>
      <c r="BW680" s="158"/>
      <c r="BX680" s="158"/>
      <c r="BY680" s="158"/>
      <c r="BZ680" s="158"/>
      <c r="CA680" s="158"/>
      <c r="CB680" s="158"/>
      <c r="CC680" s="158"/>
      <c r="CD680" s="158"/>
      <c r="CE680" s="158"/>
      <c r="CF680" s="158"/>
      <c r="CG680" s="158"/>
      <c r="CH680" s="158"/>
      <c r="CI680" s="158"/>
      <c r="CJ680" s="158"/>
      <c r="CK680" s="158"/>
      <c r="CL680" s="158"/>
      <c r="CM680" s="158"/>
      <c r="CN680" s="158"/>
      <c r="CO680" s="158"/>
      <c r="CP680" s="158"/>
      <c r="CQ680" s="158"/>
      <c r="CR680" s="158"/>
      <c r="CS680" s="158"/>
      <c r="CT680" s="158"/>
      <c r="CU680" s="158"/>
      <c r="CV680" s="158"/>
      <c r="CW680" s="158"/>
      <c r="CX680" s="158"/>
      <c r="CY680" s="158"/>
      <c r="CZ680" s="158"/>
      <c r="DA680" s="158"/>
      <c r="DB680" s="158"/>
      <c r="DC680" s="158"/>
      <c r="DD680" s="158"/>
      <c r="DE680" s="158"/>
      <c r="DF680" s="158"/>
      <c r="DG680" s="158"/>
      <c r="DH680" s="158"/>
      <c r="DI680" s="158"/>
      <c r="DJ680" s="158"/>
      <c r="DK680" s="158"/>
      <c r="DL680" s="158"/>
      <c r="DM680" s="158"/>
      <c r="DN680" s="158"/>
      <c r="DO680" s="158"/>
      <c r="DP680" s="158"/>
    </row>
    <row r="681" spans="1:120" x14ac:dyDescent="0.2">
      <c r="A681" s="158"/>
      <c r="B681" s="158"/>
      <c r="C681" s="158"/>
      <c r="D681" s="158"/>
      <c r="E681" s="158"/>
      <c r="F681" s="158"/>
      <c r="G681" s="158"/>
      <c r="H681" s="158"/>
      <c r="I681" s="158"/>
      <c r="J681" s="158"/>
      <c r="K681" s="158"/>
      <c r="L681" s="158"/>
      <c r="M681" s="158"/>
      <c r="N681" s="158"/>
      <c r="O681" s="158"/>
      <c r="P681" s="158"/>
      <c r="Q681" s="158"/>
      <c r="R681" s="158"/>
      <c r="S681" s="158"/>
      <c r="T681" s="158"/>
      <c r="U681" s="158"/>
      <c r="V681" s="158"/>
      <c r="W681" s="158"/>
      <c r="X681" s="158"/>
      <c r="Y681" s="158"/>
      <c r="Z681" s="158"/>
      <c r="AA681" s="158"/>
      <c r="AB681" s="158"/>
      <c r="AC681" s="158"/>
      <c r="AD681" s="158"/>
      <c r="AE681" s="158"/>
      <c r="AF681" s="158"/>
      <c r="AG681" s="158"/>
      <c r="AH681" s="158"/>
      <c r="AI681" s="158"/>
      <c r="AJ681" s="158"/>
      <c r="AK681" s="158"/>
      <c r="AL681" s="158"/>
      <c r="AM681" s="158"/>
      <c r="AN681" s="158"/>
      <c r="AO681" s="158"/>
      <c r="AP681" s="158"/>
      <c r="AQ681" s="158"/>
      <c r="AR681" s="158"/>
      <c r="AS681" s="158"/>
      <c r="AT681" s="158"/>
      <c r="AU681" s="158"/>
      <c r="AV681" s="158"/>
      <c r="AW681" s="158"/>
      <c r="AX681" s="158"/>
      <c r="AY681" s="158"/>
      <c r="AZ681" s="158"/>
      <c r="BA681" s="158"/>
      <c r="BB681" s="158"/>
      <c r="BC681" s="158"/>
      <c r="BD681" s="158"/>
      <c r="BE681" s="158"/>
      <c r="BF681" s="158"/>
      <c r="BG681" s="158"/>
      <c r="BH681" s="158"/>
      <c r="BI681" s="158"/>
      <c r="BJ681" s="158"/>
      <c r="BK681" s="158"/>
      <c r="BL681" s="158"/>
      <c r="BM681" s="158"/>
      <c r="BN681" s="158"/>
      <c r="BO681" s="158"/>
      <c r="BP681" s="158"/>
      <c r="BQ681" s="158"/>
      <c r="BR681" s="158"/>
      <c r="BS681" s="158"/>
      <c r="BT681" s="158"/>
      <c r="BU681" s="158"/>
      <c r="BV681" s="158"/>
      <c r="BW681" s="158"/>
      <c r="BX681" s="158"/>
      <c r="BY681" s="158"/>
      <c r="BZ681" s="158"/>
      <c r="CA681" s="158"/>
      <c r="CB681" s="158"/>
      <c r="CC681" s="158"/>
      <c r="CD681" s="158"/>
      <c r="CE681" s="158"/>
      <c r="CF681" s="158"/>
      <c r="CG681" s="158"/>
      <c r="CH681" s="158"/>
      <c r="CI681" s="158"/>
      <c r="CJ681" s="158"/>
      <c r="CK681" s="158"/>
      <c r="CL681" s="158"/>
      <c r="CM681" s="158"/>
      <c r="CN681" s="158"/>
      <c r="CO681" s="158"/>
      <c r="CP681" s="158"/>
      <c r="CQ681" s="158"/>
      <c r="CR681" s="158"/>
      <c r="CS681" s="158"/>
      <c r="CT681" s="158"/>
      <c r="CU681" s="158"/>
      <c r="CV681" s="158"/>
      <c r="CW681" s="158"/>
      <c r="CX681" s="158"/>
      <c r="CY681" s="158"/>
      <c r="CZ681" s="158"/>
      <c r="DA681" s="158"/>
      <c r="DB681" s="158"/>
      <c r="DC681" s="158"/>
      <c r="DD681" s="158"/>
      <c r="DE681" s="158"/>
      <c r="DF681" s="158"/>
      <c r="DG681" s="158"/>
      <c r="DH681" s="158"/>
      <c r="DI681" s="158"/>
      <c r="DJ681" s="158"/>
      <c r="DK681" s="158"/>
      <c r="DL681" s="158"/>
      <c r="DM681" s="158"/>
      <c r="DN681" s="158"/>
      <c r="DO681" s="158"/>
      <c r="DP681" s="158"/>
    </row>
    <row r="682" spans="1:120" x14ac:dyDescent="0.2">
      <c r="A682" s="158"/>
      <c r="B682" s="158"/>
      <c r="C682" s="158"/>
      <c r="D682" s="158"/>
      <c r="E682" s="158"/>
      <c r="F682" s="158"/>
      <c r="G682" s="158"/>
      <c r="H682" s="158"/>
      <c r="I682" s="158"/>
      <c r="J682" s="158"/>
      <c r="K682" s="158"/>
      <c r="L682" s="158"/>
      <c r="M682" s="158"/>
      <c r="N682" s="158"/>
      <c r="O682" s="158"/>
      <c r="P682" s="158"/>
      <c r="Q682" s="158"/>
      <c r="R682" s="158"/>
      <c r="S682" s="158"/>
      <c r="T682" s="158"/>
      <c r="U682" s="158"/>
      <c r="V682" s="158"/>
      <c r="W682" s="158"/>
      <c r="X682" s="158"/>
      <c r="Y682" s="158"/>
      <c r="Z682" s="158"/>
      <c r="AA682" s="158"/>
      <c r="AB682" s="158"/>
      <c r="AC682" s="158"/>
      <c r="AD682" s="158"/>
      <c r="AE682" s="158"/>
      <c r="AF682" s="158"/>
      <c r="AG682" s="158"/>
      <c r="AH682" s="158"/>
      <c r="AI682" s="158"/>
      <c r="AJ682" s="158"/>
      <c r="AK682" s="158"/>
      <c r="AL682" s="158"/>
      <c r="AM682" s="158"/>
      <c r="AN682" s="158"/>
      <c r="AO682" s="158"/>
      <c r="AP682" s="158"/>
      <c r="AQ682" s="158"/>
      <c r="AR682" s="158"/>
      <c r="AS682" s="158"/>
      <c r="AT682" s="158"/>
      <c r="AU682" s="158"/>
      <c r="AV682" s="158"/>
      <c r="AW682" s="158"/>
      <c r="AX682" s="158"/>
      <c r="AY682" s="158"/>
      <c r="AZ682" s="158"/>
      <c r="BA682" s="158"/>
      <c r="BB682" s="158"/>
      <c r="BC682" s="158"/>
      <c r="BD682" s="158"/>
      <c r="BE682" s="158"/>
      <c r="BF682" s="158"/>
      <c r="BG682" s="158"/>
      <c r="BH682" s="158"/>
      <c r="BI682" s="158"/>
      <c r="BJ682" s="158"/>
      <c r="BK682" s="158"/>
      <c r="BL682" s="158"/>
      <c r="BM682" s="158"/>
      <c r="BN682" s="158"/>
      <c r="BO682" s="158"/>
      <c r="BP682" s="158"/>
      <c r="BQ682" s="158"/>
      <c r="BR682" s="158"/>
      <c r="BS682" s="158"/>
      <c r="BT682" s="158"/>
      <c r="BU682" s="158"/>
      <c r="BV682" s="158"/>
      <c r="BW682" s="158"/>
      <c r="BX682" s="158"/>
      <c r="BY682" s="158"/>
      <c r="BZ682" s="158"/>
      <c r="CA682" s="158"/>
      <c r="CB682" s="158"/>
      <c r="CC682" s="158"/>
      <c r="CD682" s="158"/>
      <c r="CE682" s="158"/>
      <c r="CF682" s="158"/>
      <c r="CG682" s="158"/>
      <c r="CH682" s="158"/>
      <c r="CI682" s="158"/>
      <c r="CJ682" s="158"/>
      <c r="CK682" s="158"/>
      <c r="CL682" s="158"/>
      <c r="CM682" s="158"/>
      <c r="CN682" s="158"/>
      <c r="CO682" s="158"/>
      <c r="CP682" s="158"/>
      <c r="CQ682" s="158"/>
      <c r="CR682" s="158"/>
      <c r="CS682" s="158"/>
      <c r="CT682" s="158"/>
      <c r="CU682" s="158"/>
      <c r="CV682" s="158"/>
      <c r="CW682" s="158"/>
      <c r="CX682" s="158"/>
      <c r="CY682" s="158"/>
      <c r="CZ682" s="158"/>
      <c r="DA682" s="158"/>
      <c r="DB682" s="158"/>
      <c r="DC682" s="158"/>
      <c r="DD682" s="158"/>
      <c r="DE682" s="158"/>
      <c r="DF682" s="158"/>
      <c r="DG682" s="158"/>
      <c r="DH682" s="158"/>
      <c r="DI682" s="158"/>
      <c r="DJ682" s="158"/>
      <c r="DK682" s="158"/>
      <c r="DL682" s="158"/>
      <c r="DM682" s="158"/>
      <c r="DN682" s="158"/>
      <c r="DO682" s="158"/>
      <c r="DP682" s="158"/>
    </row>
    <row r="683" spans="1:120" x14ac:dyDescent="0.2">
      <c r="A683" s="158"/>
      <c r="B683" s="158"/>
      <c r="C683" s="158"/>
      <c r="D683" s="158"/>
      <c r="E683" s="158"/>
      <c r="F683" s="158"/>
      <c r="G683" s="158"/>
      <c r="H683" s="158"/>
      <c r="I683" s="158"/>
      <c r="J683" s="158"/>
      <c r="K683" s="158"/>
      <c r="L683" s="158"/>
      <c r="M683" s="158"/>
      <c r="N683" s="158"/>
      <c r="O683" s="158"/>
      <c r="P683" s="158"/>
      <c r="Q683" s="158"/>
      <c r="R683" s="158"/>
      <c r="S683" s="158"/>
      <c r="T683" s="158"/>
      <c r="U683" s="158"/>
      <c r="V683" s="158"/>
      <c r="W683" s="158"/>
      <c r="X683" s="158"/>
      <c r="Y683" s="158"/>
      <c r="Z683" s="158"/>
      <c r="AA683" s="158"/>
      <c r="AB683" s="158"/>
      <c r="AC683" s="158"/>
      <c r="AD683" s="158"/>
      <c r="AE683" s="158"/>
      <c r="AF683" s="158"/>
      <c r="AG683" s="158"/>
      <c r="AH683" s="158"/>
      <c r="AI683" s="158"/>
      <c r="AJ683" s="158"/>
      <c r="AK683" s="158"/>
      <c r="AL683" s="158"/>
      <c r="AM683" s="158"/>
      <c r="AN683" s="158"/>
      <c r="AO683" s="158"/>
      <c r="AP683" s="158"/>
      <c r="AQ683" s="158"/>
      <c r="AR683" s="158"/>
      <c r="AS683" s="158"/>
      <c r="AT683" s="158"/>
      <c r="AU683" s="158"/>
      <c r="AV683" s="158"/>
      <c r="AW683" s="158"/>
      <c r="AX683" s="158"/>
      <c r="AY683" s="158"/>
      <c r="AZ683" s="158"/>
      <c r="BA683" s="158"/>
      <c r="BB683" s="158"/>
      <c r="BC683" s="158"/>
      <c r="BD683" s="158"/>
      <c r="BE683" s="158"/>
      <c r="BF683" s="158"/>
      <c r="BG683" s="158"/>
      <c r="BH683" s="158"/>
      <c r="BI683" s="158"/>
      <c r="BJ683" s="158"/>
      <c r="BK683" s="158"/>
      <c r="BL683" s="158"/>
      <c r="BM683" s="158"/>
      <c r="BN683" s="158"/>
      <c r="BO683" s="158"/>
      <c r="BP683" s="158"/>
      <c r="BQ683" s="158"/>
      <c r="BR683" s="158"/>
      <c r="BS683" s="158"/>
      <c r="BT683" s="158"/>
      <c r="BU683" s="158"/>
      <c r="BV683" s="158"/>
      <c r="BW683" s="158"/>
      <c r="BX683" s="158"/>
      <c r="BY683" s="158"/>
      <c r="BZ683" s="158"/>
      <c r="CA683" s="158"/>
      <c r="CB683" s="158"/>
      <c r="CC683" s="158"/>
      <c r="CD683" s="158"/>
      <c r="CE683" s="158"/>
      <c r="CF683" s="158"/>
      <c r="CG683" s="158"/>
      <c r="CH683" s="158"/>
      <c r="CI683" s="158"/>
      <c r="CJ683" s="158"/>
      <c r="CK683" s="158"/>
      <c r="CL683" s="158"/>
      <c r="CM683" s="158"/>
      <c r="CN683" s="158"/>
      <c r="CO683" s="158"/>
      <c r="CP683" s="158"/>
      <c r="CQ683" s="158"/>
      <c r="CR683" s="158"/>
      <c r="CS683" s="158"/>
      <c r="CT683" s="158"/>
      <c r="CU683" s="158"/>
      <c r="CV683" s="158"/>
      <c r="CW683" s="158"/>
      <c r="CX683" s="158"/>
      <c r="CY683" s="158"/>
      <c r="CZ683" s="158"/>
      <c r="DA683" s="158"/>
      <c r="DB683" s="158"/>
      <c r="DC683" s="158"/>
      <c r="DD683" s="158"/>
      <c r="DE683" s="158"/>
      <c r="DF683" s="158"/>
      <c r="DG683" s="158"/>
      <c r="DH683" s="158"/>
      <c r="DI683" s="158"/>
      <c r="DJ683" s="158"/>
      <c r="DK683" s="158"/>
      <c r="DL683" s="158"/>
      <c r="DM683" s="158"/>
      <c r="DN683" s="158"/>
      <c r="DO683" s="158"/>
      <c r="DP683" s="158"/>
    </row>
    <row r="684" spans="1:120" x14ac:dyDescent="0.2">
      <c r="A684" s="158"/>
      <c r="B684" s="158"/>
      <c r="C684" s="158"/>
      <c r="D684" s="158"/>
      <c r="E684" s="158"/>
      <c r="F684" s="158"/>
      <c r="G684" s="158"/>
      <c r="H684" s="158"/>
      <c r="I684" s="158"/>
      <c r="J684" s="158"/>
      <c r="K684" s="158"/>
      <c r="L684" s="158"/>
      <c r="M684" s="158"/>
      <c r="N684" s="158"/>
      <c r="O684" s="158"/>
      <c r="P684" s="158"/>
      <c r="Q684" s="158"/>
      <c r="R684" s="158"/>
      <c r="S684" s="158"/>
      <c r="T684" s="158"/>
      <c r="U684" s="158"/>
      <c r="V684" s="158"/>
      <c r="W684" s="158"/>
      <c r="X684" s="158"/>
      <c r="Y684" s="158"/>
      <c r="Z684" s="158"/>
      <c r="AA684" s="158"/>
      <c r="AB684" s="158"/>
      <c r="AC684" s="158"/>
      <c r="AD684" s="158"/>
      <c r="AE684" s="158"/>
      <c r="AF684" s="158"/>
      <c r="AG684" s="158"/>
      <c r="AH684" s="158"/>
      <c r="AI684" s="158"/>
      <c r="AJ684" s="158"/>
      <c r="AK684" s="158"/>
      <c r="AL684" s="158"/>
      <c r="AM684" s="158"/>
      <c r="AN684" s="158"/>
      <c r="AO684" s="158"/>
      <c r="AP684" s="158"/>
      <c r="AQ684" s="158"/>
      <c r="AR684" s="158"/>
      <c r="AS684" s="158"/>
      <c r="AT684" s="158"/>
      <c r="AU684" s="158"/>
      <c r="AV684" s="158"/>
      <c r="AW684" s="158"/>
      <c r="AX684" s="158"/>
      <c r="AY684" s="158"/>
      <c r="AZ684" s="158"/>
      <c r="BA684" s="158"/>
      <c r="BB684" s="158"/>
      <c r="BC684" s="158"/>
      <c r="BD684" s="158"/>
      <c r="BE684" s="158"/>
      <c r="BF684" s="158"/>
      <c r="BG684" s="158"/>
      <c r="BH684" s="158"/>
      <c r="BI684" s="158"/>
      <c r="BJ684" s="158"/>
      <c r="BK684" s="158"/>
      <c r="BL684" s="158"/>
      <c r="BM684" s="158"/>
      <c r="BN684" s="158"/>
      <c r="BO684" s="158"/>
      <c r="BP684" s="158"/>
      <c r="BQ684" s="158"/>
      <c r="BR684" s="158"/>
      <c r="BS684" s="158"/>
      <c r="BT684" s="158"/>
      <c r="BU684" s="158"/>
      <c r="BV684" s="158"/>
      <c r="BW684" s="158"/>
      <c r="BX684" s="158"/>
      <c r="BY684" s="158"/>
      <c r="BZ684" s="158"/>
      <c r="CA684" s="158"/>
      <c r="CB684" s="158"/>
      <c r="CC684" s="158"/>
      <c r="CD684" s="158"/>
      <c r="CE684" s="158"/>
      <c r="CF684" s="158"/>
      <c r="CG684" s="158"/>
      <c r="CH684" s="158"/>
      <c r="CI684" s="158"/>
      <c r="CJ684" s="158"/>
      <c r="CK684" s="158"/>
      <c r="CL684" s="158"/>
      <c r="CM684" s="158"/>
      <c r="CN684" s="158"/>
      <c r="CO684" s="158"/>
      <c r="CP684" s="158"/>
      <c r="CQ684" s="158"/>
      <c r="CR684" s="158"/>
      <c r="CS684" s="158"/>
      <c r="CT684" s="158"/>
      <c r="CU684" s="158"/>
      <c r="CV684" s="158"/>
      <c r="CW684" s="158"/>
      <c r="CX684" s="158"/>
      <c r="CY684" s="158"/>
      <c r="CZ684" s="158"/>
      <c r="DA684" s="158"/>
      <c r="DB684" s="158"/>
      <c r="DC684" s="158"/>
      <c r="DD684" s="158"/>
      <c r="DE684" s="158"/>
      <c r="DF684" s="158"/>
      <c r="DG684" s="158"/>
      <c r="DH684" s="158"/>
      <c r="DI684" s="158"/>
      <c r="DJ684" s="158"/>
      <c r="DK684" s="158"/>
      <c r="DL684" s="158"/>
      <c r="DM684" s="158"/>
      <c r="DN684" s="158"/>
      <c r="DO684" s="158"/>
      <c r="DP684" s="158"/>
    </row>
    <row r="685" spans="1:120" x14ac:dyDescent="0.2">
      <c r="A685" s="158"/>
      <c r="B685" s="158"/>
      <c r="C685" s="158"/>
      <c r="D685" s="158"/>
      <c r="E685" s="158"/>
      <c r="F685" s="158"/>
      <c r="G685" s="158"/>
      <c r="H685" s="158"/>
      <c r="I685" s="158"/>
      <c r="J685" s="158"/>
      <c r="K685" s="158"/>
      <c r="L685" s="158"/>
      <c r="M685" s="158"/>
      <c r="N685" s="158"/>
      <c r="O685" s="158"/>
      <c r="P685" s="158"/>
      <c r="Q685" s="158"/>
      <c r="R685" s="158"/>
      <c r="S685" s="158"/>
      <c r="T685" s="158"/>
      <c r="U685" s="158"/>
      <c r="V685" s="158"/>
      <c r="W685" s="158"/>
      <c r="X685" s="158"/>
      <c r="Y685" s="158"/>
      <c r="Z685" s="158"/>
      <c r="AA685" s="158"/>
      <c r="AB685" s="158"/>
      <c r="AC685" s="158"/>
      <c r="AD685" s="158"/>
      <c r="AE685" s="158"/>
      <c r="AF685" s="158"/>
      <c r="AG685" s="158"/>
      <c r="AH685" s="158"/>
      <c r="AI685" s="158"/>
      <c r="AJ685" s="158"/>
      <c r="AK685" s="158"/>
      <c r="AL685" s="158"/>
      <c r="AM685" s="158"/>
      <c r="AN685" s="158"/>
      <c r="AO685" s="158"/>
      <c r="AP685" s="158"/>
      <c r="AQ685" s="158"/>
      <c r="AR685" s="158"/>
      <c r="AS685" s="158"/>
      <c r="AT685" s="158"/>
      <c r="AU685" s="158"/>
      <c r="AV685" s="158"/>
      <c r="AW685" s="158"/>
      <c r="AX685" s="158"/>
      <c r="AY685" s="158"/>
      <c r="AZ685" s="158"/>
      <c r="BA685" s="158"/>
      <c r="BB685" s="158"/>
      <c r="BC685" s="158"/>
      <c r="BD685" s="158"/>
      <c r="BE685" s="158"/>
      <c r="BF685" s="158"/>
      <c r="BG685" s="158"/>
      <c r="BH685" s="158"/>
      <c r="BI685" s="158"/>
      <c r="BJ685" s="158"/>
      <c r="BK685" s="158"/>
      <c r="BL685" s="158"/>
      <c r="BM685" s="158"/>
      <c r="BN685" s="158"/>
      <c r="BO685" s="158"/>
      <c r="BP685" s="158"/>
      <c r="BQ685" s="158"/>
      <c r="BR685" s="158"/>
      <c r="BS685" s="158"/>
      <c r="BT685" s="158"/>
      <c r="BU685" s="158"/>
      <c r="BV685" s="158"/>
      <c r="BW685" s="158"/>
      <c r="BX685" s="158"/>
      <c r="BY685" s="158"/>
      <c r="BZ685" s="158"/>
      <c r="CA685" s="158"/>
      <c r="CB685" s="158"/>
      <c r="CC685" s="158"/>
      <c r="CD685" s="158"/>
      <c r="CE685" s="158"/>
      <c r="CF685" s="158"/>
      <c r="CG685" s="158"/>
      <c r="CH685" s="158"/>
      <c r="CI685" s="158"/>
      <c r="CJ685" s="158"/>
      <c r="CK685" s="158"/>
      <c r="CL685" s="158"/>
      <c r="CM685" s="158"/>
      <c r="CN685" s="158"/>
      <c r="CO685" s="158"/>
      <c r="CP685" s="158"/>
      <c r="CQ685" s="158"/>
      <c r="CR685" s="158"/>
      <c r="CS685" s="158"/>
      <c r="CT685" s="158"/>
      <c r="CU685" s="158"/>
      <c r="CV685" s="158"/>
      <c r="CW685" s="158"/>
      <c r="CX685" s="158"/>
      <c r="CY685" s="158"/>
      <c r="CZ685" s="158"/>
      <c r="DA685" s="158"/>
      <c r="DB685" s="158"/>
      <c r="DC685" s="158"/>
      <c r="DD685" s="158"/>
      <c r="DE685" s="158"/>
      <c r="DF685" s="158"/>
      <c r="DG685" s="158"/>
      <c r="DH685" s="158"/>
      <c r="DI685" s="158"/>
      <c r="DJ685" s="158"/>
      <c r="DK685" s="158"/>
      <c r="DL685" s="158"/>
      <c r="DM685" s="158"/>
      <c r="DN685" s="158"/>
      <c r="DO685" s="158"/>
      <c r="DP685" s="158"/>
    </row>
    <row r="686" spans="1:120" x14ac:dyDescent="0.2">
      <c r="A686" s="158"/>
      <c r="B686" s="158"/>
      <c r="C686" s="158"/>
      <c r="D686" s="158"/>
      <c r="E686" s="158"/>
      <c r="F686" s="158"/>
      <c r="G686" s="158"/>
      <c r="H686" s="158"/>
      <c r="I686" s="158"/>
      <c r="J686" s="158"/>
      <c r="K686" s="158"/>
      <c r="L686" s="158"/>
      <c r="M686" s="158"/>
      <c r="N686" s="158"/>
      <c r="O686" s="158"/>
      <c r="P686" s="158"/>
      <c r="Q686" s="158"/>
      <c r="R686" s="158"/>
      <c r="S686" s="158"/>
      <c r="T686" s="158"/>
      <c r="U686" s="158"/>
      <c r="V686" s="158"/>
      <c r="W686" s="158"/>
      <c r="X686" s="158"/>
      <c r="Y686" s="158"/>
      <c r="Z686" s="158"/>
      <c r="AA686" s="158"/>
      <c r="AB686" s="158"/>
      <c r="AC686" s="158"/>
      <c r="AD686" s="158"/>
      <c r="AE686" s="158"/>
      <c r="AF686" s="158"/>
      <c r="AG686" s="158"/>
      <c r="AH686" s="158"/>
      <c r="AI686" s="158"/>
      <c r="AJ686" s="158"/>
      <c r="AK686" s="158"/>
      <c r="AL686" s="158"/>
      <c r="AM686" s="158"/>
      <c r="AN686" s="158"/>
      <c r="AO686" s="158"/>
      <c r="AP686" s="158"/>
      <c r="AQ686" s="158"/>
      <c r="AR686" s="158"/>
      <c r="AS686" s="158"/>
      <c r="AT686" s="158"/>
      <c r="AU686" s="158"/>
      <c r="AV686" s="158"/>
      <c r="AW686" s="158"/>
      <c r="AX686" s="158"/>
      <c r="AY686" s="158"/>
      <c r="AZ686" s="158"/>
      <c r="BA686" s="158"/>
      <c r="BB686" s="158"/>
      <c r="BC686" s="158"/>
      <c r="BD686" s="158"/>
      <c r="BE686" s="158"/>
      <c r="BF686" s="158"/>
      <c r="BG686" s="158"/>
      <c r="BH686" s="158"/>
      <c r="BI686" s="158"/>
      <c r="BJ686" s="158"/>
      <c r="BK686" s="158"/>
      <c r="BL686" s="158"/>
      <c r="BM686" s="158"/>
      <c r="BN686" s="158"/>
      <c r="BO686" s="158"/>
      <c r="BP686" s="158"/>
      <c r="BQ686" s="158"/>
      <c r="BR686" s="158"/>
      <c r="BS686" s="158"/>
      <c r="BT686" s="158"/>
      <c r="BU686" s="158"/>
      <c r="BV686" s="158"/>
      <c r="BW686" s="158"/>
      <c r="BX686" s="158"/>
      <c r="BY686" s="158"/>
      <c r="BZ686" s="158"/>
      <c r="CA686" s="158"/>
      <c r="CB686" s="158"/>
      <c r="CC686" s="158"/>
      <c r="CD686" s="158"/>
      <c r="CE686" s="158"/>
      <c r="CF686" s="158"/>
      <c r="CG686" s="158"/>
      <c r="CH686" s="158"/>
      <c r="CI686" s="158"/>
      <c r="CJ686" s="158"/>
      <c r="CK686" s="158"/>
      <c r="CL686" s="158"/>
      <c r="CM686" s="158"/>
      <c r="CN686" s="158"/>
      <c r="CO686" s="158"/>
      <c r="CP686" s="158"/>
      <c r="CQ686" s="158"/>
      <c r="CR686" s="158"/>
      <c r="CS686" s="158"/>
      <c r="CT686" s="158"/>
      <c r="CU686" s="158"/>
      <c r="CV686" s="158"/>
      <c r="CW686" s="158"/>
      <c r="CX686" s="158"/>
      <c r="CY686" s="158"/>
      <c r="CZ686" s="158"/>
      <c r="DA686" s="158"/>
      <c r="DB686" s="158"/>
      <c r="DC686" s="158"/>
      <c r="DD686" s="158"/>
      <c r="DE686" s="158"/>
      <c r="DF686" s="158"/>
      <c r="DG686" s="158"/>
      <c r="DH686" s="158"/>
      <c r="DI686" s="158"/>
      <c r="DJ686" s="158"/>
      <c r="DK686" s="158"/>
      <c r="DL686" s="158"/>
      <c r="DM686" s="158"/>
      <c r="DN686" s="158"/>
      <c r="DO686" s="158"/>
      <c r="DP686" s="158"/>
    </row>
    <row r="687" spans="1:120" x14ac:dyDescent="0.2">
      <c r="A687" s="158"/>
      <c r="B687" s="158"/>
      <c r="C687" s="158"/>
      <c r="D687" s="158"/>
      <c r="E687" s="158"/>
      <c r="F687" s="158"/>
      <c r="G687" s="158"/>
      <c r="H687" s="158"/>
      <c r="I687" s="158"/>
      <c r="J687" s="158"/>
      <c r="K687" s="158"/>
      <c r="L687" s="158"/>
      <c r="M687" s="158"/>
      <c r="N687" s="158"/>
      <c r="O687" s="158"/>
      <c r="P687" s="158"/>
      <c r="Q687" s="158"/>
      <c r="R687" s="158"/>
      <c r="S687" s="158"/>
      <c r="T687" s="158"/>
      <c r="U687" s="158"/>
      <c r="V687" s="158"/>
      <c r="W687" s="158"/>
      <c r="X687" s="158"/>
      <c r="Y687" s="158"/>
      <c r="Z687" s="158"/>
      <c r="AA687" s="158"/>
      <c r="AB687" s="158"/>
      <c r="AC687" s="158"/>
      <c r="AD687" s="158"/>
      <c r="AE687" s="158"/>
      <c r="AF687" s="158"/>
      <c r="AG687" s="158"/>
      <c r="AH687" s="158"/>
      <c r="AI687" s="158"/>
      <c r="AJ687" s="158"/>
      <c r="AK687" s="158"/>
      <c r="AL687" s="158"/>
      <c r="AM687" s="158"/>
      <c r="AN687" s="158"/>
      <c r="AO687" s="158"/>
      <c r="AP687" s="158"/>
      <c r="AQ687" s="158"/>
      <c r="AR687" s="158"/>
      <c r="AS687" s="158"/>
      <c r="AT687" s="158"/>
      <c r="AU687" s="158"/>
      <c r="AV687" s="158"/>
      <c r="AW687" s="158"/>
      <c r="AX687" s="158"/>
      <c r="AY687" s="158"/>
      <c r="AZ687" s="158"/>
      <c r="BA687" s="158"/>
      <c r="BB687" s="158"/>
      <c r="BC687" s="158"/>
      <c r="BD687" s="158"/>
      <c r="BE687" s="158"/>
      <c r="BF687" s="158"/>
      <c r="BG687" s="158"/>
      <c r="BH687" s="158"/>
      <c r="BI687" s="158"/>
      <c r="BJ687" s="158"/>
      <c r="BK687" s="158"/>
      <c r="BL687" s="158"/>
      <c r="BM687" s="158"/>
      <c r="BN687" s="158"/>
      <c r="BO687" s="158"/>
      <c r="BP687" s="158"/>
      <c r="BQ687" s="158"/>
      <c r="BR687" s="158"/>
      <c r="BS687" s="158"/>
      <c r="BT687" s="158"/>
      <c r="BU687" s="158"/>
      <c r="BV687" s="158"/>
      <c r="BW687" s="158"/>
      <c r="BX687" s="158"/>
      <c r="BY687" s="158"/>
      <c r="BZ687" s="158"/>
      <c r="CA687" s="158"/>
      <c r="CB687" s="158"/>
      <c r="CC687" s="158"/>
      <c r="CD687" s="158"/>
      <c r="CE687" s="158"/>
      <c r="CF687" s="158"/>
      <c r="CG687" s="158"/>
      <c r="CH687" s="158"/>
      <c r="CI687" s="158"/>
      <c r="CJ687" s="158"/>
      <c r="CK687" s="158"/>
      <c r="CL687" s="158"/>
      <c r="CM687" s="158"/>
      <c r="CN687" s="158"/>
      <c r="CO687" s="158"/>
      <c r="CP687" s="158"/>
      <c r="CQ687" s="158"/>
      <c r="CR687" s="158"/>
      <c r="CS687" s="158"/>
      <c r="CT687" s="158"/>
      <c r="CU687" s="158"/>
      <c r="CV687" s="158"/>
      <c r="CW687" s="158"/>
      <c r="CX687" s="158"/>
      <c r="CY687" s="158"/>
      <c r="CZ687" s="158"/>
      <c r="DA687" s="158"/>
      <c r="DB687" s="158"/>
      <c r="DC687" s="158"/>
      <c r="DD687" s="158"/>
      <c r="DE687" s="158"/>
      <c r="DF687" s="158"/>
      <c r="DG687" s="158"/>
      <c r="DH687" s="158"/>
      <c r="DI687" s="158"/>
      <c r="DJ687" s="158"/>
      <c r="DK687" s="158"/>
      <c r="DL687" s="158"/>
      <c r="DM687" s="158"/>
      <c r="DN687" s="158"/>
      <c r="DO687" s="158"/>
      <c r="DP687" s="158"/>
    </row>
    <row r="688" spans="1:120" x14ac:dyDescent="0.2">
      <c r="A688" s="158"/>
      <c r="B688" s="158"/>
      <c r="C688" s="158"/>
      <c r="D688" s="158"/>
      <c r="E688" s="158"/>
      <c r="F688" s="158"/>
      <c r="G688" s="158"/>
      <c r="H688" s="158"/>
      <c r="I688" s="158"/>
      <c r="J688" s="158"/>
      <c r="K688" s="158"/>
      <c r="L688" s="158"/>
      <c r="M688" s="158"/>
      <c r="N688" s="158"/>
      <c r="O688" s="158"/>
      <c r="P688" s="158"/>
      <c r="Q688" s="158"/>
      <c r="R688" s="158"/>
      <c r="S688" s="158"/>
      <c r="T688" s="158"/>
      <c r="U688" s="158"/>
      <c r="V688" s="158"/>
      <c r="W688" s="158"/>
      <c r="X688" s="158"/>
      <c r="Y688" s="158"/>
      <c r="Z688" s="158"/>
      <c r="AA688" s="158"/>
      <c r="AB688" s="158"/>
      <c r="AC688" s="158"/>
      <c r="AD688" s="158"/>
      <c r="AE688" s="158"/>
      <c r="AF688" s="158"/>
      <c r="AG688" s="158"/>
      <c r="AH688" s="158"/>
      <c r="AI688" s="158"/>
      <c r="AJ688" s="158"/>
      <c r="AK688" s="158"/>
      <c r="AL688" s="158"/>
      <c r="AM688" s="158"/>
      <c r="AN688" s="158"/>
      <c r="AO688" s="158"/>
      <c r="AP688" s="158"/>
      <c r="AQ688" s="158"/>
      <c r="AR688" s="158"/>
      <c r="AS688" s="158"/>
      <c r="AT688" s="158"/>
      <c r="AU688" s="158"/>
      <c r="AV688" s="158"/>
      <c r="AW688" s="158"/>
      <c r="AX688" s="158"/>
      <c r="AY688" s="158"/>
      <c r="AZ688" s="158"/>
      <c r="BA688" s="158"/>
      <c r="BB688" s="158"/>
      <c r="BC688" s="158"/>
      <c r="BD688" s="158"/>
      <c r="BE688" s="158"/>
      <c r="BF688" s="158"/>
      <c r="BG688" s="158"/>
      <c r="BH688" s="158"/>
      <c r="BI688" s="158"/>
      <c r="BJ688" s="158"/>
      <c r="BK688" s="158"/>
      <c r="BL688" s="158"/>
      <c r="BM688" s="158"/>
      <c r="BN688" s="158"/>
      <c r="BO688" s="158"/>
      <c r="BP688" s="158"/>
      <c r="BQ688" s="158"/>
      <c r="BR688" s="158"/>
      <c r="BS688" s="158"/>
      <c r="BT688" s="158"/>
      <c r="BU688" s="158"/>
      <c r="BV688" s="158"/>
      <c r="BW688" s="158"/>
      <c r="BX688" s="158"/>
      <c r="BY688" s="158"/>
      <c r="BZ688" s="158"/>
      <c r="CA688" s="158"/>
      <c r="CB688" s="158"/>
      <c r="CC688" s="158"/>
      <c r="CD688" s="158"/>
      <c r="CE688" s="158"/>
      <c r="CF688" s="158"/>
      <c r="CG688" s="158"/>
      <c r="CH688" s="158"/>
      <c r="CI688" s="158"/>
      <c r="CJ688" s="158"/>
      <c r="CK688" s="158"/>
      <c r="CL688" s="158"/>
      <c r="CM688" s="158"/>
      <c r="CN688" s="158"/>
      <c r="CO688" s="158"/>
      <c r="CP688" s="158"/>
      <c r="CQ688" s="158"/>
      <c r="CR688" s="158"/>
      <c r="CS688" s="158"/>
      <c r="CT688" s="158"/>
      <c r="CU688" s="158"/>
      <c r="CV688" s="158"/>
      <c r="CW688" s="158"/>
      <c r="CX688" s="158"/>
      <c r="CY688" s="158"/>
      <c r="CZ688" s="158"/>
      <c r="DA688" s="158"/>
      <c r="DB688" s="158"/>
      <c r="DC688" s="158"/>
      <c r="DD688" s="158"/>
      <c r="DE688" s="158"/>
      <c r="DF688" s="158"/>
      <c r="DG688" s="158"/>
      <c r="DH688" s="158"/>
      <c r="DI688" s="158"/>
      <c r="DJ688" s="158"/>
      <c r="DK688" s="158"/>
      <c r="DL688" s="158"/>
      <c r="DM688" s="158"/>
      <c r="DN688" s="158"/>
      <c r="DO688" s="158"/>
      <c r="DP688" s="158"/>
    </row>
    <row r="689" spans="1:120" x14ac:dyDescent="0.2">
      <c r="A689" s="158"/>
      <c r="B689" s="158"/>
      <c r="C689" s="158"/>
      <c r="D689" s="158"/>
      <c r="E689" s="158"/>
      <c r="F689" s="158"/>
      <c r="G689" s="158"/>
      <c r="H689" s="158"/>
      <c r="I689" s="158"/>
      <c r="J689" s="158"/>
      <c r="K689" s="158"/>
      <c r="L689" s="158"/>
      <c r="M689" s="158"/>
      <c r="N689" s="158"/>
      <c r="O689" s="158"/>
      <c r="P689" s="158"/>
      <c r="Q689" s="158"/>
      <c r="R689" s="158"/>
      <c r="S689" s="158"/>
      <c r="T689" s="158"/>
      <c r="U689" s="158"/>
      <c r="V689" s="158"/>
      <c r="W689" s="158"/>
      <c r="X689" s="158"/>
      <c r="Y689" s="158"/>
      <c r="Z689" s="158"/>
      <c r="AA689" s="158"/>
      <c r="AB689" s="158"/>
      <c r="AC689" s="158"/>
      <c r="AD689" s="158"/>
      <c r="AE689" s="158"/>
      <c r="AF689" s="158"/>
      <c r="AG689" s="158"/>
      <c r="AH689" s="158"/>
      <c r="AI689" s="158"/>
      <c r="AJ689" s="158"/>
      <c r="AK689" s="158"/>
      <c r="AL689" s="158"/>
      <c r="AM689" s="158"/>
      <c r="AN689" s="158"/>
      <c r="AO689" s="158"/>
      <c r="AP689" s="158"/>
      <c r="AQ689" s="158"/>
      <c r="AR689" s="158"/>
      <c r="AS689" s="158"/>
      <c r="AT689" s="158"/>
      <c r="AU689" s="158"/>
      <c r="AV689" s="158"/>
      <c r="AW689" s="158"/>
      <c r="AX689" s="158"/>
      <c r="AY689" s="158"/>
      <c r="AZ689" s="158"/>
      <c r="BA689" s="158"/>
      <c r="BB689" s="158"/>
      <c r="BC689" s="158"/>
      <c r="BD689" s="158"/>
      <c r="BE689" s="158"/>
      <c r="BF689" s="158"/>
      <c r="BG689" s="158"/>
      <c r="BH689" s="158"/>
      <c r="BI689" s="158"/>
      <c r="BJ689" s="158"/>
      <c r="BK689" s="158"/>
      <c r="BL689" s="158"/>
      <c r="BM689" s="158"/>
      <c r="BN689" s="158"/>
      <c r="BO689" s="158"/>
      <c r="BP689" s="158"/>
      <c r="BQ689" s="158"/>
      <c r="BR689" s="158"/>
      <c r="BS689" s="158"/>
      <c r="BT689" s="158"/>
      <c r="BU689" s="158"/>
      <c r="BV689" s="158"/>
      <c r="BW689" s="158"/>
      <c r="BX689" s="158"/>
      <c r="BY689" s="158"/>
      <c r="BZ689" s="158"/>
      <c r="CA689" s="158"/>
      <c r="CB689" s="158"/>
      <c r="CC689" s="158"/>
      <c r="CD689" s="158"/>
      <c r="CE689" s="158"/>
      <c r="CF689" s="158"/>
      <c r="CG689" s="158"/>
      <c r="CH689" s="158"/>
      <c r="CI689" s="158"/>
      <c r="CJ689" s="158"/>
      <c r="CK689" s="158"/>
      <c r="CL689" s="158"/>
      <c r="CM689" s="158"/>
      <c r="CN689" s="158"/>
      <c r="CO689" s="158"/>
      <c r="CP689" s="158"/>
      <c r="CQ689" s="158"/>
      <c r="CR689" s="158"/>
      <c r="CS689" s="158"/>
      <c r="CT689" s="158"/>
      <c r="CU689" s="158"/>
      <c r="CV689" s="158"/>
      <c r="CW689" s="158"/>
      <c r="CX689" s="158"/>
      <c r="CY689" s="158"/>
      <c r="CZ689" s="158"/>
      <c r="DA689" s="158"/>
      <c r="DB689" s="158"/>
      <c r="DC689" s="158"/>
      <c r="DD689" s="158"/>
      <c r="DE689" s="158"/>
      <c r="DF689" s="158"/>
      <c r="DG689" s="158"/>
      <c r="DH689" s="158"/>
      <c r="DI689" s="158"/>
      <c r="DJ689" s="158"/>
      <c r="DK689" s="158"/>
      <c r="DL689" s="158"/>
      <c r="DM689" s="158"/>
      <c r="DN689" s="158"/>
      <c r="DO689" s="158"/>
      <c r="DP689" s="158"/>
    </row>
    <row r="690" spans="1:120" x14ac:dyDescent="0.2">
      <c r="A690" s="158"/>
      <c r="B690" s="158"/>
      <c r="C690" s="158"/>
      <c r="D690" s="158"/>
      <c r="E690" s="158"/>
      <c r="F690" s="158"/>
      <c r="G690" s="158"/>
      <c r="H690" s="158"/>
      <c r="I690" s="158"/>
      <c r="J690" s="158"/>
      <c r="K690" s="158"/>
      <c r="L690" s="158"/>
      <c r="M690" s="158"/>
      <c r="N690" s="158"/>
      <c r="O690" s="158"/>
      <c r="P690" s="158"/>
      <c r="Q690" s="158"/>
      <c r="R690" s="158"/>
      <c r="S690" s="158"/>
      <c r="T690" s="158"/>
      <c r="U690" s="158"/>
      <c r="V690" s="158"/>
      <c r="W690" s="158"/>
      <c r="X690" s="158"/>
      <c r="Y690" s="158"/>
      <c r="Z690" s="158"/>
      <c r="AA690" s="158"/>
      <c r="AB690" s="158"/>
      <c r="AC690" s="158"/>
      <c r="AD690" s="158"/>
      <c r="AE690" s="158"/>
      <c r="AF690" s="158"/>
      <c r="AG690" s="158"/>
      <c r="AH690" s="158"/>
      <c r="AI690" s="158"/>
      <c r="AJ690" s="158"/>
      <c r="AK690" s="158"/>
      <c r="AL690" s="158"/>
      <c r="AM690" s="158"/>
      <c r="AN690" s="158"/>
      <c r="AO690" s="158"/>
      <c r="AP690" s="158"/>
      <c r="AQ690" s="158"/>
      <c r="AR690" s="158"/>
      <c r="AS690" s="158"/>
      <c r="AT690" s="158"/>
      <c r="AU690" s="158"/>
      <c r="AV690" s="158"/>
      <c r="AW690" s="158"/>
      <c r="AX690" s="158"/>
      <c r="AY690" s="158"/>
      <c r="AZ690" s="158"/>
      <c r="BA690" s="158"/>
      <c r="BB690" s="158"/>
      <c r="BC690" s="158"/>
      <c r="BD690" s="158"/>
      <c r="BE690" s="158"/>
      <c r="BF690" s="158"/>
      <c r="BG690" s="158"/>
      <c r="BH690" s="158"/>
      <c r="BI690" s="158"/>
      <c r="BJ690" s="158"/>
      <c r="BK690" s="158"/>
      <c r="BL690" s="158"/>
      <c r="BM690" s="158"/>
      <c r="BN690" s="158"/>
      <c r="BO690" s="158"/>
      <c r="BP690" s="158"/>
      <c r="BQ690" s="158"/>
      <c r="BR690" s="158"/>
      <c r="BS690" s="158"/>
      <c r="BT690" s="158"/>
      <c r="BU690" s="158"/>
      <c r="BV690" s="158"/>
      <c r="BW690" s="158"/>
      <c r="BX690" s="158"/>
      <c r="BY690" s="158"/>
      <c r="BZ690" s="158"/>
      <c r="CA690" s="158"/>
      <c r="CB690" s="158"/>
      <c r="CC690" s="158"/>
      <c r="CD690" s="158"/>
      <c r="CE690" s="158"/>
      <c r="CF690" s="158"/>
      <c r="CG690" s="158"/>
      <c r="CH690" s="158"/>
      <c r="CI690" s="158"/>
      <c r="CJ690" s="158"/>
      <c r="CK690" s="158"/>
      <c r="CL690" s="158"/>
      <c r="CM690" s="158"/>
      <c r="CN690" s="158"/>
      <c r="CO690" s="158"/>
      <c r="CP690" s="158"/>
      <c r="CQ690" s="158"/>
      <c r="CR690" s="158"/>
      <c r="CS690" s="158"/>
      <c r="CT690" s="158"/>
      <c r="CU690" s="158"/>
      <c r="CV690" s="158"/>
      <c r="CW690" s="158"/>
      <c r="CX690" s="158"/>
      <c r="CY690" s="158"/>
      <c r="CZ690" s="158"/>
      <c r="DA690" s="158"/>
      <c r="DB690" s="158"/>
      <c r="DC690" s="158"/>
      <c r="DD690" s="158"/>
      <c r="DE690" s="158"/>
      <c r="DF690" s="158"/>
      <c r="DG690" s="158"/>
      <c r="DH690" s="158"/>
      <c r="DI690" s="158"/>
      <c r="DJ690" s="158"/>
      <c r="DK690" s="158"/>
      <c r="DL690" s="158"/>
      <c r="DM690" s="158"/>
      <c r="DN690" s="158"/>
      <c r="DO690" s="158"/>
      <c r="DP690" s="158"/>
    </row>
    <row r="691" spans="1:120" x14ac:dyDescent="0.2">
      <c r="A691" s="158"/>
      <c r="B691" s="158"/>
      <c r="C691" s="158"/>
      <c r="D691" s="158"/>
      <c r="E691" s="158"/>
      <c r="F691" s="158"/>
      <c r="G691" s="158"/>
      <c r="H691" s="158"/>
      <c r="I691" s="158"/>
      <c r="J691" s="158"/>
      <c r="K691" s="158"/>
      <c r="L691" s="158"/>
      <c r="M691" s="158"/>
      <c r="N691" s="158"/>
      <c r="O691" s="158"/>
      <c r="P691" s="158"/>
      <c r="Q691" s="158"/>
      <c r="R691" s="158"/>
      <c r="S691" s="158"/>
      <c r="T691" s="158"/>
      <c r="U691" s="158"/>
      <c r="V691" s="158"/>
      <c r="W691" s="158"/>
      <c r="X691" s="158"/>
      <c r="Y691" s="158"/>
      <c r="Z691" s="158"/>
      <c r="AA691" s="158"/>
      <c r="AB691" s="158"/>
      <c r="AC691" s="158"/>
      <c r="AD691" s="158"/>
      <c r="AE691" s="158"/>
      <c r="AF691" s="158"/>
      <c r="AG691" s="158"/>
      <c r="AH691" s="158"/>
      <c r="AI691" s="158"/>
      <c r="AJ691" s="158"/>
      <c r="AK691" s="158"/>
      <c r="AL691" s="158"/>
      <c r="AM691" s="158"/>
      <c r="AN691" s="158"/>
      <c r="AO691" s="158"/>
      <c r="AP691" s="158"/>
      <c r="AQ691" s="158"/>
      <c r="AR691" s="158"/>
      <c r="AS691" s="158"/>
      <c r="AT691" s="158"/>
      <c r="AU691" s="158"/>
      <c r="AV691" s="158"/>
      <c r="AW691" s="158"/>
      <c r="AX691" s="158"/>
      <c r="AY691" s="158"/>
      <c r="AZ691" s="158"/>
      <c r="BA691" s="158"/>
      <c r="BB691" s="158"/>
      <c r="BC691" s="158"/>
      <c r="BD691" s="158"/>
      <c r="BE691" s="158"/>
      <c r="BF691" s="158"/>
      <c r="BG691" s="158"/>
      <c r="BH691" s="158"/>
      <c r="BI691" s="158"/>
      <c r="BJ691" s="158"/>
      <c r="BK691" s="158"/>
      <c r="BL691" s="158"/>
      <c r="BM691" s="158"/>
      <c r="BN691" s="158"/>
      <c r="BO691" s="158"/>
      <c r="BP691" s="158"/>
      <c r="BQ691" s="158"/>
      <c r="BR691" s="158"/>
      <c r="BS691" s="158"/>
      <c r="BT691" s="158"/>
      <c r="BU691" s="158"/>
      <c r="BV691" s="158"/>
      <c r="BW691" s="158"/>
      <c r="BX691" s="158"/>
      <c r="BY691" s="158"/>
      <c r="BZ691" s="158"/>
      <c r="CA691" s="158"/>
      <c r="CB691" s="158"/>
      <c r="CC691" s="158"/>
      <c r="CD691" s="158"/>
      <c r="CE691" s="158"/>
      <c r="CF691" s="158"/>
      <c r="CG691" s="158"/>
      <c r="CH691" s="158"/>
      <c r="CI691" s="158"/>
      <c r="CJ691" s="158"/>
      <c r="CK691" s="158"/>
      <c r="CL691" s="158"/>
      <c r="CM691" s="158"/>
      <c r="CN691" s="158"/>
      <c r="CO691" s="158"/>
      <c r="CP691" s="158"/>
      <c r="CQ691" s="158"/>
      <c r="CR691" s="158"/>
      <c r="CS691" s="158"/>
      <c r="CT691" s="158"/>
      <c r="CU691" s="158"/>
      <c r="CV691" s="158"/>
      <c r="CW691" s="158"/>
      <c r="CX691" s="158"/>
      <c r="CY691" s="158"/>
      <c r="CZ691" s="158"/>
      <c r="DA691" s="158"/>
      <c r="DB691" s="158"/>
      <c r="DC691" s="158"/>
      <c r="DD691" s="158"/>
      <c r="DE691" s="158"/>
      <c r="DF691" s="158"/>
      <c r="DG691" s="158"/>
      <c r="DH691" s="158"/>
      <c r="DI691" s="158"/>
      <c r="DJ691" s="158"/>
      <c r="DK691" s="158"/>
      <c r="DL691" s="158"/>
      <c r="DM691" s="158"/>
      <c r="DN691" s="158"/>
      <c r="DO691" s="158"/>
      <c r="DP691" s="158"/>
    </row>
    <row r="692" spans="1:120" x14ac:dyDescent="0.2">
      <c r="A692" s="158"/>
      <c r="B692" s="158"/>
      <c r="C692" s="158"/>
      <c r="D692" s="158"/>
      <c r="E692" s="158"/>
      <c r="F692" s="158"/>
      <c r="G692" s="158"/>
      <c r="H692" s="158"/>
      <c r="I692" s="158"/>
      <c r="J692" s="158"/>
      <c r="K692" s="158"/>
      <c r="L692" s="158"/>
      <c r="M692" s="158"/>
      <c r="N692" s="158"/>
      <c r="O692" s="158"/>
      <c r="P692" s="158"/>
      <c r="Q692" s="158"/>
      <c r="R692" s="158"/>
      <c r="S692" s="158"/>
      <c r="T692" s="158"/>
      <c r="U692" s="158"/>
      <c r="V692" s="158"/>
      <c r="W692" s="158"/>
      <c r="X692" s="158"/>
      <c r="Y692" s="158"/>
      <c r="Z692" s="158"/>
      <c r="AA692" s="158"/>
      <c r="AB692" s="158"/>
      <c r="AC692" s="158"/>
      <c r="AD692" s="158"/>
      <c r="AE692" s="158"/>
      <c r="AF692" s="158"/>
      <c r="AG692" s="158"/>
      <c r="AH692" s="158"/>
      <c r="AI692" s="158"/>
      <c r="AJ692" s="158"/>
      <c r="AK692" s="158"/>
      <c r="AL692" s="158"/>
      <c r="AM692" s="158"/>
      <c r="AN692" s="158"/>
      <c r="AO692" s="158"/>
      <c r="AP692" s="158"/>
      <c r="AQ692" s="158"/>
      <c r="AR692" s="158"/>
      <c r="AS692" s="158"/>
      <c r="AT692" s="158"/>
      <c r="AU692" s="158"/>
      <c r="AV692" s="158"/>
      <c r="AW692" s="158"/>
      <c r="AX692" s="158"/>
      <c r="AY692" s="158"/>
      <c r="AZ692" s="158"/>
      <c r="BA692" s="158"/>
      <c r="BB692" s="158"/>
      <c r="BC692" s="158"/>
      <c r="BD692" s="158"/>
      <c r="BE692" s="158"/>
      <c r="BF692" s="158"/>
      <c r="BG692" s="158"/>
      <c r="BH692" s="158"/>
      <c r="BI692" s="158"/>
      <c r="BJ692" s="158"/>
      <c r="BK692" s="158"/>
      <c r="BL692" s="158"/>
      <c r="BM692" s="158"/>
      <c r="BN692" s="158"/>
      <c r="BO692" s="158"/>
      <c r="BP692" s="158"/>
      <c r="BQ692" s="158"/>
      <c r="BR692" s="158"/>
      <c r="BS692" s="158"/>
      <c r="BT692" s="158"/>
      <c r="BU692" s="158"/>
      <c r="BV692" s="158"/>
      <c r="BW692" s="158"/>
      <c r="BX692" s="158"/>
      <c r="BY692" s="158"/>
      <c r="BZ692" s="158"/>
      <c r="CA692" s="158"/>
      <c r="CB692" s="158"/>
      <c r="CC692" s="158"/>
      <c r="CD692" s="158"/>
      <c r="CE692" s="158"/>
      <c r="CF692" s="158"/>
      <c r="CG692" s="158"/>
      <c r="CH692" s="158"/>
      <c r="CI692" s="158"/>
      <c r="CJ692" s="158"/>
      <c r="CK692" s="158"/>
      <c r="CL692" s="158"/>
      <c r="CM692" s="158"/>
      <c r="CN692" s="158"/>
      <c r="CO692" s="158"/>
      <c r="CP692" s="158"/>
      <c r="CQ692" s="158"/>
      <c r="CR692" s="158"/>
      <c r="CS692" s="158"/>
      <c r="CT692" s="158"/>
      <c r="CU692" s="158"/>
      <c r="CV692" s="158"/>
      <c r="CW692" s="158"/>
      <c r="CX692" s="158"/>
      <c r="CY692" s="158"/>
      <c r="CZ692" s="158"/>
      <c r="DA692" s="158"/>
      <c r="DB692" s="158"/>
      <c r="DC692" s="158"/>
      <c r="DD692" s="158"/>
      <c r="DE692" s="158"/>
      <c r="DF692" s="158"/>
      <c r="DG692" s="158"/>
      <c r="DH692" s="158"/>
      <c r="DI692" s="158"/>
      <c r="DJ692" s="158"/>
      <c r="DK692" s="158"/>
      <c r="DL692" s="158"/>
      <c r="DM692" s="158"/>
      <c r="DN692" s="158"/>
      <c r="DO692" s="158"/>
      <c r="DP692" s="158"/>
    </row>
    <row r="693" spans="1:120" x14ac:dyDescent="0.2">
      <c r="A693" s="158"/>
      <c r="B693" s="158"/>
      <c r="C693" s="158"/>
      <c r="D693" s="158"/>
      <c r="E693" s="158"/>
      <c r="F693" s="158"/>
      <c r="G693" s="158"/>
      <c r="H693" s="158"/>
      <c r="I693" s="158"/>
      <c r="J693" s="158"/>
      <c r="K693" s="158"/>
      <c r="L693" s="158"/>
      <c r="M693" s="158"/>
      <c r="N693" s="158"/>
      <c r="O693" s="158"/>
      <c r="P693" s="158"/>
      <c r="Q693" s="158"/>
      <c r="R693" s="158"/>
      <c r="S693" s="158"/>
      <c r="T693" s="158"/>
      <c r="U693" s="158"/>
      <c r="V693" s="158"/>
      <c r="W693" s="158"/>
      <c r="X693" s="158"/>
      <c r="Y693" s="158"/>
      <c r="Z693" s="158"/>
      <c r="AA693" s="158"/>
      <c r="AB693" s="158"/>
      <c r="AC693" s="158"/>
      <c r="AD693" s="158"/>
      <c r="AE693" s="158"/>
      <c r="AF693" s="158"/>
      <c r="AG693" s="158"/>
      <c r="AH693" s="158"/>
      <c r="AI693" s="158"/>
      <c r="AJ693" s="158"/>
      <c r="AK693" s="158"/>
      <c r="AL693" s="158"/>
      <c r="AM693" s="158"/>
      <c r="AN693" s="158"/>
      <c r="AO693" s="158"/>
      <c r="AP693" s="158"/>
      <c r="AQ693" s="158"/>
      <c r="AR693" s="158"/>
      <c r="AS693" s="158"/>
      <c r="AT693" s="158"/>
      <c r="AU693" s="158"/>
      <c r="AV693" s="158"/>
      <c r="AW693" s="158"/>
      <c r="AX693" s="158"/>
      <c r="AY693" s="158"/>
      <c r="AZ693" s="158"/>
      <c r="BA693" s="158"/>
      <c r="BB693" s="158"/>
      <c r="BC693" s="158"/>
      <c r="BD693" s="158"/>
      <c r="BE693" s="158"/>
      <c r="BF693" s="158"/>
      <c r="BG693" s="158"/>
      <c r="BH693" s="158"/>
      <c r="BI693" s="158"/>
      <c r="BJ693" s="158"/>
      <c r="BK693" s="158"/>
      <c r="BL693" s="158"/>
      <c r="BM693" s="158"/>
      <c r="BN693" s="158"/>
      <c r="BO693" s="158"/>
      <c r="BP693" s="158"/>
      <c r="BQ693" s="158"/>
      <c r="BR693" s="158"/>
      <c r="BS693" s="158"/>
      <c r="BT693" s="158"/>
      <c r="BU693" s="158"/>
      <c r="BV693" s="158"/>
      <c r="BW693" s="158"/>
      <c r="BX693" s="158"/>
      <c r="BY693" s="158"/>
      <c r="BZ693" s="158"/>
      <c r="CA693" s="158"/>
      <c r="CB693" s="158"/>
      <c r="CC693" s="158"/>
      <c r="CD693" s="158"/>
      <c r="CE693" s="158"/>
      <c r="CF693" s="158"/>
      <c r="CG693" s="158"/>
      <c r="CH693" s="158"/>
      <c r="CI693" s="158"/>
      <c r="CJ693" s="158"/>
      <c r="CK693" s="158"/>
      <c r="CL693" s="158"/>
      <c r="CM693" s="158"/>
      <c r="CN693" s="158"/>
      <c r="CO693" s="158"/>
      <c r="CP693" s="158"/>
      <c r="CQ693" s="158"/>
      <c r="CR693" s="158"/>
      <c r="CS693" s="158"/>
      <c r="CT693" s="158"/>
      <c r="CU693" s="158"/>
      <c r="CV693" s="158"/>
      <c r="CW693" s="158"/>
      <c r="CX693" s="158"/>
      <c r="CY693" s="158"/>
      <c r="CZ693" s="158"/>
      <c r="DA693" s="158"/>
      <c r="DB693" s="158"/>
      <c r="DC693" s="158"/>
      <c r="DD693" s="158"/>
      <c r="DE693" s="158"/>
      <c r="DF693" s="158"/>
      <c r="DG693" s="158"/>
      <c r="DH693" s="158"/>
      <c r="DI693" s="158"/>
      <c r="DJ693" s="158"/>
      <c r="DK693" s="158"/>
      <c r="DL693" s="158"/>
      <c r="DM693" s="158"/>
      <c r="DN693" s="158"/>
      <c r="DO693" s="158"/>
      <c r="DP693" s="158"/>
    </row>
    <row r="694" spans="1:120" x14ac:dyDescent="0.2">
      <c r="A694" s="158"/>
      <c r="B694" s="158"/>
      <c r="C694" s="158"/>
      <c r="D694" s="158"/>
      <c r="E694" s="158"/>
      <c r="F694" s="158"/>
      <c r="G694" s="158"/>
      <c r="H694" s="158"/>
      <c r="I694" s="158"/>
      <c r="J694" s="158"/>
      <c r="K694" s="158"/>
      <c r="L694" s="158"/>
      <c r="M694" s="158"/>
      <c r="N694" s="158"/>
      <c r="O694" s="158"/>
      <c r="P694" s="158"/>
      <c r="Q694" s="158"/>
      <c r="R694" s="158"/>
      <c r="S694" s="158"/>
      <c r="T694" s="158"/>
      <c r="U694" s="158"/>
      <c r="V694" s="158"/>
      <c r="W694" s="158"/>
      <c r="X694" s="158"/>
      <c r="Y694" s="158"/>
      <c r="Z694" s="158"/>
      <c r="AA694" s="158"/>
      <c r="AB694" s="158"/>
      <c r="AC694" s="158"/>
      <c r="AD694" s="158"/>
      <c r="AE694" s="158"/>
      <c r="AF694" s="158"/>
      <c r="AG694" s="158"/>
      <c r="AH694" s="158"/>
      <c r="AI694" s="158"/>
      <c r="AJ694" s="158"/>
      <c r="AK694" s="158"/>
      <c r="AL694" s="158"/>
      <c r="AM694" s="158"/>
      <c r="AN694" s="158"/>
      <c r="AO694" s="158"/>
      <c r="AP694" s="158"/>
      <c r="AQ694" s="158"/>
      <c r="AR694" s="158"/>
      <c r="AS694" s="158"/>
      <c r="AT694" s="158"/>
      <c r="AU694" s="158"/>
      <c r="AV694" s="158"/>
      <c r="AW694" s="158"/>
      <c r="AX694" s="158"/>
      <c r="AY694" s="158"/>
      <c r="AZ694" s="158"/>
      <c r="BA694" s="158"/>
      <c r="BB694" s="158"/>
      <c r="BC694" s="158"/>
      <c r="BD694" s="158"/>
      <c r="BE694" s="158"/>
      <c r="BF694" s="158"/>
      <c r="BG694" s="158"/>
      <c r="BH694" s="158"/>
      <c r="BI694" s="158"/>
      <c r="BJ694" s="158"/>
      <c r="BK694" s="158"/>
      <c r="BL694" s="158"/>
      <c r="BM694" s="158"/>
      <c r="BN694" s="158"/>
      <c r="BO694" s="158"/>
      <c r="BP694" s="158"/>
      <c r="BQ694" s="158"/>
      <c r="BR694" s="158"/>
      <c r="BS694" s="158"/>
      <c r="BT694" s="158"/>
      <c r="BU694" s="158"/>
      <c r="BV694" s="158"/>
      <c r="BW694" s="158"/>
      <c r="BX694" s="158"/>
      <c r="BY694" s="158"/>
      <c r="BZ694" s="158"/>
      <c r="CA694" s="158"/>
      <c r="CB694" s="158"/>
      <c r="CC694" s="158"/>
      <c r="CD694" s="158"/>
      <c r="CE694" s="158"/>
      <c r="CF694" s="158"/>
      <c r="CG694" s="158"/>
      <c r="CH694" s="158"/>
      <c r="CI694" s="158"/>
      <c r="CJ694" s="158"/>
      <c r="CK694" s="158"/>
      <c r="CL694" s="158"/>
      <c r="CM694" s="158"/>
      <c r="CN694" s="158"/>
      <c r="CO694" s="158"/>
      <c r="CP694" s="158"/>
      <c r="CQ694" s="158"/>
      <c r="CR694" s="158"/>
      <c r="CS694" s="158"/>
      <c r="CT694" s="158"/>
      <c r="CU694" s="158"/>
      <c r="CV694" s="158"/>
      <c r="CW694" s="158"/>
      <c r="CX694" s="158"/>
      <c r="CY694" s="158"/>
      <c r="CZ694" s="158"/>
      <c r="DA694" s="158"/>
      <c r="DB694" s="158"/>
      <c r="DC694" s="158"/>
      <c r="DD694" s="158"/>
      <c r="DE694" s="158"/>
      <c r="DF694" s="158"/>
      <c r="DG694" s="158"/>
      <c r="DH694" s="158"/>
      <c r="DI694" s="158"/>
      <c r="DJ694" s="158"/>
      <c r="DK694" s="158"/>
      <c r="DL694" s="158"/>
      <c r="DM694" s="158"/>
      <c r="DN694" s="158"/>
      <c r="DO694" s="158"/>
      <c r="DP694" s="158"/>
    </row>
    <row r="695" spans="1:120" x14ac:dyDescent="0.2">
      <c r="A695" s="158"/>
      <c r="B695" s="158"/>
      <c r="C695" s="158"/>
      <c r="D695" s="158"/>
      <c r="E695" s="158"/>
      <c r="F695" s="158"/>
      <c r="G695" s="158"/>
      <c r="H695" s="158"/>
      <c r="I695" s="158"/>
      <c r="J695" s="158"/>
      <c r="K695" s="158"/>
      <c r="L695" s="158"/>
      <c r="M695" s="158"/>
      <c r="N695" s="158"/>
      <c r="O695" s="158"/>
      <c r="P695" s="158"/>
      <c r="Q695" s="158"/>
      <c r="R695" s="158"/>
      <c r="S695" s="158"/>
      <c r="T695" s="158"/>
      <c r="U695" s="158"/>
      <c r="V695" s="158"/>
      <c r="W695" s="158"/>
      <c r="X695" s="158"/>
      <c r="Y695" s="158"/>
      <c r="Z695" s="158"/>
      <c r="AA695" s="158"/>
      <c r="AB695" s="158"/>
      <c r="AC695" s="158"/>
      <c r="AD695" s="158"/>
      <c r="AE695" s="158"/>
      <c r="AF695" s="158"/>
      <c r="AG695" s="158"/>
      <c r="AH695" s="158"/>
      <c r="AI695" s="158"/>
      <c r="AJ695" s="158"/>
      <c r="AK695" s="158"/>
      <c r="AL695" s="158"/>
      <c r="AM695" s="158"/>
      <c r="AN695" s="158"/>
      <c r="AO695" s="158"/>
      <c r="AP695" s="158"/>
      <c r="AQ695" s="158"/>
      <c r="AR695" s="158"/>
      <c r="AS695" s="158"/>
      <c r="AT695" s="158"/>
      <c r="AU695" s="158"/>
      <c r="AV695" s="158"/>
      <c r="AW695" s="158"/>
      <c r="AX695" s="158"/>
      <c r="AY695" s="158"/>
      <c r="AZ695" s="158"/>
      <c r="BA695" s="158"/>
      <c r="BB695" s="158"/>
      <c r="BC695" s="158"/>
      <c r="BD695" s="158"/>
      <c r="BE695" s="158"/>
      <c r="BF695" s="158"/>
      <c r="BG695" s="158"/>
      <c r="BH695" s="158"/>
      <c r="BI695" s="158"/>
      <c r="BJ695" s="158"/>
      <c r="BK695" s="158"/>
      <c r="BL695" s="158"/>
      <c r="BM695" s="158"/>
      <c r="BN695" s="158"/>
      <c r="BO695" s="158"/>
      <c r="BP695" s="158"/>
      <c r="BQ695" s="158"/>
      <c r="BR695" s="158"/>
      <c r="BS695" s="158"/>
      <c r="BT695" s="158"/>
      <c r="BU695" s="158"/>
      <c r="BV695" s="158"/>
      <c r="BW695" s="158"/>
      <c r="BX695" s="158"/>
      <c r="BY695" s="158"/>
      <c r="BZ695" s="158"/>
      <c r="CA695" s="158"/>
      <c r="CB695" s="158"/>
      <c r="CC695" s="158"/>
      <c r="CD695" s="158"/>
      <c r="CE695" s="158"/>
      <c r="CF695" s="158"/>
      <c r="CG695" s="158"/>
      <c r="CH695" s="158"/>
      <c r="CI695" s="158"/>
      <c r="CJ695" s="158"/>
      <c r="CK695" s="158"/>
      <c r="CL695" s="158"/>
      <c r="CM695" s="158"/>
      <c r="CN695" s="158"/>
      <c r="CO695" s="158"/>
      <c r="CP695" s="158"/>
      <c r="CQ695" s="158"/>
      <c r="CR695" s="158"/>
      <c r="CS695" s="158"/>
      <c r="CT695" s="158"/>
      <c r="CU695" s="158"/>
      <c r="CV695" s="158"/>
      <c r="CW695" s="158"/>
      <c r="CX695" s="158"/>
      <c r="CY695" s="158"/>
      <c r="CZ695" s="158"/>
      <c r="DA695" s="158"/>
      <c r="DB695" s="158"/>
      <c r="DC695" s="158"/>
      <c r="DD695" s="158"/>
      <c r="DE695" s="158"/>
      <c r="DF695" s="158"/>
      <c r="DG695" s="158"/>
      <c r="DH695" s="158"/>
      <c r="DI695" s="158"/>
      <c r="DJ695" s="158"/>
      <c r="DK695" s="158"/>
      <c r="DL695" s="158"/>
      <c r="DM695" s="158"/>
      <c r="DN695" s="158"/>
      <c r="DO695" s="158"/>
      <c r="DP695" s="158"/>
    </row>
    <row r="696" spans="1:120" x14ac:dyDescent="0.2">
      <c r="A696" s="158"/>
      <c r="B696" s="158"/>
      <c r="C696" s="158"/>
      <c r="D696" s="158"/>
      <c r="E696" s="158"/>
      <c r="F696" s="158"/>
      <c r="G696" s="158"/>
      <c r="H696" s="158"/>
      <c r="I696" s="158"/>
      <c r="J696" s="158"/>
      <c r="K696" s="158"/>
      <c r="L696" s="158"/>
      <c r="M696" s="158"/>
      <c r="N696" s="158"/>
      <c r="O696" s="158"/>
      <c r="P696" s="158"/>
      <c r="Q696" s="158"/>
      <c r="R696" s="158"/>
      <c r="S696" s="158"/>
      <c r="T696" s="158"/>
      <c r="U696" s="158"/>
      <c r="V696" s="158"/>
      <c r="W696" s="158"/>
      <c r="X696" s="158"/>
      <c r="Y696" s="158"/>
      <c r="Z696" s="158"/>
      <c r="AA696" s="158"/>
      <c r="AB696" s="158"/>
      <c r="AC696" s="158"/>
      <c r="AD696" s="158"/>
      <c r="AE696" s="158"/>
      <c r="AF696" s="158"/>
      <c r="AG696" s="158"/>
      <c r="AH696" s="158"/>
      <c r="AI696" s="158"/>
      <c r="AJ696" s="158"/>
      <c r="AK696" s="158"/>
      <c r="AL696" s="158"/>
      <c r="AM696" s="158"/>
      <c r="AN696" s="158"/>
      <c r="AO696" s="158"/>
      <c r="AP696" s="158"/>
      <c r="AQ696" s="158"/>
      <c r="AR696" s="158"/>
      <c r="AS696" s="158"/>
      <c r="AT696" s="158"/>
      <c r="AU696" s="158"/>
      <c r="AV696" s="158"/>
      <c r="AW696" s="158"/>
      <c r="AX696" s="158"/>
      <c r="AY696" s="158"/>
      <c r="AZ696" s="158"/>
      <c r="BA696" s="158"/>
      <c r="BB696" s="158"/>
      <c r="BC696" s="158"/>
      <c r="BD696" s="158"/>
      <c r="BE696" s="158"/>
      <c r="BF696" s="158"/>
      <c r="BG696" s="158"/>
      <c r="BH696" s="158"/>
      <c r="BI696" s="158"/>
      <c r="BJ696" s="158"/>
      <c r="BK696" s="158"/>
      <c r="BL696" s="158"/>
      <c r="BM696" s="158"/>
      <c r="BN696" s="158"/>
      <c r="BO696" s="158"/>
      <c r="BP696" s="158"/>
      <c r="BQ696" s="158"/>
      <c r="BR696" s="158"/>
      <c r="BS696" s="158"/>
      <c r="BT696" s="158"/>
      <c r="BU696" s="158"/>
      <c r="BV696" s="158"/>
      <c r="BW696" s="158"/>
      <c r="BX696" s="158"/>
      <c r="BY696" s="158"/>
      <c r="BZ696" s="158"/>
      <c r="CA696" s="158"/>
      <c r="CB696" s="158"/>
      <c r="CC696" s="158"/>
      <c r="CD696" s="158"/>
      <c r="CE696" s="158"/>
      <c r="CF696" s="158"/>
      <c r="CG696" s="158"/>
      <c r="CH696" s="158"/>
      <c r="CI696" s="158"/>
      <c r="CJ696" s="158"/>
      <c r="CK696" s="158"/>
      <c r="CL696" s="158"/>
      <c r="CM696" s="158"/>
      <c r="CN696" s="158"/>
      <c r="CO696" s="158"/>
      <c r="CP696" s="158"/>
      <c r="CQ696" s="158"/>
      <c r="CR696" s="158"/>
      <c r="CS696" s="158"/>
      <c r="CT696" s="158"/>
      <c r="CU696" s="158"/>
      <c r="CV696" s="158"/>
      <c r="CW696" s="158"/>
      <c r="CX696" s="158"/>
      <c r="CY696" s="158"/>
      <c r="CZ696" s="158"/>
      <c r="DA696" s="158"/>
      <c r="DB696" s="158"/>
      <c r="DC696" s="158"/>
      <c r="DD696" s="158"/>
      <c r="DE696" s="158"/>
      <c r="DF696" s="158"/>
      <c r="DG696" s="158"/>
      <c r="DH696" s="158"/>
      <c r="DI696" s="158"/>
      <c r="DJ696" s="158"/>
      <c r="DK696" s="158"/>
      <c r="DL696" s="158"/>
      <c r="DM696" s="158"/>
      <c r="DN696" s="158"/>
      <c r="DO696" s="158"/>
      <c r="DP696" s="158"/>
    </row>
    <row r="697" spans="1:120" x14ac:dyDescent="0.2">
      <c r="A697" s="158"/>
      <c r="B697" s="158"/>
      <c r="C697" s="158"/>
      <c r="D697" s="158"/>
      <c r="E697" s="158"/>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8"/>
      <c r="AY697" s="158"/>
      <c r="AZ697" s="158"/>
      <c r="BA697" s="158"/>
      <c r="BB697" s="158"/>
      <c r="BC697" s="158"/>
      <c r="BD697" s="158"/>
      <c r="BE697" s="158"/>
      <c r="BF697" s="158"/>
      <c r="BG697" s="158"/>
      <c r="BH697" s="158"/>
      <c r="BI697" s="158"/>
      <c r="BJ697" s="158"/>
      <c r="BK697" s="158"/>
      <c r="BL697" s="158"/>
      <c r="BM697" s="158"/>
      <c r="BN697" s="158"/>
      <c r="BO697" s="158"/>
      <c r="BP697" s="158"/>
      <c r="BQ697" s="158"/>
      <c r="BR697" s="158"/>
      <c r="BS697" s="158"/>
      <c r="BT697" s="158"/>
      <c r="BU697" s="158"/>
      <c r="BV697" s="158"/>
      <c r="BW697" s="158"/>
      <c r="BX697" s="158"/>
      <c r="BY697" s="158"/>
      <c r="BZ697" s="158"/>
      <c r="CA697" s="158"/>
      <c r="CB697" s="158"/>
      <c r="CC697" s="158"/>
      <c r="CD697" s="158"/>
      <c r="CE697" s="158"/>
      <c r="CF697" s="158"/>
      <c r="CG697" s="158"/>
      <c r="CH697" s="158"/>
      <c r="CI697" s="158"/>
      <c r="CJ697" s="158"/>
      <c r="CK697" s="158"/>
      <c r="CL697" s="158"/>
      <c r="CM697" s="158"/>
      <c r="CN697" s="158"/>
      <c r="CO697" s="158"/>
      <c r="CP697" s="158"/>
      <c r="CQ697" s="158"/>
      <c r="CR697" s="158"/>
      <c r="CS697" s="158"/>
      <c r="CT697" s="158"/>
      <c r="CU697" s="158"/>
      <c r="CV697" s="158"/>
      <c r="CW697" s="158"/>
      <c r="CX697" s="158"/>
      <c r="CY697" s="158"/>
      <c r="CZ697" s="158"/>
      <c r="DA697" s="158"/>
      <c r="DB697" s="158"/>
      <c r="DC697" s="158"/>
      <c r="DD697" s="158"/>
      <c r="DE697" s="158"/>
      <c r="DF697" s="158"/>
      <c r="DG697" s="158"/>
      <c r="DH697" s="158"/>
      <c r="DI697" s="158"/>
      <c r="DJ697" s="158"/>
      <c r="DK697" s="158"/>
      <c r="DL697" s="158"/>
      <c r="DM697" s="158"/>
      <c r="DN697" s="158"/>
      <c r="DO697" s="158"/>
      <c r="DP697" s="158"/>
    </row>
    <row r="698" spans="1:120" x14ac:dyDescent="0.2">
      <c r="A698" s="158"/>
      <c r="B698" s="158"/>
      <c r="C698" s="158"/>
      <c r="D698" s="158"/>
      <c r="E698" s="158"/>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8"/>
      <c r="AY698" s="158"/>
      <c r="AZ698" s="158"/>
      <c r="BA698" s="158"/>
      <c r="BB698" s="158"/>
      <c r="BC698" s="158"/>
      <c r="BD698" s="158"/>
      <c r="BE698" s="158"/>
      <c r="BF698" s="158"/>
      <c r="BG698" s="158"/>
      <c r="BH698" s="158"/>
      <c r="BI698" s="158"/>
      <c r="BJ698" s="158"/>
      <c r="BK698" s="158"/>
      <c r="BL698" s="158"/>
      <c r="BM698" s="158"/>
      <c r="BN698" s="158"/>
      <c r="BO698" s="158"/>
      <c r="BP698" s="158"/>
      <c r="BQ698" s="158"/>
      <c r="BR698" s="158"/>
      <c r="BS698" s="158"/>
      <c r="BT698" s="158"/>
      <c r="BU698" s="158"/>
      <c r="BV698" s="158"/>
      <c r="BW698" s="158"/>
      <c r="BX698" s="158"/>
      <c r="BY698" s="158"/>
      <c r="BZ698" s="158"/>
      <c r="CA698" s="158"/>
      <c r="CB698" s="158"/>
      <c r="CC698" s="158"/>
      <c r="CD698" s="158"/>
      <c r="CE698" s="158"/>
      <c r="CF698" s="158"/>
      <c r="CG698" s="158"/>
      <c r="CH698" s="158"/>
      <c r="CI698" s="158"/>
      <c r="CJ698" s="158"/>
      <c r="CK698" s="158"/>
      <c r="CL698" s="158"/>
      <c r="CM698" s="158"/>
      <c r="CN698" s="158"/>
      <c r="CO698" s="158"/>
      <c r="CP698" s="158"/>
      <c r="CQ698" s="158"/>
      <c r="CR698" s="158"/>
      <c r="CS698" s="158"/>
      <c r="CT698" s="158"/>
      <c r="CU698" s="158"/>
      <c r="CV698" s="158"/>
      <c r="CW698" s="158"/>
      <c r="CX698" s="158"/>
      <c r="CY698" s="158"/>
      <c r="CZ698" s="158"/>
      <c r="DA698" s="158"/>
      <c r="DB698" s="158"/>
      <c r="DC698" s="158"/>
      <c r="DD698" s="158"/>
      <c r="DE698" s="158"/>
      <c r="DF698" s="158"/>
      <c r="DG698" s="158"/>
      <c r="DH698" s="158"/>
      <c r="DI698" s="158"/>
      <c r="DJ698" s="158"/>
      <c r="DK698" s="158"/>
      <c r="DL698" s="158"/>
      <c r="DM698" s="158"/>
      <c r="DN698" s="158"/>
      <c r="DO698" s="158"/>
      <c r="DP698" s="158"/>
    </row>
    <row r="699" spans="1:120" x14ac:dyDescent="0.2">
      <c r="A699" s="158"/>
      <c r="B699" s="158"/>
      <c r="C699" s="158"/>
      <c r="D699" s="158"/>
      <c r="E699" s="158"/>
      <c r="F699" s="158"/>
      <c r="G699" s="158"/>
      <c r="H699" s="158"/>
      <c r="I699" s="158"/>
      <c r="J699" s="158"/>
      <c r="K699" s="158"/>
      <c r="L699" s="158"/>
      <c r="M699" s="158"/>
      <c r="N699" s="158"/>
      <c r="O699" s="158"/>
      <c r="P699" s="158"/>
      <c r="Q699" s="158"/>
      <c r="R699" s="158"/>
      <c r="S699" s="158"/>
      <c r="T699" s="158"/>
      <c r="U699" s="158"/>
      <c r="V699" s="158"/>
      <c r="W699" s="158"/>
      <c r="X699" s="158"/>
      <c r="Y699" s="158"/>
      <c r="Z699" s="158"/>
      <c r="AA699" s="158"/>
      <c r="AB699" s="158"/>
      <c r="AC699" s="158"/>
      <c r="AD699" s="158"/>
      <c r="AE699" s="158"/>
      <c r="AF699" s="158"/>
      <c r="AG699" s="158"/>
      <c r="AH699" s="158"/>
      <c r="AI699" s="158"/>
      <c r="AJ699" s="158"/>
      <c r="AK699" s="158"/>
      <c r="AL699" s="158"/>
      <c r="AM699" s="158"/>
      <c r="AN699" s="158"/>
      <c r="AO699" s="158"/>
      <c r="AP699" s="158"/>
      <c r="AQ699" s="158"/>
      <c r="AR699" s="158"/>
      <c r="AS699" s="158"/>
      <c r="AT699" s="158"/>
      <c r="AU699" s="158"/>
      <c r="AV699" s="158"/>
      <c r="AW699" s="158"/>
      <c r="AX699" s="158"/>
      <c r="AY699" s="158"/>
      <c r="AZ699" s="158"/>
      <c r="BA699" s="158"/>
      <c r="BB699" s="158"/>
      <c r="BC699" s="158"/>
      <c r="BD699" s="158"/>
      <c r="BE699" s="158"/>
      <c r="BF699" s="158"/>
      <c r="BG699" s="158"/>
      <c r="BH699" s="158"/>
      <c r="BI699" s="158"/>
      <c r="BJ699" s="158"/>
      <c r="BK699" s="158"/>
      <c r="BL699" s="158"/>
      <c r="BM699" s="158"/>
      <c r="BN699" s="158"/>
      <c r="BO699" s="158"/>
      <c r="BP699" s="158"/>
      <c r="BQ699" s="158"/>
      <c r="BR699" s="158"/>
      <c r="BS699" s="158"/>
      <c r="BT699" s="158"/>
      <c r="BU699" s="158"/>
      <c r="BV699" s="158"/>
      <c r="BW699" s="158"/>
      <c r="BX699" s="158"/>
      <c r="BY699" s="158"/>
      <c r="BZ699" s="158"/>
      <c r="CA699" s="158"/>
      <c r="CB699" s="158"/>
      <c r="CC699" s="158"/>
      <c r="CD699" s="158"/>
      <c r="CE699" s="158"/>
      <c r="CF699" s="158"/>
      <c r="CG699" s="158"/>
      <c r="CH699" s="158"/>
      <c r="CI699" s="158"/>
      <c r="CJ699" s="158"/>
      <c r="CK699" s="158"/>
      <c r="CL699" s="158"/>
      <c r="CM699" s="158"/>
      <c r="CN699" s="158"/>
      <c r="CO699" s="158"/>
      <c r="CP699" s="158"/>
      <c r="CQ699" s="158"/>
      <c r="CR699" s="158"/>
      <c r="CS699" s="158"/>
      <c r="CT699" s="158"/>
      <c r="CU699" s="158"/>
      <c r="CV699" s="158"/>
      <c r="CW699" s="158"/>
      <c r="CX699" s="158"/>
      <c r="CY699" s="158"/>
      <c r="CZ699" s="158"/>
      <c r="DA699" s="158"/>
      <c r="DB699" s="158"/>
      <c r="DC699" s="158"/>
      <c r="DD699" s="158"/>
      <c r="DE699" s="158"/>
      <c r="DF699" s="158"/>
      <c r="DG699" s="158"/>
      <c r="DH699" s="158"/>
      <c r="DI699" s="158"/>
      <c r="DJ699" s="158"/>
      <c r="DK699" s="158"/>
      <c r="DL699" s="158"/>
      <c r="DM699" s="158"/>
      <c r="DN699" s="158"/>
      <c r="DO699" s="158"/>
      <c r="DP699" s="158"/>
    </row>
    <row r="700" spans="1:120" x14ac:dyDescent="0.2">
      <c r="A700" s="158"/>
      <c r="B700" s="158"/>
      <c r="C700" s="158"/>
      <c r="D700" s="158"/>
      <c r="E700" s="158"/>
      <c r="F700" s="158"/>
      <c r="G700" s="158"/>
      <c r="H700" s="158"/>
      <c r="I700" s="158"/>
      <c r="J700" s="158"/>
      <c r="K700" s="158"/>
      <c r="L700" s="158"/>
      <c r="M700" s="158"/>
      <c r="N700" s="158"/>
      <c r="O700" s="158"/>
      <c r="P700" s="158"/>
      <c r="Q700" s="158"/>
      <c r="R700" s="158"/>
      <c r="S700" s="158"/>
      <c r="T700" s="158"/>
      <c r="U700" s="158"/>
      <c r="V700" s="158"/>
      <c r="W700" s="158"/>
      <c r="X700" s="158"/>
      <c r="Y700" s="158"/>
      <c r="Z700" s="158"/>
      <c r="AA700" s="158"/>
      <c r="AB700" s="158"/>
      <c r="AC700" s="158"/>
      <c r="AD700" s="158"/>
      <c r="AE700" s="158"/>
      <c r="AF700" s="158"/>
      <c r="AG700" s="158"/>
      <c r="AH700" s="158"/>
      <c r="AI700" s="158"/>
      <c r="AJ700" s="158"/>
      <c r="AK700" s="158"/>
      <c r="AL700" s="158"/>
      <c r="AM700" s="158"/>
      <c r="AN700" s="158"/>
      <c r="AO700" s="158"/>
      <c r="AP700" s="158"/>
      <c r="AQ700" s="158"/>
      <c r="AR700" s="158"/>
      <c r="AS700" s="158"/>
      <c r="AT700" s="158"/>
      <c r="AU700" s="158"/>
      <c r="AV700" s="158"/>
      <c r="AW700" s="158"/>
      <c r="AX700" s="158"/>
      <c r="AY700" s="158"/>
      <c r="AZ700" s="158"/>
      <c r="BA700" s="158"/>
      <c r="BB700" s="158"/>
      <c r="BC700" s="158"/>
      <c r="BD700" s="158"/>
      <c r="BE700" s="158"/>
      <c r="BF700" s="158"/>
      <c r="BG700" s="158"/>
      <c r="BH700" s="158"/>
      <c r="BI700" s="158"/>
      <c r="BJ700" s="158"/>
      <c r="BK700" s="158"/>
      <c r="BL700" s="158"/>
      <c r="BM700" s="158"/>
      <c r="BN700" s="158"/>
      <c r="BO700" s="158"/>
      <c r="BP700" s="158"/>
      <c r="BQ700" s="158"/>
      <c r="BR700" s="158"/>
      <c r="BS700" s="158"/>
      <c r="BT700" s="158"/>
      <c r="BU700" s="158"/>
      <c r="BV700" s="158"/>
      <c r="BW700" s="158"/>
      <c r="BX700" s="158"/>
      <c r="BY700" s="158"/>
      <c r="BZ700" s="158"/>
      <c r="CA700" s="158"/>
      <c r="CB700" s="158"/>
      <c r="CC700" s="158"/>
      <c r="CD700" s="158"/>
      <c r="CE700" s="158"/>
      <c r="CF700" s="158"/>
      <c r="CG700" s="158"/>
      <c r="CH700" s="158"/>
      <c r="CI700" s="158"/>
      <c r="CJ700" s="158"/>
      <c r="CK700" s="158"/>
      <c r="CL700" s="158"/>
      <c r="CM700" s="158"/>
      <c r="CN700" s="158"/>
      <c r="CO700" s="158"/>
      <c r="CP700" s="158"/>
      <c r="CQ700" s="158"/>
      <c r="CR700" s="158"/>
      <c r="CS700" s="158"/>
      <c r="CT700" s="158"/>
      <c r="CU700" s="158"/>
      <c r="CV700" s="158"/>
      <c r="CW700" s="158"/>
      <c r="CX700" s="158"/>
      <c r="CY700" s="158"/>
      <c r="CZ700" s="158"/>
      <c r="DA700" s="158"/>
      <c r="DB700" s="158"/>
      <c r="DC700" s="158"/>
      <c r="DD700" s="158"/>
      <c r="DE700" s="158"/>
      <c r="DF700" s="158"/>
      <c r="DG700" s="158"/>
      <c r="DH700" s="158"/>
      <c r="DI700" s="158"/>
      <c r="DJ700" s="158"/>
      <c r="DK700" s="158"/>
      <c r="DL700" s="158"/>
      <c r="DM700" s="158"/>
      <c r="DN700" s="158"/>
      <c r="DO700" s="158"/>
      <c r="DP700" s="158"/>
    </row>
    <row r="701" spans="1:120" x14ac:dyDescent="0.2">
      <c r="A701" s="158"/>
      <c r="B701" s="158"/>
      <c r="C701" s="158"/>
      <c r="D701" s="158"/>
      <c r="E701" s="158"/>
      <c r="F701" s="158"/>
      <c r="G701" s="158"/>
      <c r="H701" s="158"/>
      <c r="I701" s="158"/>
      <c r="J701" s="158"/>
      <c r="K701" s="158"/>
      <c r="L701" s="158"/>
      <c r="M701" s="158"/>
      <c r="N701" s="158"/>
      <c r="O701" s="158"/>
      <c r="P701" s="158"/>
      <c r="Q701" s="158"/>
      <c r="R701" s="158"/>
      <c r="S701" s="158"/>
      <c r="T701" s="158"/>
      <c r="U701" s="158"/>
      <c r="V701" s="158"/>
      <c r="W701" s="158"/>
      <c r="X701" s="158"/>
      <c r="Y701" s="158"/>
      <c r="Z701" s="158"/>
      <c r="AA701" s="158"/>
      <c r="AB701" s="158"/>
      <c r="AC701" s="158"/>
      <c r="AD701" s="158"/>
      <c r="AE701" s="158"/>
      <c r="AF701" s="158"/>
      <c r="AG701" s="158"/>
      <c r="AH701" s="158"/>
      <c r="AI701" s="158"/>
      <c r="AJ701" s="158"/>
      <c r="AK701" s="158"/>
      <c r="AL701" s="158"/>
      <c r="AM701" s="158"/>
      <c r="AN701" s="158"/>
      <c r="AO701" s="158"/>
      <c r="AP701" s="158"/>
      <c r="AQ701" s="158"/>
      <c r="AR701" s="158"/>
      <c r="AS701" s="158"/>
      <c r="AT701" s="158"/>
      <c r="AU701" s="158"/>
      <c r="AV701" s="158"/>
      <c r="AW701" s="158"/>
      <c r="AX701" s="158"/>
      <c r="AY701" s="158"/>
      <c r="AZ701" s="158"/>
      <c r="BA701" s="158"/>
      <c r="BB701" s="158"/>
      <c r="BC701" s="158"/>
      <c r="BD701" s="158"/>
      <c r="BE701" s="158"/>
      <c r="BF701" s="158"/>
      <c r="BG701" s="158"/>
      <c r="BH701" s="158"/>
      <c r="BI701" s="158"/>
      <c r="BJ701" s="158"/>
      <c r="BK701" s="158"/>
      <c r="BL701" s="158"/>
      <c r="BM701" s="158"/>
      <c r="BN701" s="158"/>
      <c r="BO701" s="158"/>
      <c r="BP701" s="158"/>
      <c r="BQ701" s="158"/>
      <c r="BR701" s="158"/>
      <c r="BS701" s="158"/>
      <c r="BT701" s="158"/>
      <c r="BU701" s="158"/>
      <c r="BV701" s="158"/>
      <c r="BW701" s="158"/>
      <c r="BX701" s="158"/>
      <c r="BY701" s="158"/>
      <c r="BZ701" s="158"/>
      <c r="CA701" s="158"/>
      <c r="CB701" s="158"/>
      <c r="CC701" s="158"/>
      <c r="CD701" s="158"/>
      <c r="CE701" s="158"/>
      <c r="CF701" s="158"/>
      <c r="CG701" s="158"/>
      <c r="CH701" s="158"/>
      <c r="CI701" s="158"/>
      <c r="CJ701" s="158"/>
      <c r="CK701" s="158"/>
      <c r="CL701" s="158"/>
      <c r="CM701" s="158"/>
      <c r="CN701" s="158"/>
      <c r="CO701" s="158"/>
      <c r="CP701" s="158"/>
      <c r="CQ701" s="158"/>
      <c r="CR701" s="158"/>
      <c r="CS701" s="158"/>
      <c r="CT701" s="158"/>
      <c r="CU701" s="158"/>
      <c r="CV701" s="158"/>
      <c r="CW701" s="158"/>
      <c r="CX701" s="158"/>
      <c r="CY701" s="158"/>
      <c r="CZ701" s="158"/>
      <c r="DA701" s="158"/>
      <c r="DB701" s="158"/>
      <c r="DC701" s="158"/>
      <c r="DD701" s="158"/>
      <c r="DE701" s="158"/>
      <c r="DF701" s="158"/>
      <c r="DG701" s="158"/>
      <c r="DH701" s="158"/>
      <c r="DI701" s="158"/>
      <c r="DJ701" s="158"/>
      <c r="DK701" s="158"/>
      <c r="DL701" s="158"/>
      <c r="DM701" s="158"/>
      <c r="DN701" s="158"/>
      <c r="DO701" s="158"/>
      <c r="DP701" s="158"/>
    </row>
    <row r="702" spans="1:120" x14ac:dyDescent="0.2">
      <c r="A702" s="158"/>
      <c r="B702" s="158"/>
      <c r="C702" s="158"/>
      <c r="D702" s="158"/>
      <c r="E702" s="158"/>
      <c r="F702" s="158"/>
      <c r="G702" s="158"/>
      <c r="H702" s="158"/>
      <c r="I702" s="158"/>
      <c r="J702" s="158"/>
      <c r="K702" s="158"/>
      <c r="L702" s="158"/>
      <c r="M702" s="158"/>
      <c r="N702" s="158"/>
      <c r="O702" s="158"/>
      <c r="P702" s="158"/>
      <c r="Q702" s="158"/>
      <c r="R702" s="158"/>
      <c r="S702" s="158"/>
      <c r="T702" s="158"/>
      <c r="U702" s="158"/>
      <c r="V702" s="158"/>
      <c r="W702" s="158"/>
      <c r="X702" s="158"/>
      <c r="Y702" s="158"/>
      <c r="Z702" s="158"/>
      <c r="AA702" s="158"/>
      <c r="AB702" s="158"/>
      <c r="AC702" s="158"/>
      <c r="AD702" s="158"/>
      <c r="AE702" s="158"/>
      <c r="AF702" s="158"/>
      <c r="AG702" s="158"/>
      <c r="AH702" s="158"/>
      <c r="AI702" s="158"/>
      <c r="AJ702" s="158"/>
      <c r="AK702" s="158"/>
      <c r="AL702" s="158"/>
      <c r="AM702" s="158"/>
      <c r="AN702" s="158"/>
      <c r="AO702" s="158"/>
      <c r="AP702" s="158"/>
      <c r="AQ702" s="158"/>
      <c r="AR702" s="158"/>
      <c r="AS702" s="158"/>
      <c r="AT702" s="158"/>
      <c r="AU702" s="158"/>
      <c r="AV702" s="158"/>
      <c r="AW702" s="158"/>
      <c r="AX702" s="158"/>
      <c r="AY702" s="158"/>
      <c r="AZ702" s="158"/>
      <c r="BA702" s="158"/>
      <c r="BB702" s="158"/>
      <c r="BC702" s="158"/>
      <c r="BD702" s="158"/>
      <c r="BE702" s="158"/>
      <c r="BF702" s="158"/>
      <c r="BG702" s="158"/>
      <c r="BH702" s="158"/>
      <c r="BI702" s="158"/>
      <c r="BJ702" s="158"/>
      <c r="BK702" s="158"/>
      <c r="BL702" s="158"/>
      <c r="BM702" s="158"/>
      <c r="BN702" s="158"/>
      <c r="BO702" s="158"/>
      <c r="BP702" s="158"/>
      <c r="BQ702" s="158"/>
      <c r="BR702" s="158"/>
      <c r="BS702" s="158"/>
      <c r="BT702" s="158"/>
      <c r="BU702" s="158"/>
      <c r="BV702" s="158"/>
      <c r="BW702" s="158"/>
      <c r="BX702" s="158"/>
      <c r="BY702" s="158"/>
      <c r="BZ702" s="158"/>
      <c r="CA702" s="158"/>
      <c r="CB702" s="158"/>
      <c r="CC702" s="158"/>
      <c r="CD702" s="158"/>
      <c r="CE702" s="158"/>
      <c r="CF702" s="158"/>
      <c r="CG702" s="158"/>
      <c r="CH702" s="158"/>
      <c r="CI702" s="158"/>
      <c r="CJ702" s="158"/>
      <c r="CK702" s="158"/>
      <c r="CL702" s="158"/>
      <c r="CM702" s="158"/>
      <c r="CN702" s="158"/>
      <c r="CO702" s="158"/>
      <c r="CP702" s="158"/>
      <c r="CQ702" s="158"/>
      <c r="CR702" s="158"/>
      <c r="CS702" s="158"/>
      <c r="CT702" s="158"/>
      <c r="CU702" s="158"/>
      <c r="CV702" s="158"/>
      <c r="CW702" s="158"/>
      <c r="CX702" s="158"/>
      <c r="CY702" s="158"/>
      <c r="CZ702" s="158"/>
      <c r="DA702" s="158"/>
      <c r="DB702" s="158"/>
      <c r="DC702" s="158"/>
      <c r="DD702" s="158"/>
      <c r="DE702" s="158"/>
      <c r="DF702" s="158"/>
      <c r="DG702" s="158"/>
      <c r="DH702" s="158"/>
      <c r="DI702" s="158"/>
      <c r="DJ702" s="158"/>
      <c r="DK702" s="158"/>
      <c r="DL702" s="158"/>
      <c r="DM702" s="158"/>
      <c r="DN702" s="158"/>
      <c r="DO702" s="158"/>
      <c r="DP702" s="158"/>
    </row>
    <row r="703" spans="1:120" x14ac:dyDescent="0.2">
      <c r="A703" s="158"/>
      <c r="B703" s="158"/>
      <c r="C703" s="158"/>
      <c r="D703" s="158"/>
      <c r="E703" s="158"/>
      <c r="F703" s="158"/>
      <c r="G703" s="158"/>
      <c r="H703" s="158"/>
      <c r="I703" s="158"/>
      <c r="J703" s="158"/>
      <c r="K703" s="158"/>
      <c r="L703" s="158"/>
      <c r="M703" s="158"/>
      <c r="N703" s="158"/>
      <c r="O703" s="158"/>
      <c r="P703" s="158"/>
      <c r="Q703" s="158"/>
      <c r="R703" s="158"/>
      <c r="S703" s="158"/>
      <c r="T703" s="158"/>
      <c r="U703" s="158"/>
      <c r="V703" s="158"/>
      <c r="W703" s="158"/>
      <c r="X703" s="158"/>
      <c r="Y703" s="158"/>
      <c r="Z703" s="158"/>
      <c r="AA703" s="158"/>
      <c r="AB703" s="158"/>
      <c r="AC703" s="158"/>
      <c r="AD703" s="158"/>
      <c r="AE703" s="158"/>
      <c r="AF703" s="158"/>
      <c r="AG703" s="158"/>
      <c r="AH703" s="158"/>
      <c r="AI703" s="158"/>
      <c r="AJ703" s="158"/>
      <c r="AK703" s="158"/>
      <c r="AL703" s="158"/>
      <c r="AM703" s="158"/>
      <c r="AN703" s="158"/>
      <c r="AO703" s="158"/>
      <c r="AP703" s="158"/>
      <c r="AQ703" s="158"/>
      <c r="AR703" s="158"/>
      <c r="AS703" s="158"/>
      <c r="AT703" s="158"/>
      <c r="AU703" s="158"/>
      <c r="AV703" s="158"/>
      <c r="AW703" s="158"/>
      <c r="AX703" s="158"/>
      <c r="AY703" s="158"/>
      <c r="AZ703" s="158"/>
      <c r="BA703" s="158"/>
      <c r="BB703" s="158"/>
      <c r="BC703" s="158"/>
      <c r="BD703" s="158"/>
      <c r="BE703" s="158"/>
      <c r="BF703" s="158"/>
      <c r="BG703" s="158"/>
      <c r="BH703" s="158"/>
      <c r="BI703" s="158"/>
      <c r="BJ703" s="158"/>
      <c r="BK703" s="158"/>
      <c r="BL703" s="158"/>
      <c r="BM703" s="158"/>
      <c r="BN703" s="158"/>
      <c r="BO703" s="158"/>
      <c r="BP703" s="158"/>
      <c r="BQ703" s="158"/>
      <c r="BR703" s="158"/>
      <c r="BS703" s="158"/>
      <c r="BT703" s="158"/>
      <c r="BU703" s="158"/>
      <c r="BV703" s="158"/>
      <c r="BW703" s="158"/>
      <c r="BX703" s="158"/>
      <c r="BY703" s="158"/>
      <c r="BZ703" s="158"/>
      <c r="CA703" s="158"/>
      <c r="CB703" s="158"/>
      <c r="CC703" s="158"/>
      <c r="CD703" s="158"/>
      <c r="CE703" s="158"/>
      <c r="CF703" s="158"/>
      <c r="CG703" s="158"/>
      <c r="CH703" s="158"/>
      <c r="CI703" s="158"/>
      <c r="CJ703" s="158"/>
      <c r="CK703" s="158"/>
      <c r="CL703" s="158"/>
      <c r="CM703" s="158"/>
      <c r="CN703" s="158"/>
      <c r="CO703" s="158"/>
      <c r="CP703" s="158"/>
      <c r="CQ703" s="158"/>
      <c r="CR703" s="158"/>
      <c r="CS703" s="158"/>
      <c r="CT703" s="158"/>
      <c r="CU703" s="158"/>
      <c r="CV703" s="158"/>
      <c r="CW703" s="158"/>
      <c r="CX703" s="158"/>
      <c r="CY703" s="158"/>
      <c r="CZ703" s="158"/>
      <c r="DA703" s="158"/>
      <c r="DB703" s="158"/>
      <c r="DC703" s="158"/>
      <c r="DD703" s="158"/>
      <c r="DE703" s="158"/>
      <c r="DF703" s="158"/>
      <c r="DG703" s="158"/>
      <c r="DH703" s="158"/>
      <c r="DI703" s="158"/>
      <c r="DJ703" s="158"/>
      <c r="DK703" s="158"/>
      <c r="DL703" s="158"/>
      <c r="DM703" s="158"/>
      <c r="DN703" s="158"/>
      <c r="DO703" s="158"/>
      <c r="DP703" s="158"/>
    </row>
    <row r="704" spans="1:120" x14ac:dyDescent="0.2">
      <c r="A704" s="158"/>
      <c r="B704" s="158"/>
      <c r="C704" s="158"/>
      <c r="D704" s="158"/>
      <c r="E704" s="158"/>
      <c r="F704" s="158"/>
      <c r="G704" s="158"/>
      <c r="H704" s="158"/>
      <c r="I704" s="158"/>
      <c r="J704" s="158"/>
      <c r="K704" s="158"/>
      <c r="L704" s="158"/>
      <c r="M704" s="158"/>
      <c r="N704" s="158"/>
      <c r="O704" s="158"/>
      <c r="P704" s="158"/>
      <c r="Q704" s="158"/>
      <c r="R704" s="158"/>
      <c r="S704" s="158"/>
      <c r="T704" s="158"/>
      <c r="U704" s="158"/>
      <c r="V704" s="158"/>
      <c r="W704" s="158"/>
      <c r="X704" s="158"/>
      <c r="Y704" s="158"/>
      <c r="Z704" s="158"/>
      <c r="AA704" s="158"/>
      <c r="AB704" s="158"/>
      <c r="AC704" s="158"/>
      <c r="AD704" s="158"/>
      <c r="AE704" s="158"/>
      <c r="AF704" s="158"/>
      <c r="AG704" s="158"/>
      <c r="AH704" s="158"/>
      <c r="AI704" s="158"/>
      <c r="AJ704" s="158"/>
      <c r="AK704" s="158"/>
      <c r="AL704" s="158"/>
      <c r="AM704" s="158"/>
      <c r="AN704" s="158"/>
      <c r="AO704" s="158"/>
      <c r="AP704" s="158"/>
      <c r="AQ704" s="158"/>
      <c r="AR704" s="158"/>
      <c r="AS704" s="158"/>
      <c r="AT704" s="158"/>
      <c r="AU704" s="158"/>
      <c r="AV704" s="158"/>
      <c r="AW704" s="158"/>
      <c r="AX704" s="158"/>
      <c r="AY704" s="158"/>
      <c r="AZ704" s="158"/>
      <c r="BA704" s="158"/>
      <c r="BB704" s="158"/>
      <c r="BC704" s="158"/>
      <c r="BD704" s="158"/>
      <c r="BE704" s="158"/>
      <c r="BF704" s="158"/>
      <c r="BG704" s="158"/>
      <c r="BH704" s="158"/>
      <c r="BI704" s="158"/>
      <c r="BJ704" s="158"/>
      <c r="BK704" s="158"/>
      <c r="BL704" s="158"/>
      <c r="BM704" s="158"/>
      <c r="BN704" s="158"/>
      <c r="BO704" s="158"/>
      <c r="BP704" s="158"/>
      <c r="BQ704" s="158"/>
      <c r="BR704" s="158"/>
      <c r="BS704" s="158"/>
      <c r="BT704" s="158"/>
      <c r="BU704" s="158"/>
      <c r="BV704" s="158"/>
      <c r="BW704" s="158"/>
      <c r="BX704" s="158"/>
      <c r="BY704" s="158"/>
      <c r="BZ704" s="158"/>
      <c r="CA704" s="158"/>
      <c r="CB704" s="158"/>
      <c r="CC704" s="158"/>
      <c r="CD704" s="158"/>
      <c r="CE704" s="158"/>
      <c r="CF704" s="158"/>
      <c r="CG704" s="158"/>
      <c r="CH704" s="158"/>
      <c r="CI704" s="158"/>
      <c r="CJ704" s="158"/>
      <c r="CK704" s="158"/>
      <c r="CL704" s="158"/>
      <c r="CM704" s="158"/>
      <c r="CN704" s="158"/>
      <c r="CO704" s="158"/>
      <c r="CP704" s="158"/>
      <c r="CQ704" s="158"/>
      <c r="CR704" s="158"/>
      <c r="CS704" s="158"/>
      <c r="CT704" s="158"/>
      <c r="CU704" s="158"/>
      <c r="CV704" s="158"/>
      <c r="CW704" s="158"/>
      <c r="CX704" s="158"/>
      <c r="CY704" s="158"/>
      <c r="CZ704" s="158"/>
      <c r="DA704" s="158"/>
      <c r="DB704" s="158"/>
      <c r="DC704" s="158"/>
      <c r="DD704" s="158"/>
      <c r="DE704" s="158"/>
      <c r="DF704" s="158"/>
      <c r="DG704" s="158"/>
      <c r="DH704" s="158"/>
      <c r="DI704" s="158"/>
      <c r="DJ704" s="158"/>
      <c r="DK704" s="158"/>
      <c r="DL704" s="158"/>
      <c r="DM704" s="158"/>
      <c r="DN704" s="158"/>
      <c r="DO704" s="158"/>
      <c r="DP704" s="158"/>
    </row>
    <row r="705" spans="1:120" x14ac:dyDescent="0.2">
      <c r="A705" s="158"/>
      <c r="B705" s="158"/>
      <c r="C705" s="158"/>
      <c r="D705" s="158"/>
      <c r="E705" s="158"/>
      <c r="F705" s="158"/>
      <c r="G705" s="158"/>
      <c r="H705" s="158"/>
      <c r="I705" s="158"/>
      <c r="J705" s="158"/>
      <c r="K705" s="158"/>
      <c r="L705" s="158"/>
      <c r="M705" s="158"/>
      <c r="N705" s="158"/>
      <c r="O705" s="158"/>
      <c r="P705" s="158"/>
      <c r="Q705" s="158"/>
      <c r="R705" s="158"/>
      <c r="S705" s="158"/>
      <c r="T705" s="158"/>
      <c r="U705" s="158"/>
      <c r="V705" s="158"/>
      <c r="W705" s="158"/>
      <c r="X705" s="158"/>
      <c r="Y705" s="158"/>
      <c r="Z705" s="158"/>
      <c r="AA705" s="158"/>
      <c r="AB705" s="158"/>
      <c r="AC705" s="158"/>
      <c r="AD705" s="158"/>
      <c r="AE705" s="158"/>
      <c r="AF705" s="158"/>
      <c r="AG705" s="158"/>
      <c r="AH705" s="158"/>
      <c r="AI705" s="158"/>
      <c r="AJ705" s="158"/>
      <c r="AK705" s="158"/>
      <c r="AL705" s="158"/>
      <c r="AM705" s="158"/>
      <c r="AN705" s="158"/>
      <c r="AO705" s="158"/>
      <c r="AP705" s="158"/>
      <c r="AQ705" s="158"/>
      <c r="AR705" s="158"/>
      <c r="AS705" s="158"/>
      <c r="AT705" s="158"/>
      <c r="AU705" s="158"/>
      <c r="AV705" s="158"/>
      <c r="AW705" s="158"/>
      <c r="AX705" s="158"/>
      <c r="AY705" s="158"/>
      <c r="AZ705" s="158"/>
      <c r="BA705" s="158"/>
      <c r="BB705" s="158"/>
      <c r="BC705" s="158"/>
      <c r="BD705" s="158"/>
      <c r="BE705" s="158"/>
      <c r="BF705" s="158"/>
      <c r="BG705" s="158"/>
      <c r="BH705" s="158"/>
      <c r="BI705" s="158"/>
      <c r="BJ705" s="158"/>
      <c r="BK705" s="158"/>
      <c r="BL705" s="158"/>
      <c r="BM705" s="158"/>
      <c r="BN705" s="158"/>
      <c r="BO705" s="158"/>
      <c r="BP705" s="158"/>
      <c r="BQ705" s="158"/>
      <c r="BR705" s="158"/>
      <c r="BS705" s="158"/>
      <c r="BT705" s="158"/>
      <c r="BU705" s="158"/>
      <c r="BV705" s="158"/>
      <c r="BW705" s="158"/>
      <c r="BX705" s="158"/>
      <c r="BY705" s="158"/>
      <c r="BZ705" s="158"/>
      <c r="CA705" s="158"/>
      <c r="CB705" s="158"/>
      <c r="CC705" s="158"/>
      <c r="CD705" s="158"/>
      <c r="CE705" s="158"/>
      <c r="CF705" s="158"/>
      <c r="CG705" s="158"/>
      <c r="CH705" s="158"/>
      <c r="CI705" s="158"/>
      <c r="CJ705" s="158"/>
      <c r="CK705" s="158"/>
      <c r="CL705" s="158"/>
      <c r="CM705" s="158"/>
      <c r="CN705" s="158"/>
      <c r="CO705" s="158"/>
      <c r="CP705" s="158"/>
      <c r="CQ705" s="158"/>
      <c r="CR705" s="158"/>
      <c r="CS705" s="158"/>
      <c r="CT705" s="158"/>
      <c r="CU705" s="158"/>
      <c r="CV705" s="158"/>
      <c r="CW705" s="158"/>
      <c r="CX705" s="158"/>
      <c r="CY705" s="158"/>
      <c r="CZ705" s="158"/>
      <c r="DA705" s="158"/>
      <c r="DB705" s="158"/>
      <c r="DC705" s="158"/>
      <c r="DD705" s="158"/>
      <c r="DE705" s="158"/>
      <c r="DF705" s="158"/>
      <c r="DG705" s="158"/>
      <c r="DH705" s="158"/>
      <c r="DI705" s="158"/>
      <c r="DJ705" s="158"/>
      <c r="DK705" s="158"/>
      <c r="DL705" s="158"/>
      <c r="DM705" s="158"/>
      <c r="DN705" s="158"/>
      <c r="DO705" s="158"/>
      <c r="DP705" s="158"/>
    </row>
    <row r="706" spans="1:120" x14ac:dyDescent="0.2">
      <c r="A706" s="158"/>
      <c r="B706" s="158"/>
      <c r="C706" s="158"/>
      <c r="D706" s="158"/>
      <c r="E706" s="158"/>
      <c r="F706" s="158"/>
      <c r="G706" s="158"/>
      <c r="H706" s="158"/>
      <c r="I706" s="158"/>
      <c r="J706" s="158"/>
      <c r="K706" s="158"/>
      <c r="L706" s="158"/>
      <c r="M706" s="158"/>
      <c r="N706" s="158"/>
      <c r="O706" s="158"/>
      <c r="P706" s="158"/>
      <c r="Q706" s="158"/>
      <c r="R706" s="158"/>
      <c r="S706" s="158"/>
      <c r="T706" s="158"/>
      <c r="U706" s="158"/>
      <c r="V706" s="158"/>
      <c r="W706" s="158"/>
      <c r="X706" s="158"/>
      <c r="Y706" s="158"/>
      <c r="Z706" s="158"/>
      <c r="AA706" s="158"/>
      <c r="AB706" s="158"/>
      <c r="AC706" s="158"/>
      <c r="AD706" s="158"/>
      <c r="AE706" s="158"/>
      <c r="AF706" s="158"/>
      <c r="AG706" s="158"/>
      <c r="AH706" s="158"/>
      <c r="AI706" s="158"/>
      <c r="AJ706" s="158"/>
      <c r="AK706" s="158"/>
      <c r="AL706" s="158"/>
      <c r="AM706" s="158"/>
      <c r="AN706" s="158"/>
      <c r="AO706" s="158"/>
      <c r="AP706" s="158"/>
      <c r="AQ706" s="158"/>
      <c r="AR706" s="158"/>
      <c r="AS706" s="158"/>
      <c r="AT706" s="158"/>
      <c r="AU706" s="158"/>
      <c r="AV706" s="158"/>
      <c r="AW706" s="158"/>
      <c r="AX706" s="158"/>
      <c r="AY706" s="158"/>
      <c r="AZ706" s="158"/>
      <c r="BA706" s="158"/>
      <c r="BB706" s="158"/>
      <c r="BC706" s="158"/>
      <c r="BD706" s="158"/>
      <c r="BE706" s="158"/>
      <c r="BF706" s="158"/>
      <c r="BG706" s="158"/>
      <c r="BH706" s="158"/>
      <c r="BI706" s="158"/>
      <c r="BJ706" s="158"/>
      <c r="BK706" s="158"/>
      <c r="BL706" s="158"/>
      <c r="BM706" s="158"/>
      <c r="BN706" s="158"/>
      <c r="BO706" s="158"/>
      <c r="BP706" s="158"/>
      <c r="BQ706" s="158"/>
      <c r="BR706" s="158"/>
      <c r="BS706" s="158"/>
      <c r="BT706" s="158"/>
      <c r="BU706" s="158"/>
      <c r="BV706" s="158"/>
      <c r="BW706" s="158"/>
      <c r="BX706" s="158"/>
      <c r="BY706" s="158"/>
      <c r="BZ706" s="158"/>
      <c r="CA706" s="158"/>
      <c r="CB706" s="158"/>
      <c r="CC706" s="158"/>
      <c r="CD706" s="158"/>
      <c r="CE706" s="158"/>
      <c r="CF706" s="158"/>
      <c r="CG706" s="158"/>
      <c r="CH706" s="158"/>
      <c r="CI706" s="158"/>
      <c r="CJ706" s="158"/>
      <c r="CK706" s="158"/>
      <c r="CL706" s="158"/>
      <c r="CM706" s="158"/>
      <c r="CN706" s="158"/>
      <c r="CO706" s="158"/>
      <c r="CP706" s="158"/>
      <c r="CQ706" s="158"/>
      <c r="CR706" s="158"/>
      <c r="CS706" s="158"/>
      <c r="CT706" s="158"/>
      <c r="CU706" s="158"/>
      <c r="CV706" s="158"/>
      <c r="CW706" s="158"/>
      <c r="CX706" s="158"/>
      <c r="CY706" s="158"/>
      <c r="CZ706" s="158"/>
      <c r="DA706" s="158"/>
      <c r="DB706" s="158"/>
      <c r="DC706" s="158"/>
      <c r="DD706" s="158"/>
      <c r="DE706" s="158"/>
      <c r="DF706" s="158"/>
      <c r="DG706" s="158"/>
      <c r="DH706" s="158"/>
      <c r="DI706" s="158"/>
      <c r="DJ706" s="158"/>
      <c r="DK706" s="158"/>
      <c r="DL706" s="158"/>
      <c r="DM706" s="158"/>
      <c r="DN706" s="158"/>
      <c r="DO706" s="158"/>
      <c r="DP706" s="158"/>
    </row>
    <row r="707" spans="1:120" x14ac:dyDescent="0.2">
      <c r="A707" s="158"/>
      <c r="B707" s="158"/>
      <c r="C707" s="158"/>
      <c r="D707" s="158"/>
      <c r="E707" s="158"/>
      <c r="F707" s="158"/>
      <c r="G707" s="158"/>
      <c r="H707" s="158"/>
      <c r="I707" s="158"/>
      <c r="J707" s="158"/>
      <c r="K707" s="158"/>
      <c r="L707" s="158"/>
      <c r="M707" s="158"/>
      <c r="N707" s="158"/>
      <c r="O707" s="158"/>
      <c r="P707" s="158"/>
      <c r="Q707" s="158"/>
      <c r="R707" s="158"/>
      <c r="S707" s="158"/>
      <c r="T707" s="158"/>
      <c r="U707" s="158"/>
      <c r="V707" s="158"/>
      <c r="W707" s="158"/>
      <c r="X707" s="158"/>
      <c r="Y707" s="158"/>
      <c r="Z707" s="158"/>
      <c r="AA707" s="158"/>
      <c r="AB707" s="158"/>
      <c r="AC707" s="158"/>
      <c r="AD707" s="158"/>
      <c r="AE707" s="158"/>
      <c r="AF707" s="158"/>
      <c r="AG707" s="158"/>
      <c r="AH707" s="158"/>
      <c r="AI707" s="158"/>
      <c r="AJ707" s="158"/>
      <c r="AK707" s="158"/>
      <c r="AL707" s="158"/>
      <c r="AM707" s="158"/>
      <c r="AN707" s="158"/>
      <c r="AO707" s="158"/>
      <c r="AP707" s="158"/>
      <c r="AQ707" s="158"/>
      <c r="AR707" s="158"/>
      <c r="AS707" s="158"/>
      <c r="AT707" s="158"/>
      <c r="AU707" s="158"/>
      <c r="AV707" s="158"/>
      <c r="AW707" s="158"/>
      <c r="AX707" s="158"/>
      <c r="AY707" s="158"/>
      <c r="AZ707" s="158"/>
      <c r="BA707" s="158"/>
      <c r="BB707" s="158"/>
      <c r="BC707" s="158"/>
      <c r="BD707" s="158"/>
      <c r="BE707" s="158"/>
      <c r="BF707" s="158"/>
      <c r="BG707" s="158"/>
      <c r="BH707" s="158"/>
      <c r="BI707" s="158"/>
      <c r="BJ707" s="158"/>
      <c r="BK707" s="158"/>
      <c r="BL707" s="158"/>
      <c r="BM707" s="158"/>
      <c r="BN707" s="158"/>
      <c r="BO707" s="158"/>
      <c r="BP707" s="158"/>
      <c r="BQ707" s="158"/>
      <c r="BR707" s="158"/>
      <c r="BS707" s="158"/>
      <c r="BT707" s="158"/>
      <c r="BU707" s="158"/>
      <c r="BV707" s="158"/>
      <c r="BW707" s="158"/>
      <c r="BX707" s="158"/>
      <c r="BY707" s="158"/>
      <c r="BZ707" s="158"/>
      <c r="CA707" s="158"/>
      <c r="CB707" s="158"/>
      <c r="CC707" s="158"/>
      <c r="CD707" s="158"/>
      <c r="CE707" s="158"/>
      <c r="CF707" s="158"/>
      <c r="CG707" s="158"/>
      <c r="CH707" s="158"/>
      <c r="CI707" s="158"/>
      <c r="CJ707" s="158"/>
      <c r="CK707" s="158"/>
      <c r="CL707" s="158"/>
      <c r="CM707" s="158"/>
      <c r="CN707" s="158"/>
      <c r="CO707" s="158"/>
      <c r="CP707" s="158"/>
      <c r="CQ707" s="158"/>
      <c r="CR707" s="158"/>
      <c r="CS707" s="158"/>
      <c r="CT707" s="158"/>
      <c r="CU707" s="158"/>
      <c r="CV707" s="158"/>
      <c r="CW707" s="158"/>
      <c r="CX707" s="158"/>
      <c r="CY707" s="158"/>
      <c r="CZ707" s="158"/>
      <c r="DA707" s="158"/>
      <c r="DB707" s="158"/>
      <c r="DC707" s="158"/>
      <c r="DD707" s="158"/>
      <c r="DE707" s="158"/>
      <c r="DF707" s="158"/>
      <c r="DG707" s="158"/>
      <c r="DH707" s="158"/>
      <c r="DI707" s="158"/>
      <c r="DJ707" s="158"/>
      <c r="DK707" s="158"/>
      <c r="DL707" s="158"/>
      <c r="DM707" s="158"/>
      <c r="DN707" s="158"/>
      <c r="DO707" s="158"/>
      <c r="DP707" s="158"/>
    </row>
    <row r="708" spans="1:120" x14ac:dyDescent="0.2">
      <c r="A708" s="158"/>
      <c r="B708" s="158"/>
      <c r="C708" s="158"/>
      <c r="D708" s="158"/>
      <c r="E708" s="158"/>
      <c r="F708" s="158"/>
      <c r="G708" s="158"/>
      <c r="H708" s="158"/>
      <c r="I708" s="158"/>
      <c r="J708" s="158"/>
      <c r="K708" s="158"/>
      <c r="L708" s="158"/>
      <c r="M708" s="158"/>
      <c r="N708" s="158"/>
      <c r="O708" s="158"/>
      <c r="P708" s="158"/>
      <c r="Q708" s="158"/>
      <c r="R708" s="158"/>
      <c r="S708" s="158"/>
      <c r="T708" s="158"/>
      <c r="U708" s="158"/>
      <c r="V708" s="158"/>
      <c r="W708" s="158"/>
      <c r="X708" s="158"/>
      <c r="Y708" s="158"/>
      <c r="Z708" s="158"/>
      <c r="AA708" s="158"/>
      <c r="AB708" s="158"/>
      <c r="AC708" s="158"/>
      <c r="AD708" s="158"/>
      <c r="AE708" s="158"/>
      <c r="AF708" s="158"/>
      <c r="AG708" s="158"/>
      <c r="AH708" s="158"/>
      <c r="AI708" s="158"/>
      <c r="AJ708" s="158"/>
      <c r="AK708" s="158"/>
      <c r="AL708" s="158"/>
      <c r="AM708" s="158"/>
      <c r="AN708" s="158"/>
      <c r="AO708" s="158"/>
      <c r="AP708" s="158"/>
      <c r="AQ708" s="158"/>
      <c r="AR708" s="158"/>
      <c r="AS708" s="158"/>
      <c r="AT708" s="158"/>
      <c r="AU708" s="158"/>
      <c r="AV708" s="158"/>
      <c r="AW708" s="158"/>
      <c r="AX708" s="158"/>
      <c r="AY708" s="158"/>
      <c r="AZ708" s="158"/>
      <c r="BA708" s="158"/>
      <c r="BB708" s="158"/>
      <c r="BC708" s="158"/>
      <c r="BD708" s="158"/>
      <c r="BE708" s="158"/>
      <c r="BF708" s="158"/>
      <c r="BG708" s="158"/>
      <c r="BH708" s="158"/>
      <c r="BI708" s="158"/>
      <c r="BJ708" s="158"/>
      <c r="BK708" s="158"/>
      <c r="BL708" s="158"/>
      <c r="BM708" s="158"/>
      <c r="BN708" s="158"/>
      <c r="BO708" s="158"/>
      <c r="BP708" s="158"/>
      <c r="BQ708" s="158"/>
      <c r="BR708" s="158"/>
      <c r="BS708" s="158"/>
      <c r="BT708" s="158"/>
      <c r="BU708" s="158"/>
      <c r="BV708" s="158"/>
      <c r="BW708" s="158"/>
      <c r="BX708" s="158"/>
      <c r="BY708" s="158"/>
      <c r="BZ708" s="158"/>
      <c r="CA708" s="158"/>
      <c r="CB708" s="158"/>
      <c r="CC708" s="158"/>
      <c r="CD708" s="158"/>
      <c r="CE708" s="158"/>
      <c r="CF708" s="158"/>
      <c r="CG708" s="158"/>
      <c r="CH708" s="158"/>
      <c r="CI708" s="158"/>
      <c r="CJ708" s="158"/>
      <c r="CK708" s="158"/>
      <c r="CL708" s="158"/>
      <c r="CM708" s="158"/>
      <c r="CN708" s="158"/>
      <c r="CO708" s="158"/>
      <c r="CP708" s="158"/>
      <c r="CQ708" s="158"/>
      <c r="CR708" s="158"/>
      <c r="CS708" s="158"/>
      <c r="CT708" s="158"/>
      <c r="CU708" s="158"/>
      <c r="CV708" s="158"/>
      <c r="CW708" s="158"/>
      <c r="CX708" s="158"/>
      <c r="CY708" s="158"/>
      <c r="CZ708" s="158"/>
      <c r="DA708" s="158"/>
      <c r="DB708" s="158"/>
      <c r="DC708" s="158"/>
      <c r="DD708" s="158"/>
      <c r="DE708" s="158"/>
      <c r="DF708" s="158"/>
      <c r="DG708" s="158"/>
      <c r="DH708" s="158"/>
      <c r="DI708" s="158"/>
      <c r="DJ708" s="158"/>
      <c r="DK708" s="158"/>
      <c r="DL708" s="158"/>
      <c r="DM708" s="158"/>
      <c r="DN708" s="158"/>
      <c r="DO708" s="158"/>
      <c r="DP708" s="158"/>
    </row>
    <row r="709" spans="1:120" x14ac:dyDescent="0.2">
      <c r="A709" s="158"/>
      <c r="B709" s="158"/>
      <c r="C709" s="158"/>
      <c r="D709" s="158"/>
      <c r="E709" s="158"/>
      <c r="F709" s="158"/>
      <c r="G709" s="158"/>
      <c r="H709" s="158"/>
      <c r="I709" s="158"/>
      <c r="J709" s="158"/>
      <c r="K709" s="158"/>
      <c r="L709" s="158"/>
      <c r="M709" s="158"/>
      <c r="N709" s="158"/>
      <c r="O709" s="158"/>
      <c r="P709" s="158"/>
      <c r="Q709" s="158"/>
      <c r="R709" s="158"/>
      <c r="S709" s="158"/>
      <c r="T709" s="158"/>
      <c r="U709" s="158"/>
      <c r="V709" s="158"/>
      <c r="W709" s="158"/>
      <c r="X709" s="158"/>
      <c r="Y709" s="158"/>
      <c r="Z709" s="158"/>
      <c r="AA709" s="158"/>
      <c r="AB709" s="158"/>
      <c r="AC709" s="158"/>
      <c r="AD709" s="158"/>
      <c r="AE709" s="158"/>
      <c r="AF709" s="158"/>
      <c r="AG709" s="158"/>
      <c r="AH709" s="158"/>
      <c r="AI709" s="158"/>
      <c r="AJ709" s="158"/>
      <c r="AK709" s="158"/>
      <c r="AL709" s="158"/>
      <c r="AM709" s="158"/>
      <c r="AN709" s="158"/>
      <c r="AO709" s="158"/>
      <c r="AP709" s="158"/>
      <c r="AQ709" s="158"/>
      <c r="AR709" s="158"/>
      <c r="AS709" s="158"/>
      <c r="AT709" s="158"/>
      <c r="AU709" s="158"/>
      <c r="AV709" s="158"/>
      <c r="AW709" s="158"/>
      <c r="AX709" s="158"/>
      <c r="AY709" s="158"/>
      <c r="AZ709" s="158"/>
      <c r="BA709" s="158"/>
      <c r="BB709" s="158"/>
      <c r="BC709" s="158"/>
      <c r="BD709" s="158"/>
      <c r="BE709" s="158"/>
      <c r="BF709" s="158"/>
      <c r="BG709" s="158"/>
      <c r="BH709" s="158"/>
      <c r="BI709" s="158"/>
      <c r="BJ709" s="158"/>
      <c r="BK709" s="158"/>
      <c r="BL709" s="158"/>
      <c r="BM709" s="158"/>
      <c r="BN709" s="158"/>
      <c r="BO709" s="158"/>
      <c r="BP709" s="158"/>
      <c r="BQ709" s="158"/>
      <c r="BR709" s="158"/>
      <c r="BS709" s="158"/>
      <c r="BT709" s="158"/>
      <c r="BU709" s="158"/>
      <c r="BV709" s="158"/>
      <c r="BW709" s="158"/>
      <c r="BX709" s="158"/>
      <c r="BY709" s="158"/>
      <c r="BZ709" s="158"/>
      <c r="CA709" s="158"/>
      <c r="CB709" s="158"/>
      <c r="CC709" s="158"/>
      <c r="CD709" s="158"/>
      <c r="CE709" s="158"/>
      <c r="CF709" s="158"/>
      <c r="CG709" s="158"/>
      <c r="CH709" s="158"/>
      <c r="CI709" s="158"/>
      <c r="CJ709" s="158"/>
      <c r="CK709" s="158"/>
      <c r="CL709" s="158"/>
      <c r="CM709" s="158"/>
      <c r="CN709" s="158"/>
      <c r="CO709" s="158"/>
      <c r="CP709" s="158"/>
      <c r="CQ709" s="158"/>
      <c r="CR709" s="158"/>
      <c r="CS709" s="158"/>
      <c r="CT709" s="158"/>
      <c r="CU709" s="158"/>
      <c r="CV709" s="158"/>
      <c r="CW709" s="158"/>
      <c r="CX709" s="158"/>
      <c r="CY709" s="158"/>
      <c r="CZ709" s="158"/>
      <c r="DA709" s="158"/>
      <c r="DB709" s="158"/>
      <c r="DC709" s="158"/>
      <c r="DD709" s="158"/>
      <c r="DE709" s="158"/>
      <c r="DF709" s="158"/>
      <c r="DG709" s="158"/>
      <c r="DH709" s="158"/>
      <c r="DI709" s="158"/>
      <c r="DJ709" s="158"/>
      <c r="DK709" s="158"/>
      <c r="DL709" s="158"/>
      <c r="DM709" s="158"/>
      <c r="DN709" s="158"/>
      <c r="DO709" s="158"/>
      <c r="DP709" s="158"/>
    </row>
    <row r="710" spans="1:120" x14ac:dyDescent="0.2">
      <c r="A710" s="158"/>
      <c r="B710" s="158"/>
      <c r="C710" s="158"/>
      <c r="D710" s="158"/>
      <c r="E710" s="158"/>
      <c r="F710" s="158"/>
      <c r="G710" s="158"/>
      <c r="H710" s="158"/>
      <c r="I710" s="158"/>
      <c r="J710" s="158"/>
      <c r="K710" s="158"/>
      <c r="L710" s="158"/>
      <c r="M710" s="158"/>
      <c r="N710" s="158"/>
      <c r="O710" s="158"/>
      <c r="P710" s="158"/>
      <c r="Q710" s="158"/>
      <c r="R710" s="158"/>
      <c r="S710" s="158"/>
      <c r="T710" s="158"/>
      <c r="U710" s="158"/>
      <c r="V710" s="158"/>
      <c r="W710" s="158"/>
      <c r="X710" s="158"/>
      <c r="Y710" s="158"/>
      <c r="Z710" s="158"/>
      <c r="AA710" s="158"/>
      <c r="AB710" s="158"/>
      <c r="AC710" s="158"/>
      <c r="AD710" s="158"/>
      <c r="AE710" s="158"/>
      <c r="AF710" s="158"/>
      <c r="AG710" s="158"/>
      <c r="AH710" s="158"/>
      <c r="AI710" s="158"/>
      <c r="AJ710" s="158"/>
      <c r="AK710" s="158"/>
      <c r="AL710" s="158"/>
      <c r="AM710" s="158"/>
      <c r="AN710" s="158"/>
      <c r="AO710" s="158"/>
      <c r="AP710" s="158"/>
      <c r="AQ710" s="158"/>
      <c r="AR710" s="158"/>
      <c r="AS710" s="158"/>
      <c r="AT710" s="158"/>
      <c r="AU710" s="158"/>
      <c r="AV710" s="158"/>
      <c r="AW710" s="158"/>
      <c r="AX710" s="158"/>
      <c r="AY710" s="158"/>
      <c r="AZ710" s="158"/>
      <c r="BA710" s="158"/>
      <c r="BB710" s="158"/>
      <c r="BC710" s="158"/>
      <c r="BD710" s="158"/>
      <c r="BE710" s="158"/>
      <c r="BF710" s="158"/>
      <c r="BG710" s="158"/>
      <c r="BH710" s="158"/>
      <c r="BI710" s="158"/>
      <c r="BJ710" s="158"/>
      <c r="BK710" s="158"/>
      <c r="BL710" s="158"/>
      <c r="BM710" s="158"/>
      <c r="BN710" s="158"/>
      <c r="BO710" s="158"/>
      <c r="BP710" s="158"/>
      <c r="BQ710" s="158"/>
      <c r="BR710" s="158"/>
      <c r="BS710" s="158"/>
      <c r="BT710" s="158"/>
      <c r="BU710" s="158"/>
      <c r="BV710" s="158"/>
      <c r="BW710" s="158"/>
      <c r="BX710" s="158"/>
      <c r="BY710" s="158"/>
      <c r="BZ710" s="158"/>
      <c r="CA710" s="158"/>
      <c r="CB710" s="158"/>
      <c r="CC710" s="158"/>
      <c r="CD710" s="158"/>
      <c r="CE710" s="158"/>
      <c r="CF710" s="158"/>
      <c r="CG710" s="158"/>
      <c r="CH710" s="158"/>
      <c r="CI710" s="158"/>
      <c r="CJ710" s="158"/>
      <c r="CK710" s="158"/>
      <c r="CL710" s="158"/>
      <c r="CM710" s="158"/>
      <c r="CN710" s="158"/>
      <c r="CO710" s="158"/>
      <c r="CP710" s="158"/>
      <c r="CQ710" s="158"/>
      <c r="CR710" s="158"/>
      <c r="CS710" s="158"/>
      <c r="CT710" s="158"/>
      <c r="CU710" s="158"/>
      <c r="CV710" s="158"/>
      <c r="CW710" s="158"/>
      <c r="CX710" s="158"/>
      <c r="CY710" s="158"/>
      <c r="CZ710" s="158"/>
      <c r="DA710" s="158"/>
      <c r="DB710" s="158"/>
      <c r="DC710" s="158"/>
      <c r="DD710" s="158"/>
      <c r="DE710" s="158"/>
      <c r="DF710" s="158"/>
      <c r="DG710" s="158"/>
      <c r="DH710" s="158"/>
      <c r="DI710" s="158"/>
      <c r="DJ710" s="158"/>
      <c r="DK710" s="158"/>
      <c r="DL710" s="158"/>
      <c r="DM710" s="158"/>
      <c r="DN710" s="158"/>
      <c r="DO710" s="158"/>
      <c r="DP710" s="158"/>
    </row>
    <row r="711" spans="1:120" x14ac:dyDescent="0.2">
      <c r="A711" s="158"/>
      <c r="B711" s="158"/>
      <c r="C711" s="158"/>
      <c r="D711" s="158"/>
      <c r="E711" s="158"/>
      <c r="F711" s="158"/>
      <c r="G711" s="158"/>
      <c r="H711" s="158"/>
      <c r="I711" s="158"/>
      <c r="J711" s="158"/>
      <c r="K711" s="158"/>
      <c r="L711" s="158"/>
      <c r="M711" s="158"/>
      <c r="N711" s="158"/>
      <c r="O711" s="158"/>
      <c r="P711" s="158"/>
      <c r="Q711" s="158"/>
      <c r="R711" s="158"/>
      <c r="S711" s="158"/>
      <c r="T711" s="158"/>
      <c r="U711" s="158"/>
      <c r="V711" s="158"/>
      <c r="W711" s="158"/>
      <c r="X711" s="158"/>
      <c r="Y711" s="158"/>
      <c r="Z711" s="158"/>
      <c r="AA711" s="158"/>
      <c r="AB711" s="158"/>
      <c r="AC711" s="158"/>
      <c r="AD711" s="158"/>
      <c r="AE711" s="158"/>
      <c r="AF711" s="158"/>
      <c r="AG711" s="158"/>
      <c r="AH711" s="158"/>
      <c r="AI711" s="158"/>
      <c r="AJ711" s="158"/>
      <c r="AK711" s="158"/>
      <c r="AL711" s="158"/>
      <c r="AM711" s="158"/>
      <c r="AN711" s="158"/>
      <c r="AO711" s="158"/>
      <c r="AP711" s="158"/>
      <c r="AQ711" s="158"/>
      <c r="AR711" s="158"/>
      <c r="AS711" s="158"/>
      <c r="AT711" s="158"/>
      <c r="AU711" s="158"/>
      <c r="AV711" s="158"/>
      <c r="AW711" s="158"/>
      <c r="AX711" s="158"/>
      <c r="AY711" s="158"/>
      <c r="AZ711" s="158"/>
      <c r="BA711" s="158"/>
      <c r="BB711" s="158"/>
      <c r="BC711" s="158"/>
      <c r="BD711" s="158"/>
      <c r="BE711" s="158"/>
      <c r="BF711" s="158"/>
      <c r="BG711" s="158"/>
      <c r="BH711" s="158"/>
      <c r="BI711" s="158"/>
      <c r="BJ711" s="158"/>
      <c r="BK711" s="158"/>
      <c r="BL711" s="158"/>
      <c r="BM711" s="158"/>
      <c r="BN711" s="158"/>
      <c r="BO711" s="158"/>
      <c r="BP711" s="158"/>
      <c r="BQ711" s="158"/>
      <c r="BR711" s="158"/>
      <c r="BS711" s="158"/>
      <c r="BT711" s="158"/>
      <c r="BU711" s="158"/>
      <c r="BV711" s="158"/>
      <c r="BW711" s="158"/>
      <c r="BX711" s="158"/>
      <c r="BY711" s="158"/>
      <c r="BZ711" s="158"/>
      <c r="CA711" s="158"/>
      <c r="CB711" s="158"/>
      <c r="CC711" s="158"/>
      <c r="CD711" s="158"/>
      <c r="CE711" s="158"/>
      <c r="CF711" s="158"/>
      <c r="CG711" s="158"/>
      <c r="CH711" s="158"/>
      <c r="CI711" s="158"/>
      <c r="CJ711" s="158"/>
      <c r="CK711" s="158"/>
      <c r="CL711" s="158"/>
      <c r="CM711" s="158"/>
      <c r="CN711" s="158"/>
      <c r="CO711" s="158"/>
      <c r="CP711" s="158"/>
      <c r="CQ711" s="158"/>
      <c r="CR711" s="158"/>
      <c r="CS711" s="158"/>
      <c r="CT711" s="158"/>
      <c r="CU711" s="158"/>
      <c r="CV711" s="158"/>
      <c r="CW711" s="158"/>
      <c r="CX711" s="158"/>
      <c r="CY711" s="158"/>
      <c r="CZ711" s="158"/>
      <c r="DA711" s="158"/>
      <c r="DB711" s="158"/>
      <c r="DC711" s="158"/>
      <c r="DD711" s="158"/>
      <c r="DE711" s="158"/>
      <c r="DF711" s="158"/>
      <c r="DG711" s="158"/>
      <c r="DH711" s="158"/>
      <c r="DI711" s="158"/>
      <c r="DJ711" s="158"/>
      <c r="DK711" s="158"/>
      <c r="DL711" s="158"/>
      <c r="DM711" s="158"/>
      <c r="DN711" s="158"/>
      <c r="DO711" s="158"/>
      <c r="DP711" s="158"/>
    </row>
    <row r="712" spans="1:120" x14ac:dyDescent="0.2">
      <c r="A712" s="158"/>
      <c r="B712" s="158"/>
      <c r="C712" s="158"/>
      <c r="D712" s="158"/>
      <c r="E712" s="158"/>
      <c r="F712" s="158"/>
      <c r="G712" s="158"/>
      <c r="H712" s="158"/>
      <c r="I712" s="158"/>
      <c r="J712" s="158"/>
      <c r="K712" s="158"/>
      <c r="L712" s="158"/>
      <c r="M712" s="158"/>
      <c r="N712" s="158"/>
      <c r="O712" s="158"/>
      <c r="P712" s="158"/>
      <c r="Q712" s="158"/>
      <c r="R712" s="158"/>
      <c r="S712" s="158"/>
      <c r="T712" s="158"/>
      <c r="U712" s="158"/>
      <c r="V712" s="158"/>
      <c r="W712" s="158"/>
      <c r="X712" s="158"/>
      <c r="Y712" s="158"/>
      <c r="Z712" s="158"/>
      <c r="AA712" s="158"/>
      <c r="AB712" s="158"/>
      <c r="AC712" s="158"/>
      <c r="AD712" s="158"/>
      <c r="AE712" s="158"/>
      <c r="AF712" s="158"/>
      <c r="AG712" s="158"/>
      <c r="AH712" s="158"/>
      <c r="AI712" s="158"/>
      <c r="AJ712" s="158"/>
      <c r="AK712" s="158"/>
      <c r="AL712" s="158"/>
      <c r="AM712" s="158"/>
      <c r="AN712" s="158"/>
      <c r="AO712" s="158"/>
      <c r="AP712" s="158"/>
      <c r="AQ712" s="158"/>
      <c r="AR712" s="158"/>
      <c r="AS712" s="158"/>
      <c r="AT712" s="158"/>
      <c r="AU712" s="158"/>
      <c r="AV712" s="158"/>
      <c r="AW712" s="158"/>
      <c r="AX712" s="158"/>
      <c r="AY712" s="158"/>
      <c r="AZ712" s="158"/>
      <c r="BA712" s="158"/>
      <c r="BB712" s="158"/>
      <c r="BC712" s="158"/>
      <c r="BD712" s="158"/>
      <c r="BE712" s="158"/>
      <c r="BF712" s="158"/>
      <c r="BG712" s="158"/>
      <c r="BH712" s="158"/>
      <c r="BI712" s="158"/>
      <c r="BJ712" s="158"/>
      <c r="BK712" s="158"/>
      <c r="BL712" s="158"/>
      <c r="BM712" s="158"/>
      <c r="BN712" s="158"/>
      <c r="BO712" s="158"/>
      <c r="BP712" s="158"/>
      <c r="BQ712" s="158"/>
      <c r="BR712" s="158"/>
      <c r="BS712" s="158"/>
      <c r="BT712" s="158"/>
      <c r="BU712" s="158"/>
      <c r="BV712" s="158"/>
      <c r="BW712" s="158"/>
      <c r="BX712" s="158"/>
      <c r="BY712" s="158"/>
      <c r="BZ712" s="158"/>
      <c r="CA712" s="158"/>
      <c r="CB712" s="158"/>
      <c r="CC712" s="158"/>
      <c r="CD712" s="158"/>
      <c r="CE712" s="158"/>
      <c r="CF712" s="158"/>
      <c r="CG712" s="158"/>
      <c r="CH712" s="158"/>
      <c r="CI712" s="158"/>
      <c r="CJ712" s="158"/>
      <c r="CK712" s="158"/>
      <c r="CL712" s="158"/>
      <c r="CM712" s="158"/>
      <c r="CN712" s="158"/>
      <c r="CO712" s="158"/>
      <c r="CP712" s="158"/>
      <c r="CQ712" s="158"/>
      <c r="CR712" s="158"/>
      <c r="CS712" s="158"/>
      <c r="CT712" s="158"/>
      <c r="CU712" s="158"/>
      <c r="CV712" s="158"/>
      <c r="CW712" s="158"/>
      <c r="CX712" s="158"/>
      <c r="CY712" s="158"/>
      <c r="CZ712" s="158"/>
      <c r="DA712" s="158"/>
      <c r="DB712" s="158"/>
      <c r="DC712" s="158"/>
      <c r="DD712" s="158"/>
      <c r="DE712" s="158"/>
      <c r="DF712" s="158"/>
      <c r="DG712" s="158"/>
      <c r="DH712" s="158"/>
      <c r="DI712" s="158"/>
      <c r="DJ712" s="158"/>
      <c r="DK712" s="158"/>
      <c r="DL712" s="158"/>
      <c r="DM712" s="158"/>
      <c r="DN712" s="158"/>
      <c r="DO712" s="158"/>
      <c r="DP712" s="158"/>
    </row>
    <row r="713" spans="1:120" x14ac:dyDescent="0.2">
      <c r="A713" s="158"/>
      <c r="B713" s="158"/>
      <c r="C713" s="158"/>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8"/>
      <c r="AD713" s="158"/>
      <c r="AE713" s="158"/>
      <c r="AF713" s="158"/>
      <c r="AG713" s="158"/>
      <c r="AH713" s="158"/>
      <c r="AI713" s="158"/>
      <c r="AJ713" s="158"/>
      <c r="AK713" s="158"/>
      <c r="AL713" s="158"/>
      <c r="AM713" s="158"/>
      <c r="AN713" s="158"/>
      <c r="AO713" s="158"/>
      <c r="AP713" s="158"/>
      <c r="AQ713" s="158"/>
      <c r="AR713" s="158"/>
      <c r="AS713" s="158"/>
      <c r="AT713" s="158"/>
      <c r="AU713" s="158"/>
      <c r="AV713" s="158"/>
      <c r="AW713" s="158"/>
      <c r="AX713" s="158"/>
      <c r="AY713" s="158"/>
      <c r="AZ713" s="158"/>
      <c r="BA713" s="158"/>
      <c r="BB713" s="158"/>
      <c r="BC713" s="158"/>
      <c r="BD713" s="158"/>
      <c r="BE713" s="158"/>
      <c r="BF713" s="158"/>
      <c r="BG713" s="158"/>
      <c r="BH713" s="158"/>
      <c r="BI713" s="158"/>
      <c r="BJ713" s="158"/>
      <c r="BK713" s="158"/>
      <c r="BL713" s="158"/>
      <c r="BM713" s="158"/>
      <c r="BN713" s="158"/>
      <c r="BO713" s="158"/>
      <c r="BP713" s="158"/>
      <c r="BQ713" s="158"/>
      <c r="BR713" s="158"/>
      <c r="BS713" s="158"/>
      <c r="BT713" s="158"/>
      <c r="BU713" s="158"/>
      <c r="BV713" s="158"/>
      <c r="BW713" s="158"/>
      <c r="BX713" s="158"/>
      <c r="BY713" s="158"/>
      <c r="BZ713" s="158"/>
      <c r="CA713" s="158"/>
      <c r="CB713" s="158"/>
      <c r="CC713" s="158"/>
      <c r="CD713" s="158"/>
      <c r="CE713" s="158"/>
      <c r="CF713" s="158"/>
      <c r="CG713" s="158"/>
      <c r="CH713" s="158"/>
      <c r="CI713" s="158"/>
      <c r="CJ713" s="158"/>
      <c r="CK713" s="158"/>
      <c r="CL713" s="158"/>
      <c r="CM713" s="158"/>
      <c r="CN713" s="158"/>
      <c r="CO713" s="158"/>
      <c r="CP713" s="158"/>
      <c r="CQ713" s="158"/>
      <c r="CR713" s="158"/>
      <c r="CS713" s="158"/>
      <c r="CT713" s="158"/>
      <c r="CU713" s="158"/>
      <c r="CV713" s="158"/>
      <c r="CW713" s="158"/>
      <c r="CX713" s="158"/>
      <c r="CY713" s="158"/>
      <c r="CZ713" s="158"/>
      <c r="DA713" s="158"/>
      <c r="DB713" s="158"/>
      <c r="DC713" s="158"/>
      <c r="DD713" s="158"/>
      <c r="DE713" s="158"/>
      <c r="DF713" s="158"/>
      <c r="DG713" s="158"/>
      <c r="DH713" s="158"/>
      <c r="DI713" s="158"/>
      <c r="DJ713" s="158"/>
      <c r="DK713" s="158"/>
      <c r="DL713" s="158"/>
      <c r="DM713" s="158"/>
      <c r="DN713" s="158"/>
      <c r="DO713" s="158"/>
      <c r="DP713" s="158"/>
    </row>
    <row r="714" spans="1:120" x14ac:dyDescent="0.2">
      <c r="A714" s="158"/>
      <c r="B714" s="158"/>
      <c r="C714" s="158"/>
      <c r="D714" s="158"/>
      <c r="E714" s="158"/>
      <c r="F714" s="158"/>
      <c r="G714" s="158"/>
      <c r="H714" s="158"/>
      <c r="I714" s="158"/>
      <c r="J714" s="158"/>
      <c r="K714" s="158"/>
      <c r="L714" s="158"/>
      <c r="M714" s="158"/>
      <c r="N714" s="158"/>
      <c r="O714" s="158"/>
      <c r="P714" s="158"/>
      <c r="Q714" s="158"/>
      <c r="R714" s="158"/>
      <c r="S714" s="158"/>
      <c r="T714" s="158"/>
      <c r="U714" s="158"/>
      <c r="V714" s="158"/>
      <c r="W714" s="158"/>
      <c r="X714" s="158"/>
      <c r="Y714" s="158"/>
      <c r="Z714" s="158"/>
      <c r="AA714" s="158"/>
      <c r="AB714" s="158"/>
      <c r="AC714" s="158"/>
      <c r="AD714" s="158"/>
      <c r="AE714" s="158"/>
      <c r="AF714" s="158"/>
      <c r="AG714" s="158"/>
      <c r="AH714" s="158"/>
      <c r="AI714" s="158"/>
      <c r="AJ714" s="158"/>
      <c r="AK714" s="158"/>
      <c r="AL714" s="158"/>
      <c r="AM714" s="158"/>
      <c r="AN714" s="158"/>
      <c r="AO714" s="158"/>
      <c r="AP714" s="158"/>
      <c r="AQ714" s="158"/>
      <c r="AR714" s="158"/>
      <c r="AS714" s="158"/>
      <c r="AT714" s="158"/>
      <c r="AU714" s="158"/>
      <c r="AV714" s="158"/>
      <c r="AW714" s="158"/>
      <c r="AX714" s="158"/>
      <c r="AY714" s="158"/>
      <c r="AZ714" s="158"/>
      <c r="BA714" s="158"/>
      <c r="BB714" s="158"/>
      <c r="BC714" s="158"/>
      <c r="BD714" s="158"/>
      <c r="BE714" s="158"/>
      <c r="BF714" s="158"/>
      <c r="BG714" s="158"/>
      <c r="BH714" s="158"/>
      <c r="BI714" s="158"/>
      <c r="BJ714" s="158"/>
      <c r="BK714" s="158"/>
      <c r="BL714" s="158"/>
      <c r="BM714" s="158"/>
      <c r="BN714" s="158"/>
      <c r="BO714" s="158"/>
      <c r="BP714" s="158"/>
      <c r="BQ714" s="158"/>
      <c r="BR714" s="158"/>
      <c r="BS714" s="158"/>
      <c r="BT714" s="158"/>
      <c r="BU714" s="158"/>
      <c r="BV714" s="158"/>
      <c r="BW714" s="158"/>
      <c r="BX714" s="158"/>
      <c r="BY714" s="158"/>
      <c r="BZ714" s="158"/>
      <c r="CA714" s="158"/>
      <c r="CB714" s="158"/>
      <c r="CC714" s="158"/>
      <c r="CD714" s="158"/>
      <c r="CE714" s="158"/>
      <c r="CF714" s="158"/>
      <c r="CG714" s="158"/>
      <c r="CH714" s="158"/>
      <c r="CI714" s="158"/>
      <c r="CJ714" s="158"/>
      <c r="CK714" s="158"/>
      <c r="CL714" s="158"/>
      <c r="CM714" s="158"/>
      <c r="CN714" s="158"/>
      <c r="CO714" s="158"/>
      <c r="CP714" s="158"/>
      <c r="CQ714" s="158"/>
      <c r="CR714" s="158"/>
      <c r="CS714" s="158"/>
      <c r="CT714" s="158"/>
      <c r="CU714" s="158"/>
      <c r="CV714" s="158"/>
      <c r="CW714" s="158"/>
      <c r="CX714" s="158"/>
      <c r="CY714" s="158"/>
      <c r="CZ714" s="158"/>
      <c r="DA714" s="158"/>
      <c r="DB714" s="158"/>
      <c r="DC714" s="158"/>
      <c r="DD714" s="158"/>
      <c r="DE714" s="158"/>
      <c r="DF714" s="158"/>
      <c r="DG714" s="158"/>
      <c r="DH714" s="158"/>
      <c r="DI714" s="158"/>
      <c r="DJ714" s="158"/>
      <c r="DK714" s="158"/>
      <c r="DL714" s="158"/>
      <c r="DM714" s="158"/>
      <c r="DN714" s="158"/>
      <c r="DO714" s="158"/>
      <c r="DP714" s="158"/>
    </row>
    <row r="715" spans="1:120" x14ac:dyDescent="0.2">
      <c r="A715" s="158"/>
      <c r="B715" s="158"/>
      <c r="C715" s="158"/>
      <c r="D715" s="158"/>
      <c r="E715" s="158"/>
      <c r="F715" s="158"/>
      <c r="G715" s="158"/>
      <c r="H715" s="158"/>
      <c r="I715" s="158"/>
      <c r="J715" s="158"/>
      <c r="K715" s="158"/>
      <c r="L715" s="158"/>
      <c r="M715" s="158"/>
      <c r="N715" s="158"/>
      <c r="O715" s="158"/>
      <c r="P715" s="158"/>
      <c r="Q715" s="158"/>
      <c r="R715" s="158"/>
      <c r="S715" s="158"/>
      <c r="T715" s="158"/>
      <c r="U715" s="158"/>
      <c r="V715" s="158"/>
      <c r="W715" s="158"/>
      <c r="X715" s="158"/>
      <c r="Y715" s="158"/>
      <c r="Z715" s="158"/>
      <c r="AA715" s="158"/>
      <c r="AB715" s="158"/>
      <c r="AC715" s="158"/>
      <c r="AD715" s="158"/>
      <c r="AE715" s="158"/>
      <c r="AF715" s="158"/>
      <c r="AG715" s="158"/>
      <c r="AH715" s="158"/>
      <c r="AI715" s="158"/>
      <c r="AJ715" s="158"/>
      <c r="AK715" s="158"/>
      <c r="AL715" s="158"/>
      <c r="AM715" s="158"/>
      <c r="AN715" s="158"/>
      <c r="AO715" s="158"/>
      <c r="AP715" s="158"/>
      <c r="AQ715" s="158"/>
      <c r="AR715" s="158"/>
      <c r="AS715" s="158"/>
      <c r="AT715" s="158"/>
      <c r="AU715" s="158"/>
      <c r="AV715" s="158"/>
      <c r="AW715" s="158"/>
      <c r="AX715" s="158"/>
      <c r="AY715" s="158"/>
      <c r="AZ715" s="158"/>
      <c r="BA715" s="158"/>
      <c r="BB715" s="158"/>
      <c r="BC715" s="158"/>
      <c r="BD715" s="158"/>
      <c r="BE715" s="158"/>
      <c r="BF715" s="158"/>
      <c r="BG715" s="158"/>
      <c r="BH715" s="158"/>
      <c r="BI715" s="158"/>
      <c r="BJ715" s="158"/>
      <c r="BK715" s="158"/>
      <c r="BL715" s="158"/>
      <c r="BM715" s="158"/>
      <c r="BN715" s="158"/>
      <c r="BO715" s="158"/>
      <c r="BP715" s="158"/>
      <c r="BQ715" s="158"/>
      <c r="BR715" s="158"/>
      <c r="BS715" s="158"/>
      <c r="BT715" s="158"/>
      <c r="BU715" s="158"/>
      <c r="BV715" s="158"/>
      <c r="BW715" s="158"/>
      <c r="BX715" s="158"/>
      <c r="BY715" s="158"/>
      <c r="BZ715" s="158"/>
      <c r="CA715" s="158"/>
      <c r="CB715" s="158"/>
      <c r="CC715" s="158"/>
      <c r="CD715" s="158"/>
      <c r="CE715" s="158"/>
      <c r="CF715" s="158"/>
      <c r="CG715" s="158"/>
      <c r="CH715" s="158"/>
      <c r="CI715" s="158"/>
      <c r="CJ715" s="158"/>
      <c r="CK715" s="158"/>
      <c r="CL715" s="158"/>
      <c r="CM715" s="158"/>
      <c r="CN715" s="158"/>
      <c r="CO715" s="158"/>
      <c r="CP715" s="158"/>
      <c r="CQ715" s="158"/>
      <c r="CR715" s="158"/>
      <c r="CS715" s="158"/>
      <c r="CT715" s="158"/>
      <c r="CU715" s="158"/>
      <c r="CV715" s="158"/>
      <c r="CW715" s="158"/>
      <c r="CX715" s="158"/>
      <c r="CY715" s="158"/>
      <c r="CZ715" s="158"/>
      <c r="DA715" s="158"/>
      <c r="DB715" s="158"/>
      <c r="DC715" s="158"/>
      <c r="DD715" s="158"/>
      <c r="DE715" s="158"/>
      <c r="DF715" s="158"/>
      <c r="DG715" s="158"/>
      <c r="DH715" s="158"/>
      <c r="DI715" s="158"/>
      <c r="DJ715" s="158"/>
      <c r="DK715" s="158"/>
      <c r="DL715" s="158"/>
      <c r="DM715" s="158"/>
      <c r="DN715" s="158"/>
      <c r="DO715" s="158"/>
      <c r="DP715" s="158"/>
    </row>
    <row r="716" spans="1:120" x14ac:dyDescent="0.2">
      <c r="A716" s="158"/>
      <c r="B716" s="158"/>
      <c r="C716" s="158"/>
      <c r="D716" s="158"/>
      <c r="E716" s="158"/>
      <c r="F716" s="158"/>
      <c r="G716" s="158"/>
      <c r="H716" s="158"/>
      <c r="I716" s="158"/>
      <c r="J716" s="158"/>
      <c r="K716" s="158"/>
      <c r="L716" s="158"/>
      <c r="M716" s="158"/>
      <c r="N716" s="158"/>
      <c r="O716" s="158"/>
      <c r="P716" s="158"/>
      <c r="Q716" s="158"/>
      <c r="R716" s="158"/>
      <c r="S716" s="158"/>
      <c r="T716" s="158"/>
      <c r="U716" s="158"/>
      <c r="V716" s="158"/>
      <c r="W716" s="158"/>
      <c r="X716" s="158"/>
      <c r="Y716" s="158"/>
      <c r="Z716" s="158"/>
      <c r="AA716" s="158"/>
      <c r="AB716" s="158"/>
      <c r="AC716" s="158"/>
      <c r="AD716" s="158"/>
      <c r="AE716" s="158"/>
      <c r="AF716" s="158"/>
      <c r="AG716" s="158"/>
      <c r="AH716" s="158"/>
      <c r="AI716" s="158"/>
      <c r="AJ716" s="158"/>
      <c r="AK716" s="158"/>
      <c r="AL716" s="158"/>
      <c r="AM716" s="158"/>
      <c r="AN716" s="158"/>
      <c r="AO716" s="158"/>
      <c r="AP716" s="158"/>
      <c r="AQ716" s="158"/>
      <c r="AR716" s="158"/>
      <c r="AS716" s="158"/>
      <c r="AT716" s="158"/>
      <c r="AU716" s="158"/>
      <c r="AV716" s="158"/>
      <c r="AW716" s="158"/>
      <c r="AX716" s="158"/>
      <c r="AY716" s="158"/>
      <c r="AZ716" s="158"/>
      <c r="BA716" s="158"/>
      <c r="BB716" s="158"/>
      <c r="BC716" s="158"/>
      <c r="BD716" s="158"/>
      <c r="BE716" s="158"/>
      <c r="BF716" s="158"/>
      <c r="BG716" s="158"/>
      <c r="BH716" s="158"/>
      <c r="BI716" s="158"/>
      <c r="BJ716" s="158"/>
      <c r="BK716" s="158"/>
      <c r="BL716" s="158"/>
      <c r="BM716" s="158"/>
      <c r="BN716" s="158"/>
      <c r="BO716" s="158"/>
      <c r="BP716" s="158"/>
      <c r="BQ716" s="158"/>
      <c r="BR716" s="158"/>
      <c r="BS716" s="158"/>
      <c r="BT716" s="158"/>
      <c r="BU716" s="158"/>
      <c r="BV716" s="158"/>
      <c r="BW716" s="158"/>
      <c r="BX716" s="158"/>
      <c r="BY716" s="158"/>
      <c r="BZ716" s="158"/>
      <c r="CA716" s="158"/>
      <c r="CB716" s="158"/>
      <c r="CC716" s="158"/>
      <c r="CD716" s="158"/>
      <c r="CE716" s="158"/>
      <c r="CF716" s="158"/>
      <c r="CG716" s="158"/>
      <c r="CH716" s="158"/>
      <c r="CI716" s="158"/>
      <c r="CJ716" s="158"/>
      <c r="CK716" s="158"/>
      <c r="CL716" s="158"/>
      <c r="CM716" s="158"/>
      <c r="CN716" s="158"/>
      <c r="CO716" s="158"/>
      <c r="CP716" s="158"/>
      <c r="CQ716" s="158"/>
      <c r="CR716" s="158"/>
      <c r="CS716" s="158"/>
      <c r="CT716" s="158"/>
      <c r="CU716" s="158"/>
      <c r="CV716" s="158"/>
      <c r="CW716" s="158"/>
      <c r="CX716" s="158"/>
      <c r="CY716" s="158"/>
      <c r="CZ716" s="158"/>
      <c r="DA716" s="158"/>
      <c r="DB716" s="158"/>
      <c r="DC716" s="158"/>
      <c r="DD716" s="158"/>
      <c r="DE716" s="158"/>
      <c r="DF716" s="158"/>
      <c r="DG716" s="158"/>
      <c r="DH716" s="158"/>
      <c r="DI716" s="158"/>
      <c r="DJ716" s="158"/>
      <c r="DK716" s="158"/>
      <c r="DL716" s="158"/>
      <c r="DM716" s="158"/>
      <c r="DN716" s="158"/>
      <c r="DO716" s="158"/>
      <c r="DP716" s="158"/>
    </row>
    <row r="717" spans="1:120" x14ac:dyDescent="0.2">
      <c r="A717" s="158"/>
      <c r="B717" s="158"/>
      <c r="C717" s="158"/>
      <c r="D717" s="158"/>
      <c r="E717" s="158"/>
      <c r="F717" s="158"/>
      <c r="G717" s="158"/>
      <c r="H717" s="158"/>
      <c r="I717" s="158"/>
      <c r="J717" s="158"/>
      <c r="K717" s="158"/>
      <c r="L717" s="158"/>
      <c r="M717" s="158"/>
      <c r="N717" s="158"/>
      <c r="O717" s="158"/>
      <c r="P717" s="158"/>
      <c r="Q717" s="158"/>
      <c r="R717" s="158"/>
      <c r="S717" s="158"/>
      <c r="T717" s="158"/>
      <c r="U717" s="158"/>
      <c r="V717" s="158"/>
      <c r="W717" s="158"/>
      <c r="X717" s="158"/>
      <c r="Y717" s="158"/>
      <c r="Z717" s="158"/>
      <c r="AA717" s="158"/>
      <c r="AB717" s="158"/>
      <c r="AC717" s="158"/>
      <c r="AD717" s="158"/>
      <c r="AE717" s="158"/>
      <c r="AF717" s="158"/>
      <c r="AG717" s="158"/>
      <c r="AH717" s="158"/>
      <c r="AI717" s="158"/>
      <c r="AJ717" s="158"/>
      <c r="AK717" s="158"/>
      <c r="AL717" s="158"/>
      <c r="AM717" s="158"/>
      <c r="AN717" s="158"/>
      <c r="AO717" s="158"/>
      <c r="AP717" s="158"/>
      <c r="AQ717" s="158"/>
      <c r="AR717" s="158"/>
      <c r="AS717" s="158"/>
      <c r="AT717" s="158"/>
      <c r="AU717" s="158"/>
      <c r="AV717" s="158"/>
      <c r="AW717" s="158"/>
      <c r="AX717" s="158"/>
      <c r="AY717" s="158"/>
      <c r="AZ717" s="158"/>
      <c r="BA717" s="158"/>
      <c r="BB717" s="158"/>
      <c r="BC717" s="158"/>
      <c r="BD717" s="158"/>
      <c r="BE717" s="158"/>
      <c r="BF717" s="158"/>
      <c r="BG717" s="158"/>
      <c r="BH717" s="158"/>
      <c r="BI717" s="158"/>
      <c r="BJ717" s="158"/>
      <c r="BK717" s="158"/>
      <c r="BL717" s="158"/>
      <c r="BM717" s="158"/>
      <c r="BN717" s="158"/>
      <c r="BO717" s="158"/>
      <c r="BP717" s="158"/>
      <c r="BQ717" s="158"/>
      <c r="BR717" s="158"/>
      <c r="BS717" s="158"/>
      <c r="BT717" s="158"/>
      <c r="BU717" s="158"/>
      <c r="BV717" s="158"/>
      <c r="BW717" s="158"/>
      <c r="BX717" s="158"/>
      <c r="BY717" s="158"/>
      <c r="BZ717" s="158"/>
      <c r="CA717" s="158"/>
      <c r="CB717" s="158"/>
      <c r="CC717" s="158"/>
      <c r="CD717" s="158"/>
      <c r="CE717" s="158"/>
      <c r="CF717" s="158"/>
      <c r="CG717" s="158"/>
      <c r="CH717" s="158"/>
      <c r="CI717" s="158"/>
      <c r="CJ717" s="158"/>
      <c r="CK717" s="158"/>
      <c r="CL717" s="158"/>
      <c r="CM717" s="158"/>
      <c r="CN717" s="158"/>
      <c r="CO717" s="158"/>
      <c r="CP717" s="158"/>
      <c r="CQ717" s="158"/>
      <c r="CR717" s="158"/>
      <c r="CS717" s="158"/>
      <c r="CT717" s="158"/>
      <c r="CU717" s="158"/>
      <c r="CV717" s="158"/>
      <c r="CW717" s="158"/>
      <c r="CX717" s="158"/>
      <c r="CY717" s="158"/>
      <c r="CZ717" s="158"/>
      <c r="DA717" s="158"/>
      <c r="DB717" s="158"/>
      <c r="DC717" s="158"/>
      <c r="DD717" s="158"/>
      <c r="DE717" s="158"/>
      <c r="DF717" s="158"/>
      <c r="DG717" s="158"/>
      <c r="DH717" s="158"/>
      <c r="DI717" s="158"/>
      <c r="DJ717" s="158"/>
      <c r="DK717" s="158"/>
      <c r="DL717" s="158"/>
      <c r="DM717" s="158"/>
      <c r="DN717" s="158"/>
      <c r="DO717" s="158"/>
      <c r="DP717" s="158"/>
    </row>
    <row r="718" spans="1:120" x14ac:dyDescent="0.2">
      <c r="A718" s="158"/>
      <c r="B718" s="158"/>
      <c r="C718" s="158"/>
      <c r="D718" s="158"/>
      <c r="E718" s="158"/>
      <c r="F718" s="158"/>
      <c r="G718" s="158"/>
      <c r="H718" s="158"/>
      <c r="I718" s="158"/>
      <c r="J718" s="158"/>
      <c r="K718" s="158"/>
      <c r="L718" s="158"/>
      <c r="M718" s="158"/>
      <c r="N718" s="158"/>
      <c r="O718" s="158"/>
      <c r="P718" s="158"/>
      <c r="Q718" s="158"/>
      <c r="R718" s="158"/>
      <c r="S718" s="158"/>
      <c r="T718" s="158"/>
      <c r="U718" s="158"/>
      <c r="V718" s="158"/>
      <c r="W718" s="158"/>
      <c r="X718" s="158"/>
      <c r="Y718" s="158"/>
      <c r="Z718" s="158"/>
      <c r="AA718" s="158"/>
      <c r="AB718" s="158"/>
      <c r="AC718" s="158"/>
      <c r="AD718" s="158"/>
      <c r="AE718" s="158"/>
      <c r="AF718" s="158"/>
      <c r="AG718" s="158"/>
      <c r="AH718" s="158"/>
      <c r="AI718" s="158"/>
      <c r="AJ718" s="158"/>
      <c r="AK718" s="158"/>
      <c r="AL718" s="158"/>
      <c r="AM718" s="158"/>
      <c r="AN718" s="158"/>
      <c r="AO718" s="158"/>
      <c r="AP718" s="158"/>
      <c r="AQ718" s="158"/>
      <c r="AR718" s="158"/>
      <c r="AS718" s="158"/>
      <c r="AT718" s="158"/>
      <c r="AU718" s="158"/>
      <c r="AV718" s="158"/>
      <c r="AW718" s="158"/>
      <c r="AX718" s="158"/>
      <c r="AY718" s="158"/>
      <c r="AZ718" s="158"/>
      <c r="BA718" s="158"/>
      <c r="BB718" s="158"/>
      <c r="BC718" s="158"/>
      <c r="BD718" s="158"/>
      <c r="BE718" s="158"/>
      <c r="BF718" s="158"/>
      <c r="BG718" s="158"/>
      <c r="BH718" s="158"/>
      <c r="BI718" s="158"/>
      <c r="BJ718" s="158"/>
      <c r="BK718" s="158"/>
      <c r="BL718" s="158"/>
      <c r="BM718" s="158"/>
      <c r="BN718" s="158"/>
      <c r="BO718" s="158"/>
      <c r="BP718" s="158"/>
      <c r="BQ718" s="158"/>
      <c r="BR718" s="158"/>
      <c r="BS718" s="158"/>
      <c r="BT718" s="158"/>
      <c r="BU718" s="158"/>
      <c r="BV718" s="158"/>
      <c r="BW718" s="158"/>
      <c r="BX718" s="158"/>
      <c r="BY718" s="158"/>
      <c r="BZ718" s="158"/>
      <c r="CA718" s="158"/>
      <c r="CB718" s="158"/>
      <c r="CC718" s="158"/>
      <c r="CD718" s="158"/>
      <c r="CE718" s="158"/>
      <c r="CF718" s="158"/>
      <c r="CG718" s="158"/>
      <c r="CH718" s="158"/>
      <c r="CI718" s="158"/>
      <c r="CJ718" s="158"/>
      <c r="CK718" s="158"/>
      <c r="CL718" s="158"/>
      <c r="CM718" s="158"/>
      <c r="CN718" s="158"/>
      <c r="CO718" s="158"/>
      <c r="CP718" s="158"/>
      <c r="CQ718" s="158"/>
      <c r="CR718" s="158"/>
      <c r="CS718" s="158"/>
      <c r="CT718" s="158"/>
      <c r="CU718" s="158"/>
      <c r="CV718" s="158"/>
      <c r="CW718" s="158"/>
      <c r="CX718" s="158"/>
      <c r="CY718" s="158"/>
      <c r="CZ718" s="158"/>
      <c r="DA718" s="158"/>
      <c r="DB718" s="158"/>
      <c r="DC718" s="158"/>
      <c r="DD718" s="158"/>
      <c r="DE718" s="158"/>
      <c r="DF718" s="158"/>
      <c r="DG718" s="158"/>
      <c r="DH718" s="158"/>
      <c r="DI718" s="158"/>
      <c r="DJ718" s="158"/>
      <c r="DK718" s="158"/>
      <c r="DL718" s="158"/>
      <c r="DM718" s="158"/>
      <c r="DN718" s="158"/>
      <c r="DO718" s="158"/>
      <c r="DP718" s="158"/>
    </row>
    <row r="719" spans="1:120" x14ac:dyDescent="0.2">
      <c r="A719" s="158"/>
      <c r="B719" s="158"/>
      <c r="C719" s="158"/>
      <c r="D719" s="158"/>
      <c r="E719" s="158"/>
      <c r="F719" s="158"/>
      <c r="G719" s="158"/>
      <c r="H719" s="158"/>
      <c r="I719" s="158"/>
      <c r="J719" s="158"/>
      <c r="K719" s="158"/>
      <c r="L719" s="158"/>
      <c r="M719" s="158"/>
      <c r="N719" s="158"/>
      <c r="O719" s="158"/>
      <c r="P719" s="158"/>
      <c r="Q719" s="158"/>
      <c r="R719" s="158"/>
      <c r="S719" s="158"/>
      <c r="T719" s="158"/>
      <c r="U719" s="158"/>
      <c r="V719" s="158"/>
      <c r="W719" s="158"/>
      <c r="X719" s="158"/>
      <c r="Y719" s="158"/>
      <c r="Z719" s="158"/>
      <c r="AA719" s="158"/>
      <c r="AB719" s="158"/>
      <c r="AC719" s="158"/>
      <c r="AD719" s="158"/>
      <c r="AE719" s="158"/>
      <c r="AF719" s="158"/>
      <c r="AG719" s="158"/>
      <c r="AH719" s="158"/>
      <c r="AI719" s="158"/>
      <c r="AJ719" s="158"/>
      <c r="AK719" s="158"/>
      <c r="AL719" s="158"/>
      <c r="AM719" s="158"/>
      <c r="AN719" s="158"/>
      <c r="AO719" s="158"/>
      <c r="AP719" s="158"/>
      <c r="AQ719" s="158"/>
      <c r="AR719" s="158"/>
      <c r="AS719" s="158"/>
      <c r="AT719" s="158"/>
      <c r="AU719" s="158"/>
      <c r="AV719" s="158"/>
      <c r="AW719" s="158"/>
      <c r="AX719" s="158"/>
      <c r="AY719" s="158"/>
      <c r="AZ719" s="158"/>
      <c r="BA719" s="158"/>
      <c r="BB719" s="158"/>
      <c r="BC719" s="158"/>
      <c r="BD719" s="158"/>
      <c r="BE719" s="158"/>
      <c r="BF719" s="158"/>
      <c r="BG719" s="158"/>
      <c r="BH719" s="158"/>
      <c r="BI719" s="158"/>
      <c r="BJ719" s="158"/>
      <c r="BK719" s="158"/>
      <c r="BL719" s="158"/>
      <c r="BM719" s="158"/>
      <c r="BN719" s="158"/>
      <c r="BO719" s="158"/>
      <c r="BP719" s="158"/>
      <c r="BQ719" s="158"/>
      <c r="BR719" s="158"/>
      <c r="BS719" s="158"/>
      <c r="BT719" s="158"/>
      <c r="BU719" s="158"/>
      <c r="BV719" s="158"/>
      <c r="BW719" s="158"/>
      <c r="BX719" s="158"/>
      <c r="BY719" s="158"/>
      <c r="BZ719" s="158"/>
      <c r="CA719" s="158"/>
      <c r="CB719" s="158"/>
      <c r="CC719" s="158"/>
      <c r="CD719" s="158"/>
      <c r="CE719" s="158"/>
      <c r="CF719" s="158"/>
      <c r="CG719" s="158"/>
      <c r="CH719" s="158"/>
      <c r="CI719" s="158"/>
      <c r="CJ719" s="158"/>
      <c r="CK719" s="158"/>
      <c r="CL719" s="158"/>
      <c r="CM719" s="158"/>
      <c r="CN719" s="158"/>
      <c r="CO719" s="158"/>
      <c r="CP719" s="158"/>
      <c r="CQ719" s="158"/>
      <c r="CR719" s="158"/>
      <c r="CS719" s="158"/>
      <c r="CT719" s="158"/>
      <c r="CU719" s="158"/>
      <c r="CV719" s="158"/>
      <c r="CW719" s="158"/>
      <c r="CX719" s="158"/>
      <c r="CY719" s="158"/>
      <c r="CZ719" s="158"/>
      <c r="DA719" s="158"/>
      <c r="DB719" s="158"/>
      <c r="DC719" s="158"/>
      <c r="DD719" s="158"/>
      <c r="DE719" s="158"/>
      <c r="DF719" s="158"/>
      <c r="DG719" s="158"/>
      <c r="DH719" s="158"/>
      <c r="DI719" s="158"/>
      <c r="DJ719" s="158"/>
      <c r="DK719" s="158"/>
      <c r="DL719" s="158"/>
      <c r="DM719" s="158"/>
      <c r="DN719" s="158"/>
      <c r="DO719" s="158"/>
      <c r="DP719" s="158"/>
    </row>
    <row r="720" spans="1:120" x14ac:dyDescent="0.2">
      <c r="A720" s="158"/>
      <c r="B720" s="158"/>
      <c r="C720" s="158"/>
      <c r="D720" s="158"/>
      <c r="E720" s="158"/>
      <c r="F720" s="158"/>
      <c r="G720" s="158"/>
      <c r="H720" s="158"/>
      <c r="I720" s="158"/>
      <c r="J720" s="158"/>
      <c r="K720" s="158"/>
      <c r="L720" s="158"/>
      <c r="M720" s="158"/>
      <c r="N720" s="158"/>
      <c r="O720" s="158"/>
      <c r="P720" s="158"/>
      <c r="Q720" s="158"/>
      <c r="R720" s="158"/>
      <c r="S720" s="158"/>
      <c r="T720" s="158"/>
      <c r="U720" s="158"/>
      <c r="V720" s="158"/>
      <c r="W720" s="158"/>
      <c r="X720" s="158"/>
      <c r="Y720" s="158"/>
      <c r="Z720" s="158"/>
      <c r="AA720" s="158"/>
      <c r="AB720" s="158"/>
      <c r="AC720" s="158"/>
      <c r="AD720" s="158"/>
      <c r="AE720" s="158"/>
      <c r="AF720" s="158"/>
      <c r="AG720" s="158"/>
      <c r="AH720" s="158"/>
      <c r="AI720" s="158"/>
      <c r="AJ720" s="158"/>
      <c r="AK720" s="158"/>
      <c r="AL720" s="158"/>
      <c r="AM720" s="158"/>
      <c r="AN720" s="158"/>
      <c r="AO720" s="158"/>
      <c r="AP720" s="158"/>
      <c r="AQ720" s="158"/>
      <c r="AR720" s="158"/>
      <c r="AS720" s="158"/>
      <c r="AT720" s="158"/>
      <c r="AU720" s="158"/>
      <c r="AV720" s="158"/>
      <c r="AW720" s="158"/>
      <c r="AX720" s="158"/>
      <c r="AY720" s="158"/>
      <c r="AZ720" s="158"/>
      <c r="BA720" s="158"/>
      <c r="BB720" s="158"/>
      <c r="BC720" s="158"/>
      <c r="BD720" s="158"/>
      <c r="BE720" s="158"/>
      <c r="BF720" s="158"/>
      <c r="BG720" s="158"/>
      <c r="BH720" s="158"/>
      <c r="BI720" s="158"/>
      <c r="BJ720" s="158"/>
      <c r="BK720" s="158"/>
      <c r="BL720" s="158"/>
      <c r="BM720" s="158"/>
      <c r="BN720" s="158"/>
      <c r="BO720" s="158"/>
      <c r="BP720" s="158"/>
      <c r="BQ720" s="158"/>
      <c r="BR720" s="158"/>
      <c r="BS720" s="158"/>
      <c r="BT720" s="158"/>
      <c r="BU720" s="158"/>
      <c r="BV720" s="158"/>
      <c r="BW720" s="158"/>
      <c r="BX720" s="158"/>
      <c r="BY720" s="158"/>
      <c r="BZ720" s="158"/>
      <c r="CA720" s="158"/>
      <c r="CB720" s="158"/>
      <c r="CC720" s="158"/>
      <c r="CD720" s="158"/>
      <c r="CE720" s="158"/>
      <c r="CF720" s="158"/>
      <c r="CG720" s="158"/>
      <c r="CH720" s="158"/>
      <c r="CI720" s="158"/>
      <c r="CJ720" s="158"/>
      <c r="CK720" s="158"/>
      <c r="CL720" s="158"/>
      <c r="CM720" s="158"/>
      <c r="CN720" s="158"/>
      <c r="CO720" s="158"/>
      <c r="CP720" s="158"/>
      <c r="CQ720" s="158"/>
      <c r="CR720" s="158"/>
      <c r="CS720" s="158"/>
      <c r="CT720" s="158"/>
      <c r="CU720" s="158"/>
      <c r="CV720" s="158"/>
      <c r="CW720" s="158"/>
      <c r="CX720" s="158"/>
      <c r="CY720" s="158"/>
      <c r="CZ720" s="158"/>
      <c r="DA720" s="158"/>
      <c r="DB720" s="158"/>
      <c r="DC720" s="158"/>
      <c r="DD720" s="158"/>
      <c r="DE720" s="158"/>
      <c r="DF720" s="158"/>
      <c r="DG720" s="158"/>
      <c r="DH720" s="158"/>
      <c r="DI720" s="158"/>
      <c r="DJ720" s="158"/>
      <c r="DK720" s="158"/>
      <c r="DL720" s="158"/>
      <c r="DM720" s="158"/>
      <c r="DN720" s="158"/>
      <c r="DO720" s="158"/>
      <c r="DP720" s="158"/>
    </row>
    <row r="721" spans="1:120" x14ac:dyDescent="0.2">
      <c r="A721" s="158"/>
      <c r="B721" s="158"/>
      <c r="C721" s="158"/>
      <c r="D721" s="158"/>
      <c r="E721" s="158"/>
      <c r="F721" s="158"/>
      <c r="G721" s="158"/>
      <c r="H721" s="158"/>
      <c r="I721" s="158"/>
      <c r="J721" s="158"/>
      <c r="K721" s="158"/>
      <c r="L721" s="158"/>
      <c r="M721" s="158"/>
      <c r="N721" s="158"/>
      <c r="O721" s="158"/>
      <c r="P721" s="158"/>
      <c r="Q721" s="158"/>
      <c r="R721" s="158"/>
      <c r="S721" s="158"/>
      <c r="T721" s="158"/>
      <c r="U721" s="158"/>
      <c r="V721" s="158"/>
      <c r="W721" s="158"/>
      <c r="X721" s="158"/>
      <c r="Y721" s="158"/>
      <c r="Z721" s="158"/>
      <c r="AA721" s="158"/>
      <c r="AB721" s="158"/>
      <c r="AC721" s="158"/>
      <c r="AD721" s="158"/>
      <c r="AE721" s="158"/>
      <c r="AF721" s="158"/>
      <c r="AG721" s="158"/>
      <c r="AH721" s="158"/>
      <c r="AI721" s="158"/>
      <c r="AJ721" s="158"/>
      <c r="AK721" s="158"/>
      <c r="AL721" s="158"/>
      <c r="AM721" s="158"/>
      <c r="AN721" s="158"/>
      <c r="AO721" s="158"/>
      <c r="AP721" s="158"/>
      <c r="AQ721" s="158"/>
      <c r="AR721" s="158"/>
      <c r="AS721" s="158"/>
      <c r="AT721" s="158"/>
      <c r="AU721" s="158"/>
      <c r="AV721" s="158"/>
      <c r="AW721" s="158"/>
      <c r="AX721" s="158"/>
      <c r="AY721" s="158"/>
      <c r="AZ721" s="158"/>
      <c r="BA721" s="158"/>
      <c r="BB721" s="158"/>
      <c r="BC721" s="158"/>
      <c r="BD721" s="158"/>
      <c r="BE721" s="158"/>
      <c r="BF721" s="158"/>
      <c r="BG721" s="158"/>
      <c r="BH721" s="158"/>
      <c r="BI721" s="158"/>
      <c r="BJ721" s="158"/>
      <c r="BK721" s="158"/>
      <c r="BL721" s="158"/>
      <c r="BM721" s="158"/>
      <c r="BN721" s="158"/>
      <c r="BO721" s="158"/>
      <c r="BP721" s="158"/>
      <c r="BQ721" s="158"/>
      <c r="BR721" s="158"/>
      <c r="BS721" s="158"/>
      <c r="BT721" s="158"/>
      <c r="BU721" s="158"/>
      <c r="BV721" s="158"/>
      <c r="BW721" s="158"/>
      <c r="BX721" s="158"/>
      <c r="BY721" s="158"/>
      <c r="BZ721" s="158"/>
      <c r="CA721" s="158"/>
      <c r="CB721" s="158"/>
      <c r="CC721" s="158"/>
      <c r="CD721" s="158"/>
      <c r="CE721" s="158"/>
      <c r="CF721" s="158"/>
      <c r="CG721" s="158"/>
      <c r="CH721" s="158"/>
      <c r="CI721" s="158"/>
      <c r="CJ721" s="158"/>
      <c r="CK721" s="158"/>
      <c r="CL721" s="158"/>
      <c r="CM721" s="158"/>
      <c r="CN721" s="158"/>
      <c r="CO721" s="158"/>
      <c r="CP721" s="158"/>
      <c r="CQ721" s="158"/>
      <c r="CR721" s="158"/>
      <c r="CS721" s="158"/>
      <c r="CT721" s="158"/>
      <c r="CU721" s="158"/>
      <c r="CV721" s="158"/>
      <c r="CW721" s="158"/>
      <c r="CX721" s="158"/>
      <c r="CY721" s="158"/>
      <c r="CZ721" s="158"/>
      <c r="DA721" s="158"/>
      <c r="DB721" s="158"/>
      <c r="DC721" s="158"/>
      <c r="DD721" s="158"/>
      <c r="DE721" s="158"/>
      <c r="DF721" s="158"/>
      <c r="DG721" s="158"/>
      <c r="DH721" s="158"/>
      <c r="DI721" s="158"/>
      <c r="DJ721" s="158"/>
      <c r="DK721" s="158"/>
      <c r="DL721" s="158"/>
      <c r="DM721" s="158"/>
      <c r="DN721" s="158"/>
      <c r="DO721" s="158"/>
      <c r="DP721" s="158"/>
    </row>
    <row r="722" spans="1:120" x14ac:dyDescent="0.2">
      <c r="A722" s="158"/>
      <c r="B722" s="158"/>
      <c r="C722" s="158"/>
      <c r="D722" s="158"/>
      <c r="E722" s="158"/>
      <c r="F722" s="158"/>
      <c r="G722" s="158"/>
      <c r="H722" s="158"/>
      <c r="I722" s="158"/>
      <c r="J722" s="158"/>
      <c r="K722" s="158"/>
      <c r="L722" s="158"/>
      <c r="M722" s="158"/>
      <c r="N722" s="158"/>
      <c r="O722" s="158"/>
      <c r="P722" s="158"/>
      <c r="Q722" s="158"/>
      <c r="R722" s="158"/>
      <c r="S722" s="158"/>
      <c r="T722" s="158"/>
      <c r="U722" s="158"/>
      <c r="V722" s="158"/>
      <c r="W722" s="158"/>
      <c r="X722" s="158"/>
      <c r="Y722" s="158"/>
      <c r="Z722" s="158"/>
      <c r="AA722" s="158"/>
      <c r="AB722" s="158"/>
      <c r="AC722" s="158"/>
      <c r="AD722" s="158"/>
      <c r="AE722" s="158"/>
      <c r="AF722" s="158"/>
      <c r="AG722" s="158"/>
      <c r="AH722" s="158"/>
      <c r="AI722" s="158"/>
      <c r="AJ722" s="158"/>
      <c r="AK722" s="158"/>
      <c r="AL722" s="158"/>
      <c r="AM722" s="158"/>
      <c r="AN722" s="158"/>
      <c r="AO722" s="158"/>
      <c r="AP722" s="158"/>
      <c r="AQ722" s="158"/>
      <c r="AR722" s="158"/>
      <c r="AS722" s="158"/>
      <c r="AT722" s="158"/>
      <c r="AU722" s="158"/>
      <c r="AV722" s="158"/>
      <c r="AW722" s="158"/>
      <c r="AX722" s="158"/>
      <c r="AY722" s="158"/>
      <c r="AZ722" s="158"/>
      <c r="BA722" s="158"/>
      <c r="BB722" s="158"/>
      <c r="BC722" s="158"/>
      <c r="BD722" s="158"/>
      <c r="BE722" s="158"/>
      <c r="BF722" s="158"/>
      <c r="BG722" s="158"/>
      <c r="BH722" s="158"/>
      <c r="BI722" s="158"/>
      <c r="BJ722" s="158"/>
      <c r="BK722" s="158"/>
      <c r="BL722" s="158"/>
      <c r="BM722" s="158"/>
      <c r="BN722" s="158"/>
      <c r="BO722" s="158"/>
      <c r="BP722" s="158"/>
      <c r="BQ722" s="158"/>
      <c r="BR722" s="158"/>
      <c r="BS722" s="158"/>
      <c r="BT722" s="158"/>
      <c r="BU722" s="158"/>
      <c r="BV722" s="158"/>
      <c r="BW722" s="158"/>
      <c r="BX722" s="158"/>
      <c r="BY722" s="158"/>
      <c r="BZ722" s="158"/>
      <c r="CA722" s="158"/>
      <c r="CB722" s="158"/>
      <c r="CC722" s="158"/>
      <c r="CD722" s="158"/>
      <c r="CE722" s="158"/>
      <c r="CF722" s="158"/>
      <c r="CG722" s="158"/>
      <c r="CH722" s="158"/>
      <c r="CI722" s="158"/>
      <c r="CJ722" s="158"/>
      <c r="CK722" s="158"/>
      <c r="CL722" s="158"/>
      <c r="CM722" s="158"/>
      <c r="CN722" s="158"/>
      <c r="CO722" s="158"/>
      <c r="CP722" s="158"/>
      <c r="CQ722" s="158"/>
      <c r="CR722" s="158"/>
      <c r="CS722" s="158"/>
      <c r="CT722" s="158"/>
      <c r="CU722" s="158"/>
      <c r="CV722" s="158"/>
      <c r="CW722" s="158"/>
      <c r="CX722" s="158"/>
      <c r="CY722" s="158"/>
      <c r="CZ722" s="158"/>
      <c r="DA722" s="158"/>
      <c r="DB722" s="158"/>
      <c r="DC722" s="158"/>
      <c r="DD722" s="158"/>
      <c r="DE722" s="158"/>
      <c r="DF722" s="158"/>
      <c r="DG722" s="158"/>
      <c r="DH722" s="158"/>
      <c r="DI722" s="158"/>
      <c r="DJ722" s="158"/>
      <c r="DK722" s="158"/>
      <c r="DL722" s="158"/>
      <c r="DM722" s="158"/>
      <c r="DN722" s="158"/>
      <c r="DO722" s="158"/>
      <c r="DP722" s="158"/>
    </row>
    <row r="723" spans="1:120" x14ac:dyDescent="0.2">
      <c r="A723" s="158"/>
      <c r="B723" s="158"/>
      <c r="C723" s="158"/>
      <c r="D723" s="158"/>
      <c r="E723" s="158"/>
      <c r="F723" s="158"/>
      <c r="G723" s="158"/>
      <c r="H723" s="158"/>
      <c r="I723" s="158"/>
      <c r="J723" s="158"/>
      <c r="K723" s="158"/>
      <c r="L723" s="158"/>
      <c r="M723" s="158"/>
      <c r="N723" s="158"/>
      <c r="O723" s="158"/>
      <c r="P723" s="158"/>
      <c r="Q723" s="158"/>
      <c r="R723" s="158"/>
      <c r="S723" s="158"/>
      <c r="T723" s="158"/>
      <c r="U723" s="158"/>
      <c r="V723" s="158"/>
      <c r="W723" s="158"/>
      <c r="X723" s="158"/>
      <c r="Y723" s="158"/>
      <c r="Z723" s="158"/>
      <c r="AA723" s="158"/>
      <c r="AB723" s="158"/>
      <c r="AC723" s="158"/>
      <c r="AD723" s="158"/>
      <c r="AE723" s="158"/>
      <c r="AF723" s="158"/>
      <c r="AG723" s="158"/>
      <c r="AH723" s="158"/>
      <c r="AI723" s="158"/>
      <c r="AJ723" s="158"/>
      <c r="AK723" s="158"/>
      <c r="AL723" s="158"/>
      <c r="AM723" s="158"/>
      <c r="AN723" s="158"/>
      <c r="AO723" s="158"/>
      <c r="AP723" s="158"/>
      <c r="AQ723" s="158"/>
      <c r="AR723" s="158"/>
      <c r="AS723" s="158"/>
      <c r="AT723" s="158"/>
      <c r="AU723" s="158"/>
      <c r="AV723" s="158"/>
      <c r="AW723" s="158"/>
      <c r="AX723" s="158"/>
      <c r="AY723" s="158"/>
      <c r="AZ723" s="158"/>
      <c r="BA723" s="158"/>
      <c r="BB723" s="158"/>
      <c r="BC723" s="158"/>
      <c r="BD723" s="158"/>
      <c r="BE723" s="158"/>
      <c r="BF723" s="158"/>
      <c r="BG723" s="158"/>
      <c r="BH723" s="158"/>
      <c r="BI723" s="158"/>
      <c r="BJ723" s="158"/>
      <c r="BK723" s="158"/>
      <c r="BL723" s="158"/>
      <c r="BM723" s="158"/>
      <c r="BN723" s="158"/>
      <c r="BO723" s="158"/>
      <c r="BP723" s="158"/>
      <c r="BQ723" s="158"/>
      <c r="BR723" s="158"/>
      <c r="BS723" s="158"/>
      <c r="BT723" s="158"/>
      <c r="BU723" s="158"/>
      <c r="BV723" s="158"/>
      <c r="BW723" s="158"/>
      <c r="BX723" s="158"/>
      <c r="BY723" s="158"/>
      <c r="BZ723" s="158"/>
      <c r="CA723" s="158"/>
      <c r="CB723" s="158"/>
      <c r="CC723" s="158"/>
      <c r="CD723" s="158"/>
      <c r="CE723" s="158"/>
      <c r="CF723" s="158"/>
      <c r="CG723" s="158"/>
      <c r="CH723" s="158"/>
      <c r="CI723" s="158"/>
      <c r="CJ723" s="158"/>
      <c r="CK723" s="158"/>
      <c r="CL723" s="158"/>
      <c r="CM723" s="158"/>
      <c r="CN723" s="158"/>
      <c r="CO723" s="158"/>
      <c r="CP723" s="158"/>
      <c r="CQ723" s="158"/>
      <c r="CR723" s="158"/>
      <c r="CS723" s="158"/>
      <c r="CT723" s="158"/>
      <c r="CU723" s="158"/>
      <c r="CV723" s="158"/>
      <c r="CW723" s="158"/>
      <c r="CX723" s="158"/>
      <c r="CY723" s="158"/>
      <c r="CZ723" s="158"/>
      <c r="DA723" s="158"/>
      <c r="DB723" s="158"/>
      <c r="DC723" s="158"/>
      <c r="DD723" s="158"/>
      <c r="DE723" s="158"/>
      <c r="DF723" s="158"/>
      <c r="DG723" s="158"/>
      <c r="DH723" s="158"/>
      <c r="DI723" s="158"/>
      <c r="DJ723" s="158"/>
      <c r="DK723" s="158"/>
      <c r="DL723" s="158"/>
      <c r="DM723" s="158"/>
      <c r="DN723" s="158"/>
      <c r="DO723" s="158"/>
      <c r="DP723" s="158"/>
    </row>
    <row r="724" spans="1:120" x14ac:dyDescent="0.2">
      <c r="A724" s="158"/>
      <c r="B724" s="158"/>
      <c r="C724" s="158"/>
      <c r="D724" s="158"/>
      <c r="E724" s="158"/>
      <c r="F724" s="158"/>
      <c r="G724" s="158"/>
      <c r="H724" s="158"/>
      <c r="I724" s="158"/>
      <c r="J724" s="158"/>
      <c r="K724" s="158"/>
      <c r="L724" s="158"/>
      <c r="M724" s="158"/>
      <c r="N724" s="158"/>
      <c r="O724" s="158"/>
      <c r="P724" s="158"/>
      <c r="Q724" s="158"/>
      <c r="R724" s="158"/>
      <c r="S724" s="158"/>
      <c r="T724" s="158"/>
      <c r="U724" s="158"/>
      <c r="V724" s="158"/>
      <c r="W724" s="158"/>
      <c r="X724" s="158"/>
      <c r="Y724" s="158"/>
      <c r="Z724" s="158"/>
      <c r="AA724" s="158"/>
      <c r="AB724" s="158"/>
      <c r="AC724" s="158"/>
      <c r="AD724" s="158"/>
      <c r="AE724" s="158"/>
      <c r="AF724" s="158"/>
      <c r="AG724" s="158"/>
      <c r="AH724" s="158"/>
      <c r="AI724" s="158"/>
      <c r="AJ724" s="158"/>
      <c r="AK724" s="158"/>
      <c r="AL724" s="158"/>
      <c r="AM724" s="158"/>
      <c r="AN724" s="158"/>
      <c r="AO724" s="158"/>
      <c r="AP724" s="158"/>
      <c r="AQ724" s="158"/>
      <c r="AR724" s="158"/>
      <c r="AS724" s="158"/>
      <c r="AT724" s="158"/>
      <c r="AU724" s="158"/>
      <c r="AV724" s="158"/>
      <c r="AW724" s="158"/>
      <c r="AX724" s="158"/>
      <c r="AY724" s="158"/>
      <c r="AZ724" s="158"/>
      <c r="BA724" s="158"/>
      <c r="BB724" s="158"/>
      <c r="BC724" s="158"/>
      <c r="BD724" s="158"/>
      <c r="BE724" s="158"/>
      <c r="BF724" s="158"/>
      <c r="BG724" s="158"/>
      <c r="BH724" s="158"/>
      <c r="BI724" s="158"/>
      <c r="BJ724" s="158"/>
      <c r="BK724" s="158"/>
      <c r="BL724" s="158"/>
      <c r="BM724" s="158"/>
      <c r="BN724" s="158"/>
      <c r="BO724" s="158"/>
      <c r="BP724" s="158"/>
      <c r="BQ724" s="158"/>
      <c r="BR724" s="158"/>
      <c r="BS724" s="158"/>
      <c r="BT724" s="158"/>
      <c r="BU724" s="158"/>
      <c r="BV724" s="158"/>
      <c r="BW724" s="158"/>
      <c r="BX724" s="158"/>
      <c r="BY724" s="158"/>
      <c r="BZ724" s="158"/>
      <c r="CA724" s="158"/>
      <c r="CB724" s="158"/>
      <c r="CC724" s="158"/>
      <c r="CD724" s="158"/>
      <c r="CE724" s="158"/>
      <c r="CF724" s="158"/>
      <c r="CG724" s="158"/>
      <c r="CH724" s="158"/>
      <c r="CI724" s="158"/>
      <c r="CJ724" s="158"/>
      <c r="CK724" s="158"/>
      <c r="CL724" s="158"/>
      <c r="CM724" s="158"/>
      <c r="CN724" s="158"/>
      <c r="CO724" s="158"/>
      <c r="CP724" s="158"/>
      <c r="CQ724" s="158"/>
      <c r="CR724" s="158"/>
      <c r="CS724" s="158"/>
      <c r="CT724" s="158"/>
      <c r="CU724" s="158"/>
      <c r="CV724" s="158"/>
      <c r="CW724" s="158"/>
      <c r="CX724" s="158"/>
      <c r="CY724" s="158"/>
      <c r="CZ724" s="158"/>
      <c r="DA724" s="158"/>
      <c r="DB724" s="158"/>
      <c r="DC724" s="158"/>
      <c r="DD724" s="158"/>
      <c r="DE724" s="158"/>
      <c r="DF724" s="158"/>
      <c r="DG724" s="158"/>
      <c r="DH724" s="158"/>
      <c r="DI724" s="158"/>
      <c r="DJ724" s="158"/>
      <c r="DK724" s="158"/>
      <c r="DL724" s="158"/>
      <c r="DM724" s="158"/>
      <c r="DN724" s="158"/>
      <c r="DO724" s="158"/>
      <c r="DP724" s="158"/>
    </row>
    <row r="725" spans="1:120" x14ac:dyDescent="0.2">
      <c r="A725" s="158"/>
      <c r="B725" s="158"/>
      <c r="C725" s="158"/>
      <c r="D725" s="158"/>
      <c r="E725" s="158"/>
      <c r="F725" s="158"/>
      <c r="G725" s="158"/>
      <c r="H725" s="158"/>
      <c r="I725" s="158"/>
      <c r="J725" s="158"/>
      <c r="K725" s="158"/>
      <c r="L725" s="158"/>
      <c r="M725" s="158"/>
      <c r="N725" s="158"/>
      <c r="O725" s="158"/>
      <c r="P725" s="158"/>
      <c r="Q725" s="158"/>
      <c r="R725" s="158"/>
      <c r="S725" s="158"/>
      <c r="T725" s="158"/>
      <c r="U725" s="158"/>
      <c r="V725" s="158"/>
      <c r="W725" s="158"/>
      <c r="X725" s="158"/>
      <c r="Y725" s="158"/>
      <c r="Z725" s="158"/>
      <c r="AA725" s="158"/>
      <c r="AB725" s="158"/>
      <c r="AC725" s="158"/>
      <c r="AD725" s="158"/>
      <c r="AE725" s="158"/>
      <c r="AF725" s="158"/>
      <c r="AG725" s="158"/>
      <c r="AH725" s="158"/>
      <c r="AI725" s="158"/>
      <c r="AJ725" s="158"/>
      <c r="AK725" s="158"/>
      <c r="AL725" s="158"/>
      <c r="AM725" s="158"/>
      <c r="AN725" s="158"/>
      <c r="AO725" s="158"/>
      <c r="AP725" s="158"/>
      <c r="AQ725" s="158"/>
      <c r="AR725" s="158"/>
      <c r="AS725" s="158"/>
      <c r="AT725" s="158"/>
      <c r="AU725" s="158"/>
      <c r="AV725" s="158"/>
      <c r="AW725" s="158"/>
      <c r="AX725" s="158"/>
      <c r="AY725" s="158"/>
      <c r="AZ725" s="158"/>
      <c r="BA725" s="158"/>
      <c r="BB725" s="158"/>
      <c r="BC725" s="158"/>
      <c r="BD725" s="158"/>
      <c r="BE725" s="158"/>
      <c r="BF725" s="158"/>
      <c r="BG725" s="158"/>
      <c r="BH725" s="158"/>
      <c r="BI725" s="158"/>
      <c r="BJ725" s="158"/>
      <c r="BK725" s="158"/>
      <c r="BL725" s="158"/>
      <c r="BM725" s="158"/>
      <c r="BN725" s="158"/>
      <c r="BO725" s="158"/>
      <c r="BP725" s="158"/>
      <c r="BQ725" s="158"/>
      <c r="BR725" s="158"/>
      <c r="BS725" s="158"/>
      <c r="BT725" s="158"/>
      <c r="BU725" s="158"/>
      <c r="BV725" s="158"/>
      <c r="BW725" s="158"/>
      <c r="BX725" s="158"/>
      <c r="BY725" s="158"/>
      <c r="BZ725" s="158"/>
      <c r="CA725" s="158"/>
      <c r="CB725" s="158"/>
      <c r="CC725" s="158"/>
      <c r="CD725" s="158"/>
      <c r="CE725" s="158"/>
      <c r="CF725" s="158"/>
      <c r="CG725" s="158"/>
      <c r="CH725" s="158"/>
      <c r="CI725" s="158"/>
      <c r="CJ725" s="158"/>
      <c r="CK725" s="158"/>
      <c r="CL725" s="158"/>
      <c r="CM725" s="158"/>
      <c r="CN725" s="158"/>
      <c r="CO725" s="158"/>
      <c r="CP725" s="158"/>
      <c r="CQ725" s="158"/>
      <c r="CR725" s="158"/>
      <c r="CS725" s="158"/>
      <c r="CT725" s="158"/>
      <c r="CU725" s="158"/>
      <c r="CV725" s="158"/>
      <c r="CW725" s="158"/>
      <c r="CX725" s="158"/>
      <c r="CY725" s="158"/>
      <c r="CZ725" s="158"/>
      <c r="DA725" s="158"/>
      <c r="DB725" s="158"/>
      <c r="DC725" s="158"/>
      <c r="DD725" s="158"/>
      <c r="DE725" s="158"/>
      <c r="DF725" s="158"/>
      <c r="DG725" s="158"/>
      <c r="DH725" s="158"/>
      <c r="DI725" s="158"/>
      <c r="DJ725" s="158"/>
      <c r="DK725" s="158"/>
      <c r="DL725" s="158"/>
      <c r="DM725" s="158"/>
      <c r="DN725" s="158"/>
      <c r="DO725" s="158"/>
      <c r="DP725" s="158"/>
    </row>
    <row r="726" spans="1:120" x14ac:dyDescent="0.2">
      <c r="A726" s="158"/>
      <c r="B726" s="158"/>
      <c r="C726" s="158"/>
      <c r="D726" s="158"/>
      <c r="E726" s="158"/>
      <c r="F726" s="158"/>
      <c r="G726" s="158"/>
      <c r="H726" s="158"/>
      <c r="I726" s="158"/>
      <c r="J726" s="158"/>
      <c r="K726" s="158"/>
      <c r="L726" s="158"/>
      <c r="M726" s="158"/>
      <c r="N726" s="158"/>
      <c r="O726" s="158"/>
      <c r="P726" s="158"/>
      <c r="Q726" s="158"/>
      <c r="R726" s="158"/>
      <c r="S726" s="158"/>
      <c r="T726" s="158"/>
      <c r="U726" s="158"/>
      <c r="V726" s="158"/>
      <c r="W726" s="158"/>
      <c r="X726" s="158"/>
      <c r="Y726" s="158"/>
      <c r="Z726" s="158"/>
      <c r="AA726" s="158"/>
      <c r="AB726" s="158"/>
      <c r="AC726" s="158"/>
      <c r="AD726" s="158"/>
      <c r="AE726" s="158"/>
      <c r="AF726" s="158"/>
      <c r="AG726" s="158"/>
      <c r="AH726" s="158"/>
      <c r="AI726" s="158"/>
      <c r="AJ726" s="158"/>
      <c r="AK726" s="158"/>
      <c r="AL726" s="158"/>
      <c r="AM726" s="158"/>
      <c r="AN726" s="158"/>
      <c r="AO726" s="158"/>
      <c r="AP726" s="158"/>
      <c r="AQ726" s="158"/>
      <c r="AR726" s="158"/>
      <c r="AS726" s="158"/>
      <c r="AT726" s="158"/>
      <c r="AU726" s="158"/>
      <c r="AV726" s="158"/>
      <c r="AW726" s="158"/>
      <c r="AX726" s="158"/>
      <c r="AY726" s="158"/>
      <c r="AZ726" s="158"/>
      <c r="BA726" s="158"/>
      <c r="BB726" s="158"/>
      <c r="BC726" s="158"/>
      <c r="BD726" s="158"/>
      <c r="BE726" s="158"/>
      <c r="BF726" s="158"/>
      <c r="BG726" s="158"/>
      <c r="BH726" s="158"/>
      <c r="BI726" s="158"/>
      <c r="BJ726" s="158"/>
      <c r="BK726" s="158"/>
      <c r="BL726" s="158"/>
      <c r="BM726" s="158"/>
      <c r="BN726" s="158"/>
      <c r="BO726" s="158"/>
      <c r="BP726" s="158"/>
      <c r="BQ726" s="158"/>
      <c r="BR726" s="158"/>
      <c r="BS726" s="158"/>
      <c r="BT726" s="158"/>
      <c r="BU726" s="158"/>
      <c r="BV726" s="158"/>
      <c r="BW726" s="158"/>
      <c r="BX726" s="158"/>
      <c r="BY726" s="158"/>
      <c r="BZ726" s="158"/>
      <c r="CA726" s="158"/>
      <c r="CB726" s="158"/>
      <c r="CC726" s="158"/>
      <c r="CD726" s="158"/>
      <c r="CE726" s="158"/>
      <c r="CF726" s="158"/>
      <c r="CG726" s="158"/>
      <c r="CH726" s="158"/>
      <c r="CI726" s="158"/>
      <c r="CJ726" s="158"/>
      <c r="CK726" s="158"/>
      <c r="CL726" s="158"/>
      <c r="CM726" s="158"/>
      <c r="CN726" s="158"/>
      <c r="CO726" s="158"/>
      <c r="CP726" s="158"/>
      <c r="CQ726" s="158"/>
      <c r="CR726" s="158"/>
      <c r="CS726" s="158"/>
      <c r="CT726" s="158"/>
      <c r="CU726" s="158"/>
      <c r="CV726" s="158"/>
      <c r="CW726" s="158"/>
      <c r="CX726" s="158"/>
      <c r="CY726" s="158"/>
      <c r="CZ726" s="158"/>
      <c r="DA726" s="158"/>
      <c r="DB726" s="158"/>
      <c r="DC726" s="158"/>
      <c r="DD726" s="158"/>
      <c r="DE726" s="158"/>
      <c r="DF726" s="158"/>
      <c r="DG726" s="158"/>
      <c r="DH726" s="158"/>
      <c r="DI726" s="158"/>
      <c r="DJ726" s="158"/>
      <c r="DK726" s="158"/>
      <c r="DL726" s="158"/>
      <c r="DM726" s="158"/>
      <c r="DN726" s="158"/>
      <c r="DO726" s="158"/>
      <c r="DP726" s="158"/>
    </row>
    <row r="727" spans="1:120" x14ac:dyDescent="0.2">
      <c r="A727" s="158"/>
      <c r="B727" s="158"/>
      <c r="C727" s="158"/>
      <c r="D727" s="158"/>
      <c r="E727" s="158"/>
      <c r="F727" s="158"/>
      <c r="G727" s="158"/>
      <c r="H727" s="158"/>
      <c r="I727" s="158"/>
      <c r="J727" s="158"/>
      <c r="K727" s="158"/>
      <c r="L727" s="158"/>
      <c r="M727" s="158"/>
      <c r="N727" s="158"/>
      <c r="O727" s="158"/>
      <c r="P727" s="158"/>
      <c r="Q727" s="158"/>
      <c r="R727" s="158"/>
      <c r="S727" s="158"/>
      <c r="T727" s="158"/>
      <c r="U727" s="158"/>
      <c r="V727" s="158"/>
      <c r="W727" s="158"/>
      <c r="X727" s="158"/>
      <c r="Y727" s="158"/>
      <c r="Z727" s="158"/>
      <c r="AA727" s="158"/>
      <c r="AB727" s="158"/>
      <c r="AC727" s="158"/>
      <c r="AD727" s="158"/>
      <c r="AE727" s="158"/>
      <c r="AF727" s="158"/>
      <c r="AG727" s="158"/>
      <c r="AH727" s="158"/>
      <c r="AI727" s="158"/>
      <c r="AJ727" s="158"/>
      <c r="AK727" s="158"/>
      <c r="AL727" s="158"/>
      <c r="AM727" s="158"/>
      <c r="AN727" s="158"/>
      <c r="AO727" s="158"/>
      <c r="AP727" s="158"/>
      <c r="AQ727" s="158"/>
      <c r="AR727" s="158"/>
      <c r="AS727" s="158"/>
      <c r="AT727" s="158"/>
      <c r="AU727" s="158"/>
      <c r="AV727" s="158"/>
      <c r="AW727" s="158"/>
      <c r="AX727" s="158"/>
      <c r="AY727" s="158"/>
      <c r="AZ727" s="158"/>
      <c r="BA727" s="158"/>
      <c r="BB727" s="158"/>
      <c r="BC727" s="158"/>
      <c r="BD727" s="158"/>
      <c r="BE727" s="158"/>
      <c r="BF727" s="158"/>
      <c r="BG727" s="158"/>
      <c r="BH727" s="158"/>
      <c r="BI727" s="158"/>
      <c r="BJ727" s="158"/>
      <c r="BK727" s="158"/>
      <c r="BL727" s="158"/>
      <c r="BM727" s="158"/>
      <c r="BN727" s="158"/>
      <c r="BO727" s="158"/>
      <c r="BP727" s="158"/>
      <c r="BQ727" s="158"/>
      <c r="BR727" s="158"/>
      <c r="BS727" s="158"/>
      <c r="BT727" s="158"/>
      <c r="BU727" s="158"/>
      <c r="BV727" s="158"/>
      <c r="BW727" s="158"/>
      <c r="BX727" s="158"/>
      <c r="BY727" s="158"/>
      <c r="BZ727" s="158"/>
      <c r="CA727" s="158"/>
      <c r="CB727" s="158"/>
      <c r="CC727" s="158"/>
      <c r="CD727" s="158"/>
      <c r="CE727" s="158"/>
      <c r="CF727" s="158"/>
      <c r="CG727" s="158"/>
      <c r="CH727" s="158"/>
      <c r="CI727" s="158"/>
      <c r="CJ727" s="158"/>
      <c r="CK727" s="158"/>
      <c r="CL727" s="158"/>
      <c r="CM727" s="158"/>
      <c r="CN727" s="158"/>
      <c r="CO727" s="158"/>
      <c r="CP727" s="158"/>
      <c r="CQ727" s="158"/>
      <c r="CR727" s="158"/>
      <c r="CS727" s="158"/>
      <c r="CT727" s="158"/>
      <c r="CU727" s="158"/>
      <c r="CV727" s="158"/>
      <c r="CW727" s="158"/>
      <c r="CX727" s="158"/>
      <c r="CY727" s="158"/>
      <c r="CZ727" s="158"/>
      <c r="DA727" s="158"/>
      <c r="DB727" s="158"/>
      <c r="DC727" s="158"/>
      <c r="DD727" s="158"/>
      <c r="DE727" s="158"/>
      <c r="DF727" s="158"/>
      <c r="DG727" s="158"/>
      <c r="DH727" s="158"/>
      <c r="DI727" s="158"/>
      <c r="DJ727" s="158"/>
      <c r="DK727" s="158"/>
      <c r="DL727" s="158"/>
      <c r="DM727" s="158"/>
      <c r="DN727" s="158"/>
      <c r="DO727" s="158"/>
      <c r="DP727" s="158"/>
    </row>
    <row r="728" spans="1:120" x14ac:dyDescent="0.2">
      <c r="A728" s="158"/>
      <c r="B728" s="158"/>
      <c r="C728" s="158"/>
      <c r="D728" s="158"/>
      <c r="E728" s="158"/>
      <c r="F728" s="158"/>
      <c r="G728" s="158"/>
      <c r="H728" s="158"/>
      <c r="I728" s="158"/>
      <c r="J728" s="158"/>
      <c r="K728" s="158"/>
      <c r="L728" s="158"/>
      <c r="M728" s="158"/>
      <c r="N728" s="158"/>
      <c r="O728" s="158"/>
      <c r="P728" s="158"/>
      <c r="Q728" s="158"/>
      <c r="R728" s="158"/>
      <c r="S728" s="158"/>
      <c r="T728" s="158"/>
      <c r="U728" s="158"/>
      <c r="V728" s="158"/>
      <c r="W728" s="158"/>
      <c r="X728" s="158"/>
      <c r="Y728" s="158"/>
      <c r="Z728" s="158"/>
      <c r="AA728" s="158"/>
      <c r="AB728" s="158"/>
      <c r="AC728" s="158"/>
      <c r="AD728" s="158"/>
      <c r="AE728" s="158"/>
      <c r="AF728" s="158"/>
      <c r="AG728" s="158"/>
      <c r="AH728" s="158"/>
      <c r="AI728" s="158"/>
      <c r="AJ728" s="158"/>
      <c r="AK728" s="158"/>
      <c r="AL728" s="158"/>
      <c r="AM728" s="158"/>
      <c r="AN728" s="158"/>
      <c r="AO728" s="158"/>
      <c r="AP728" s="158"/>
      <c r="AQ728" s="158"/>
      <c r="AR728" s="158"/>
      <c r="AS728" s="158"/>
      <c r="AT728" s="158"/>
      <c r="AU728" s="158"/>
      <c r="AV728" s="158"/>
      <c r="AW728" s="158"/>
      <c r="AX728" s="158"/>
      <c r="AY728" s="158"/>
      <c r="AZ728" s="158"/>
      <c r="BA728" s="158"/>
      <c r="BB728" s="158"/>
      <c r="BC728" s="158"/>
      <c r="BD728" s="158"/>
      <c r="BE728" s="158"/>
      <c r="BF728" s="158"/>
      <c r="BG728" s="158"/>
      <c r="BH728" s="158"/>
      <c r="BI728" s="158"/>
      <c r="BJ728" s="158"/>
      <c r="BK728" s="158"/>
      <c r="BL728" s="158"/>
      <c r="BM728" s="158"/>
      <c r="BN728" s="158"/>
      <c r="BO728" s="158"/>
      <c r="BP728" s="158"/>
      <c r="BQ728" s="158"/>
      <c r="BR728" s="158"/>
      <c r="BS728" s="158"/>
      <c r="BT728" s="158"/>
      <c r="BU728" s="158"/>
      <c r="BV728" s="158"/>
      <c r="BW728" s="158"/>
      <c r="BX728" s="158"/>
      <c r="BY728" s="158"/>
      <c r="BZ728" s="158"/>
      <c r="CA728" s="158"/>
      <c r="CB728" s="158"/>
      <c r="CC728" s="158"/>
      <c r="CD728" s="158"/>
      <c r="CE728" s="158"/>
      <c r="CF728" s="158"/>
      <c r="CG728" s="158"/>
      <c r="CH728" s="158"/>
      <c r="CI728" s="158"/>
      <c r="CJ728" s="158"/>
      <c r="CK728" s="158"/>
      <c r="CL728" s="158"/>
      <c r="CM728" s="158"/>
      <c r="CN728" s="158"/>
      <c r="CO728" s="158"/>
      <c r="CP728" s="158"/>
      <c r="CQ728" s="158"/>
      <c r="CR728" s="158"/>
      <c r="CS728" s="158"/>
      <c r="CT728" s="158"/>
      <c r="CU728" s="158"/>
      <c r="CV728" s="158"/>
      <c r="CW728" s="158"/>
      <c r="CX728" s="158"/>
      <c r="CY728" s="158"/>
      <c r="CZ728" s="158"/>
      <c r="DA728" s="158"/>
      <c r="DB728" s="158"/>
      <c r="DC728" s="158"/>
      <c r="DD728" s="158"/>
      <c r="DE728" s="158"/>
      <c r="DF728" s="158"/>
      <c r="DG728" s="158"/>
      <c r="DH728" s="158"/>
      <c r="DI728" s="158"/>
      <c r="DJ728" s="158"/>
      <c r="DK728" s="158"/>
      <c r="DL728" s="158"/>
      <c r="DM728" s="158"/>
      <c r="DN728" s="158"/>
      <c r="DO728" s="158"/>
      <c r="DP728" s="158"/>
    </row>
    <row r="729" spans="1:120" x14ac:dyDescent="0.2">
      <c r="A729" s="158"/>
      <c r="B729" s="158"/>
      <c r="C729" s="158"/>
      <c r="D729" s="158"/>
      <c r="E729" s="158"/>
      <c r="F729" s="158"/>
      <c r="G729" s="158"/>
      <c r="H729" s="158"/>
      <c r="I729" s="158"/>
      <c r="J729" s="158"/>
      <c r="K729" s="158"/>
      <c r="L729" s="158"/>
      <c r="M729" s="158"/>
      <c r="N729" s="158"/>
      <c r="O729" s="158"/>
      <c r="P729" s="158"/>
      <c r="Q729" s="158"/>
      <c r="R729" s="158"/>
      <c r="S729" s="158"/>
      <c r="T729" s="158"/>
      <c r="U729" s="158"/>
      <c r="V729" s="158"/>
      <c r="W729" s="158"/>
      <c r="X729" s="158"/>
      <c r="Y729" s="158"/>
      <c r="Z729" s="158"/>
      <c r="AA729" s="158"/>
      <c r="AB729" s="158"/>
      <c r="AC729" s="158"/>
      <c r="AD729" s="158"/>
      <c r="AE729" s="158"/>
      <c r="AF729" s="158"/>
      <c r="AG729" s="158"/>
      <c r="AH729" s="158"/>
      <c r="AI729" s="158"/>
      <c r="AJ729" s="158"/>
      <c r="AK729" s="158"/>
      <c r="AL729" s="158"/>
      <c r="AM729" s="158"/>
      <c r="AN729" s="158"/>
      <c r="AO729" s="158"/>
      <c r="AP729" s="158"/>
      <c r="AQ729" s="158"/>
      <c r="AR729" s="158"/>
      <c r="AS729" s="158"/>
      <c r="AT729" s="158"/>
      <c r="AU729" s="158"/>
      <c r="AV729" s="158"/>
      <c r="AW729" s="158"/>
      <c r="AX729" s="158"/>
      <c r="AY729" s="158"/>
      <c r="AZ729" s="158"/>
      <c r="BA729" s="158"/>
      <c r="BB729" s="158"/>
      <c r="BC729" s="158"/>
      <c r="BD729" s="158"/>
      <c r="BE729" s="158"/>
      <c r="BF729" s="158"/>
      <c r="BG729" s="158"/>
      <c r="BH729" s="158"/>
      <c r="BI729" s="158"/>
      <c r="BJ729" s="158"/>
      <c r="BK729" s="158"/>
      <c r="BL729" s="158"/>
      <c r="BM729" s="158"/>
      <c r="BN729" s="158"/>
      <c r="BO729" s="158"/>
      <c r="BP729" s="158"/>
      <c r="BQ729" s="158"/>
      <c r="BR729" s="158"/>
      <c r="BS729" s="158"/>
      <c r="BT729" s="158"/>
      <c r="BU729" s="158"/>
      <c r="BV729" s="158"/>
      <c r="BW729" s="158"/>
      <c r="BX729" s="158"/>
      <c r="BY729" s="158"/>
      <c r="BZ729" s="158"/>
      <c r="CA729" s="158"/>
      <c r="CB729" s="158"/>
      <c r="CC729" s="158"/>
      <c r="CD729" s="158"/>
      <c r="CE729" s="158"/>
      <c r="CF729" s="158"/>
      <c r="CG729" s="158"/>
      <c r="CH729" s="158"/>
      <c r="CI729" s="158"/>
      <c r="CJ729" s="158"/>
      <c r="CK729" s="158"/>
      <c r="CL729" s="158"/>
      <c r="CM729" s="158"/>
      <c r="CN729" s="158"/>
      <c r="CO729" s="158"/>
      <c r="CP729" s="158"/>
      <c r="CQ729" s="158"/>
      <c r="CR729" s="158"/>
      <c r="CS729" s="158"/>
      <c r="CT729" s="158"/>
      <c r="CU729" s="158"/>
      <c r="CV729" s="158"/>
      <c r="CW729" s="158"/>
      <c r="CX729" s="158"/>
      <c r="CY729" s="158"/>
      <c r="CZ729" s="158"/>
      <c r="DA729" s="158"/>
      <c r="DB729" s="158"/>
      <c r="DC729" s="158"/>
      <c r="DD729" s="158"/>
      <c r="DE729" s="158"/>
      <c r="DF729" s="158"/>
      <c r="DG729" s="158"/>
      <c r="DH729" s="158"/>
      <c r="DI729" s="158"/>
      <c r="DJ729" s="158"/>
      <c r="DK729" s="158"/>
      <c r="DL729" s="158"/>
      <c r="DM729" s="158"/>
      <c r="DN729" s="158"/>
      <c r="DO729" s="158"/>
      <c r="DP729" s="158"/>
    </row>
    <row r="730" spans="1:120" x14ac:dyDescent="0.2">
      <c r="A730" s="158"/>
      <c r="B730" s="158"/>
      <c r="C730" s="158"/>
      <c r="D730" s="158"/>
      <c r="E730" s="158"/>
      <c r="F730" s="158"/>
      <c r="G730" s="158"/>
      <c r="H730" s="158"/>
      <c r="I730" s="158"/>
      <c r="J730" s="158"/>
      <c r="K730" s="158"/>
      <c r="L730" s="158"/>
      <c r="M730" s="158"/>
      <c r="N730" s="158"/>
      <c r="O730" s="158"/>
      <c r="P730" s="158"/>
      <c r="Q730" s="158"/>
      <c r="R730" s="158"/>
      <c r="S730" s="158"/>
      <c r="T730" s="158"/>
      <c r="U730" s="158"/>
      <c r="V730" s="158"/>
      <c r="W730" s="158"/>
      <c r="X730" s="158"/>
      <c r="Y730" s="158"/>
      <c r="Z730" s="158"/>
      <c r="AA730" s="158"/>
      <c r="AB730" s="158"/>
      <c r="AC730" s="158"/>
      <c r="AD730" s="158"/>
      <c r="AE730" s="158"/>
      <c r="AF730" s="158"/>
      <c r="AG730" s="158"/>
      <c r="AH730" s="158"/>
      <c r="AI730" s="158"/>
      <c r="AJ730" s="158"/>
      <c r="AK730" s="158"/>
      <c r="AL730" s="158"/>
      <c r="AM730" s="158"/>
      <c r="AN730" s="158"/>
      <c r="AO730" s="158"/>
      <c r="AP730" s="158"/>
      <c r="AQ730" s="158"/>
      <c r="AR730" s="158"/>
      <c r="AS730" s="158"/>
      <c r="AT730" s="158"/>
      <c r="AU730" s="158"/>
      <c r="AV730" s="158"/>
      <c r="AW730" s="158"/>
      <c r="AX730" s="158"/>
      <c r="AY730" s="158"/>
      <c r="AZ730" s="158"/>
      <c r="BA730" s="158"/>
      <c r="BB730" s="158"/>
      <c r="BC730" s="158"/>
      <c r="BD730" s="158"/>
      <c r="BE730" s="158"/>
      <c r="BF730" s="158"/>
      <c r="BG730" s="158"/>
      <c r="BH730" s="158"/>
      <c r="BI730" s="158"/>
      <c r="BJ730" s="158"/>
      <c r="BK730" s="158"/>
      <c r="BL730" s="158"/>
      <c r="BM730" s="158"/>
      <c r="BN730" s="158"/>
      <c r="BO730" s="158"/>
      <c r="BP730" s="158"/>
      <c r="BQ730" s="158"/>
      <c r="BR730" s="158"/>
      <c r="BS730" s="158"/>
      <c r="BT730" s="158"/>
      <c r="BU730" s="158"/>
      <c r="BV730" s="158"/>
      <c r="BW730" s="158"/>
      <c r="BX730" s="158"/>
      <c r="BY730" s="158"/>
      <c r="BZ730" s="158"/>
      <c r="CA730" s="158"/>
      <c r="CB730" s="158"/>
      <c r="CC730" s="158"/>
      <c r="CD730" s="158"/>
      <c r="CE730" s="158"/>
      <c r="CF730" s="158"/>
      <c r="CG730" s="158"/>
      <c r="CH730" s="158"/>
      <c r="CI730" s="158"/>
      <c r="CJ730" s="158"/>
      <c r="CK730" s="158"/>
      <c r="CL730" s="158"/>
      <c r="CM730" s="158"/>
      <c r="CN730" s="158"/>
      <c r="CO730" s="158"/>
      <c r="CP730" s="158"/>
      <c r="CQ730" s="158"/>
      <c r="CR730" s="158"/>
      <c r="CS730" s="158"/>
      <c r="CT730" s="158"/>
      <c r="CU730" s="158"/>
      <c r="CV730" s="158"/>
      <c r="CW730" s="158"/>
      <c r="CX730" s="158"/>
      <c r="CY730" s="158"/>
      <c r="CZ730" s="158"/>
      <c r="DA730" s="158"/>
      <c r="DB730" s="158"/>
      <c r="DC730" s="158"/>
      <c r="DD730" s="158"/>
      <c r="DE730" s="158"/>
      <c r="DF730" s="158"/>
      <c r="DG730" s="158"/>
      <c r="DH730" s="158"/>
      <c r="DI730" s="158"/>
      <c r="DJ730" s="158"/>
      <c r="DK730" s="158"/>
      <c r="DL730" s="158"/>
      <c r="DM730" s="158"/>
      <c r="DN730" s="158"/>
      <c r="DO730" s="158"/>
      <c r="DP730" s="158"/>
    </row>
    <row r="731" spans="1:120" x14ac:dyDescent="0.2">
      <c r="A731" s="158"/>
      <c r="B731" s="158"/>
      <c r="C731" s="158"/>
      <c r="D731" s="158"/>
      <c r="E731" s="158"/>
      <c r="F731" s="158"/>
      <c r="G731" s="158"/>
      <c r="H731" s="158"/>
      <c r="I731" s="158"/>
      <c r="J731" s="158"/>
      <c r="K731" s="158"/>
      <c r="L731" s="158"/>
      <c r="M731" s="158"/>
      <c r="N731" s="158"/>
      <c r="O731" s="158"/>
      <c r="P731" s="158"/>
      <c r="Q731" s="158"/>
      <c r="R731" s="158"/>
      <c r="S731" s="158"/>
      <c r="T731" s="158"/>
      <c r="U731" s="158"/>
      <c r="V731" s="158"/>
      <c r="W731" s="158"/>
      <c r="X731" s="158"/>
      <c r="Y731" s="158"/>
      <c r="Z731" s="158"/>
      <c r="AA731" s="158"/>
      <c r="AB731" s="158"/>
      <c r="AC731" s="158"/>
      <c r="AD731" s="158"/>
      <c r="AE731" s="158"/>
      <c r="AF731" s="158"/>
      <c r="AG731" s="158"/>
      <c r="AH731" s="158"/>
      <c r="AI731" s="158"/>
      <c r="AJ731" s="158"/>
      <c r="AK731" s="158"/>
      <c r="AL731" s="158"/>
      <c r="AM731" s="158"/>
      <c r="AN731" s="158"/>
      <c r="AO731" s="158"/>
      <c r="AP731" s="158"/>
      <c r="AQ731" s="158"/>
      <c r="AR731" s="158"/>
      <c r="AS731" s="158"/>
      <c r="AT731" s="158"/>
      <c r="AU731" s="158"/>
      <c r="AV731" s="158"/>
      <c r="AW731" s="158"/>
      <c r="AX731" s="158"/>
      <c r="AY731" s="158"/>
      <c r="AZ731" s="158"/>
      <c r="BA731" s="158"/>
      <c r="BB731" s="158"/>
      <c r="BC731" s="158"/>
      <c r="BD731" s="158"/>
      <c r="BE731" s="158"/>
      <c r="BF731" s="158"/>
      <c r="BG731" s="158"/>
      <c r="BH731" s="158"/>
      <c r="BI731" s="158"/>
      <c r="BJ731" s="158"/>
      <c r="BK731" s="158"/>
      <c r="BL731" s="158"/>
      <c r="BM731" s="158"/>
      <c r="BN731" s="158"/>
      <c r="BO731" s="158"/>
      <c r="BP731" s="158"/>
      <c r="BQ731" s="158"/>
      <c r="BR731" s="158"/>
      <c r="BS731" s="158"/>
      <c r="BT731" s="158"/>
      <c r="BU731" s="158"/>
      <c r="BV731" s="158"/>
      <c r="BW731" s="158"/>
      <c r="BX731" s="158"/>
      <c r="BY731" s="158"/>
      <c r="BZ731" s="158"/>
      <c r="CA731" s="158"/>
      <c r="CB731" s="158"/>
      <c r="CC731" s="158"/>
      <c r="CD731" s="158"/>
      <c r="CE731" s="158"/>
      <c r="CF731" s="158"/>
      <c r="CG731" s="158"/>
      <c r="CH731" s="158"/>
      <c r="CI731" s="158"/>
      <c r="CJ731" s="158"/>
      <c r="CK731" s="158"/>
      <c r="CL731" s="158"/>
      <c r="CM731" s="158"/>
      <c r="CN731" s="158"/>
      <c r="CO731" s="158"/>
      <c r="CP731" s="158"/>
      <c r="CQ731" s="158"/>
      <c r="CR731" s="158"/>
      <c r="CS731" s="158"/>
      <c r="CT731" s="158"/>
      <c r="CU731" s="158"/>
      <c r="CV731" s="158"/>
      <c r="CW731" s="158"/>
      <c r="CX731" s="158"/>
      <c r="CY731" s="158"/>
      <c r="CZ731" s="158"/>
      <c r="DA731" s="158"/>
      <c r="DB731" s="158"/>
      <c r="DC731" s="158"/>
      <c r="DD731" s="158"/>
      <c r="DE731" s="158"/>
      <c r="DF731" s="158"/>
      <c r="DG731" s="158"/>
      <c r="DH731" s="158"/>
      <c r="DI731" s="158"/>
      <c r="DJ731" s="158"/>
      <c r="DK731" s="158"/>
      <c r="DL731" s="158"/>
      <c r="DM731" s="158"/>
      <c r="DN731" s="158"/>
      <c r="DO731" s="158"/>
      <c r="DP731" s="158"/>
    </row>
    <row r="732" spans="1:120" x14ac:dyDescent="0.2">
      <c r="A732" s="158"/>
      <c r="B732" s="158"/>
      <c r="C732" s="158"/>
      <c r="D732" s="158"/>
      <c r="E732" s="158"/>
      <c r="F732" s="158"/>
      <c r="G732" s="158"/>
      <c r="H732" s="158"/>
      <c r="I732" s="158"/>
      <c r="J732" s="158"/>
      <c r="K732" s="158"/>
      <c r="L732" s="158"/>
      <c r="M732" s="158"/>
      <c r="N732" s="158"/>
      <c r="O732" s="158"/>
      <c r="P732" s="158"/>
      <c r="Q732" s="158"/>
      <c r="R732" s="158"/>
      <c r="S732" s="158"/>
      <c r="T732" s="158"/>
      <c r="U732" s="158"/>
      <c r="V732" s="158"/>
      <c r="W732" s="158"/>
      <c r="X732" s="158"/>
      <c r="Y732" s="158"/>
      <c r="Z732" s="158"/>
      <c r="AA732" s="158"/>
      <c r="AB732" s="158"/>
      <c r="AC732" s="158"/>
      <c r="AD732" s="158"/>
      <c r="AE732" s="158"/>
      <c r="AF732" s="158"/>
      <c r="AG732" s="158"/>
      <c r="AH732" s="158"/>
      <c r="AI732" s="158"/>
      <c r="AJ732" s="158"/>
      <c r="AK732" s="158"/>
      <c r="AL732" s="158"/>
      <c r="AM732" s="158"/>
      <c r="AN732" s="158"/>
      <c r="AO732" s="158"/>
      <c r="AP732" s="158"/>
      <c r="AQ732" s="158"/>
      <c r="AR732" s="158"/>
      <c r="AS732" s="158"/>
      <c r="AT732" s="158"/>
      <c r="AU732" s="158"/>
      <c r="AV732" s="158"/>
      <c r="AW732" s="158"/>
      <c r="AX732" s="158"/>
      <c r="AY732" s="158"/>
      <c r="AZ732" s="158"/>
      <c r="BA732" s="158"/>
      <c r="BB732" s="158"/>
      <c r="BC732" s="158"/>
      <c r="BD732" s="158"/>
      <c r="BE732" s="158"/>
      <c r="BF732" s="158"/>
      <c r="BG732" s="158"/>
      <c r="BH732" s="158"/>
      <c r="BI732" s="158"/>
      <c r="BJ732" s="158"/>
      <c r="BK732" s="158"/>
      <c r="BL732" s="158"/>
      <c r="BM732" s="158"/>
      <c r="BN732" s="158"/>
      <c r="BO732" s="158"/>
      <c r="BP732" s="158"/>
      <c r="BQ732" s="158"/>
      <c r="BR732" s="158"/>
      <c r="BS732" s="158"/>
      <c r="BT732" s="158"/>
      <c r="BU732" s="158"/>
      <c r="BV732" s="158"/>
      <c r="BW732" s="158"/>
      <c r="BX732" s="158"/>
      <c r="BY732" s="158"/>
      <c r="BZ732" s="158"/>
      <c r="CA732" s="158"/>
      <c r="CB732" s="158"/>
      <c r="CC732" s="158"/>
      <c r="CD732" s="158"/>
      <c r="CE732" s="158"/>
      <c r="CF732" s="158"/>
      <c r="CG732" s="158"/>
      <c r="CH732" s="158"/>
      <c r="CI732" s="158"/>
      <c r="CJ732" s="158"/>
      <c r="CK732" s="158"/>
      <c r="CL732" s="158"/>
      <c r="CM732" s="158"/>
      <c r="CN732" s="158"/>
      <c r="CO732" s="158"/>
      <c r="CP732" s="158"/>
      <c r="CQ732" s="158"/>
      <c r="CR732" s="158"/>
      <c r="CS732" s="158"/>
      <c r="CT732" s="158"/>
      <c r="CU732" s="158"/>
      <c r="CV732" s="158"/>
      <c r="CW732" s="158"/>
      <c r="CX732" s="158"/>
      <c r="CY732" s="158"/>
      <c r="CZ732" s="158"/>
      <c r="DA732" s="158"/>
      <c r="DB732" s="158"/>
      <c r="DC732" s="158"/>
      <c r="DD732" s="158"/>
      <c r="DE732" s="158"/>
      <c r="DF732" s="158"/>
      <c r="DG732" s="158"/>
      <c r="DH732" s="158"/>
      <c r="DI732" s="158"/>
      <c r="DJ732" s="158"/>
      <c r="DK732" s="158"/>
      <c r="DL732" s="158"/>
      <c r="DM732" s="158"/>
      <c r="DN732" s="158"/>
      <c r="DO732" s="158"/>
      <c r="DP732" s="158"/>
    </row>
    <row r="733" spans="1:120" x14ac:dyDescent="0.2">
      <c r="A733" s="158"/>
      <c r="B733" s="158"/>
      <c r="C733" s="158"/>
      <c r="D733" s="158"/>
      <c r="E733" s="158"/>
      <c r="F733" s="158"/>
      <c r="G733" s="158"/>
      <c r="H733" s="158"/>
      <c r="I733" s="158"/>
      <c r="J733" s="158"/>
      <c r="K733" s="158"/>
      <c r="L733" s="158"/>
      <c r="M733" s="158"/>
      <c r="N733" s="158"/>
      <c r="O733" s="158"/>
      <c r="P733" s="158"/>
      <c r="Q733" s="158"/>
      <c r="R733" s="158"/>
      <c r="S733" s="158"/>
      <c r="T733" s="158"/>
      <c r="U733" s="158"/>
      <c r="V733" s="158"/>
      <c r="W733" s="158"/>
      <c r="X733" s="158"/>
      <c r="Y733" s="158"/>
      <c r="Z733" s="158"/>
      <c r="AA733" s="158"/>
      <c r="AB733" s="158"/>
      <c r="AC733" s="158"/>
      <c r="AD733" s="158"/>
      <c r="AE733" s="158"/>
      <c r="AF733" s="158"/>
      <c r="AG733" s="158"/>
      <c r="AH733" s="158"/>
      <c r="AI733" s="158"/>
      <c r="AJ733" s="158"/>
      <c r="AK733" s="158"/>
      <c r="AL733" s="158"/>
      <c r="AM733" s="158"/>
      <c r="AN733" s="158"/>
      <c r="AO733" s="158"/>
      <c r="AP733" s="158"/>
      <c r="AQ733" s="158"/>
      <c r="AR733" s="158"/>
      <c r="AS733" s="158"/>
      <c r="AT733" s="158"/>
      <c r="AU733" s="158"/>
      <c r="AV733" s="158"/>
      <c r="AW733" s="158"/>
      <c r="AX733" s="158"/>
      <c r="AY733" s="158"/>
      <c r="AZ733" s="158"/>
      <c r="BA733" s="158"/>
      <c r="BB733" s="158"/>
      <c r="BC733" s="158"/>
      <c r="BD733" s="158"/>
      <c r="BE733" s="158"/>
      <c r="BF733" s="158"/>
      <c r="BG733" s="158"/>
      <c r="BH733" s="158"/>
      <c r="BI733" s="158"/>
      <c r="BJ733" s="158"/>
      <c r="BK733" s="158"/>
      <c r="BL733" s="158"/>
      <c r="BM733" s="158"/>
      <c r="BN733" s="158"/>
      <c r="BO733" s="158"/>
      <c r="BP733" s="158"/>
      <c r="BQ733" s="158"/>
      <c r="BR733" s="158"/>
      <c r="BS733" s="158"/>
      <c r="BT733" s="158"/>
      <c r="BU733" s="158"/>
      <c r="BV733" s="158"/>
      <c r="BW733" s="158"/>
      <c r="BX733" s="158"/>
      <c r="BY733" s="158"/>
      <c r="BZ733" s="158"/>
      <c r="CA733" s="158"/>
      <c r="CB733" s="158"/>
      <c r="CC733" s="158"/>
      <c r="CD733" s="158"/>
      <c r="CE733" s="158"/>
      <c r="CF733" s="158"/>
      <c r="CG733" s="158"/>
      <c r="CH733" s="158"/>
      <c r="CI733" s="158"/>
      <c r="CJ733" s="158"/>
      <c r="CK733" s="158"/>
      <c r="CL733" s="158"/>
      <c r="CM733" s="158"/>
      <c r="CN733" s="158"/>
      <c r="CO733" s="158"/>
      <c r="CP733" s="158"/>
      <c r="CQ733" s="158"/>
      <c r="CR733" s="158"/>
      <c r="CS733" s="158"/>
      <c r="CT733" s="158"/>
      <c r="CU733" s="158"/>
      <c r="CV733" s="158"/>
      <c r="CW733" s="158"/>
      <c r="CX733" s="158"/>
      <c r="CY733" s="158"/>
      <c r="CZ733" s="158"/>
      <c r="DA733" s="158"/>
      <c r="DB733" s="158"/>
      <c r="DC733" s="158"/>
      <c r="DD733" s="158"/>
      <c r="DE733" s="158"/>
      <c r="DF733" s="158"/>
      <c r="DG733" s="158"/>
      <c r="DH733" s="158"/>
      <c r="DI733" s="158"/>
      <c r="DJ733" s="158"/>
      <c r="DK733" s="158"/>
      <c r="DL733" s="158"/>
      <c r="DM733" s="158"/>
      <c r="DN733" s="158"/>
      <c r="DO733" s="158"/>
      <c r="DP733" s="158"/>
    </row>
    <row r="734" spans="1:120" x14ac:dyDescent="0.2">
      <c r="A734" s="158"/>
      <c r="B734" s="158"/>
      <c r="C734" s="158"/>
      <c r="D734" s="158"/>
      <c r="E734" s="158"/>
      <c r="F734" s="158"/>
      <c r="G734" s="158"/>
      <c r="H734" s="158"/>
      <c r="I734" s="158"/>
      <c r="J734" s="158"/>
      <c r="K734" s="158"/>
      <c r="L734" s="158"/>
      <c r="M734" s="158"/>
      <c r="N734" s="158"/>
      <c r="O734" s="158"/>
      <c r="P734" s="158"/>
      <c r="Q734" s="158"/>
      <c r="R734" s="158"/>
      <c r="S734" s="158"/>
      <c r="T734" s="158"/>
      <c r="U734" s="158"/>
      <c r="V734" s="158"/>
      <c r="W734" s="158"/>
      <c r="X734" s="158"/>
      <c r="Y734" s="158"/>
      <c r="Z734" s="158"/>
      <c r="AA734" s="158"/>
      <c r="AB734" s="158"/>
      <c r="AC734" s="158"/>
      <c r="AD734" s="158"/>
      <c r="AE734" s="158"/>
      <c r="AF734" s="158"/>
      <c r="AG734" s="158"/>
      <c r="AH734" s="158"/>
      <c r="AI734" s="158"/>
      <c r="AJ734" s="158"/>
      <c r="AK734" s="158"/>
      <c r="AL734" s="158"/>
      <c r="AM734" s="158"/>
      <c r="AN734" s="158"/>
      <c r="AO734" s="158"/>
      <c r="AP734" s="158"/>
      <c r="AQ734" s="158"/>
      <c r="AR734" s="158"/>
      <c r="AS734" s="158"/>
      <c r="AT734" s="158"/>
      <c r="AU734" s="158"/>
      <c r="AV734" s="158"/>
      <c r="AW734" s="158"/>
      <c r="AX734" s="158"/>
      <c r="AY734" s="158"/>
      <c r="AZ734" s="158"/>
      <c r="BA734" s="158"/>
      <c r="BB734" s="158"/>
      <c r="BC734" s="158"/>
      <c r="BD734" s="158"/>
      <c r="BE734" s="158"/>
      <c r="BF734" s="158"/>
      <c r="BG734" s="158"/>
      <c r="BH734" s="158"/>
      <c r="BI734" s="158"/>
      <c r="BJ734" s="158"/>
      <c r="BK734" s="158"/>
      <c r="BL734" s="158"/>
      <c r="BM734" s="158"/>
      <c r="BN734" s="158"/>
      <c r="BO734" s="158"/>
      <c r="BP734" s="158"/>
      <c r="BQ734" s="158"/>
      <c r="BR734" s="158"/>
      <c r="BS734" s="158"/>
      <c r="BT734" s="158"/>
      <c r="BU734" s="158"/>
      <c r="BV734" s="158"/>
      <c r="BW734" s="158"/>
      <c r="BX734" s="158"/>
      <c r="BY734" s="158"/>
      <c r="BZ734" s="158"/>
      <c r="CA734" s="158"/>
      <c r="CB734" s="158"/>
      <c r="CC734" s="158"/>
      <c r="CD734" s="158"/>
      <c r="CE734" s="158"/>
      <c r="CF734" s="158"/>
      <c r="CG734" s="158"/>
      <c r="CH734" s="158"/>
      <c r="CI734" s="158"/>
      <c r="CJ734" s="158"/>
      <c r="CK734" s="158"/>
      <c r="CL734" s="158"/>
      <c r="CM734" s="158"/>
      <c r="CN734" s="158"/>
      <c r="CO734" s="158"/>
      <c r="CP734" s="158"/>
      <c r="CQ734" s="158"/>
      <c r="CR734" s="158"/>
      <c r="CS734" s="158"/>
      <c r="CT734" s="158"/>
      <c r="CU734" s="158"/>
      <c r="CV734" s="158"/>
      <c r="CW734" s="158"/>
      <c r="CX734" s="158"/>
      <c r="CY734" s="158"/>
      <c r="CZ734" s="158"/>
      <c r="DA734" s="158"/>
      <c r="DB734" s="158"/>
      <c r="DC734" s="158"/>
      <c r="DD734" s="158"/>
      <c r="DE734" s="158"/>
      <c r="DF734" s="158"/>
      <c r="DG734" s="158"/>
      <c r="DH734" s="158"/>
      <c r="DI734" s="158"/>
      <c r="DJ734" s="158"/>
      <c r="DK734" s="158"/>
      <c r="DL734" s="158"/>
      <c r="DM734" s="158"/>
      <c r="DN734" s="158"/>
      <c r="DO734" s="158"/>
      <c r="DP734" s="158"/>
    </row>
    <row r="735" spans="1:120" x14ac:dyDescent="0.2">
      <c r="A735" s="158"/>
      <c r="B735" s="158"/>
      <c r="C735" s="158"/>
      <c r="D735" s="158"/>
      <c r="E735" s="158"/>
      <c r="F735" s="158"/>
      <c r="G735" s="158"/>
      <c r="H735" s="158"/>
      <c r="I735" s="158"/>
      <c r="J735" s="158"/>
      <c r="K735" s="158"/>
      <c r="L735" s="158"/>
      <c r="M735" s="158"/>
      <c r="N735" s="158"/>
      <c r="O735" s="158"/>
      <c r="P735" s="158"/>
      <c r="Q735" s="158"/>
      <c r="R735" s="158"/>
      <c r="S735" s="158"/>
      <c r="T735" s="158"/>
      <c r="U735" s="158"/>
      <c r="V735" s="158"/>
      <c r="W735" s="158"/>
      <c r="X735" s="158"/>
      <c r="Y735" s="158"/>
      <c r="Z735" s="158"/>
      <c r="AA735" s="158"/>
      <c r="AB735" s="158"/>
      <c r="AC735" s="158"/>
      <c r="AD735" s="158"/>
      <c r="AE735" s="158"/>
      <c r="AF735" s="158"/>
      <c r="AG735" s="158"/>
      <c r="AH735" s="158"/>
      <c r="AI735" s="158"/>
      <c r="AJ735" s="158"/>
      <c r="AK735" s="158"/>
      <c r="AL735" s="158"/>
      <c r="AM735" s="158"/>
      <c r="AN735" s="158"/>
      <c r="AO735" s="158"/>
      <c r="AP735" s="158"/>
      <c r="AQ735" s="158"/>
      <c r="AR735" s="158"/>
      <c r="AS735" s="158"/>
      <c r="AT735" s="158"/>
      <c r="AU735" s="158"/>
      <c r="AV735" s="158"/>
      <c r="AW735" s="158"/>
      <c r="AX735" s="158"/>
      <c r="AY735" s="158"/>
      <c r="AZ735" s="158"/>
      <c r="BA735" s="158"/>
      <c r="BB735" s="158"/>
      <c r="BC735" s="158"/>
      <c r="BD735" s="158"/>
      <c r="BE735" s="158"/>
      <c r="BF735" s="158"/>
      <c r="BG735" s="158"/>
      <c r="BH735" s="158"/>
      <c r="BI735" s="158"/>
      <c r="BJ735" s="158"/>
      <c r="BK735" s="158"/>
      <c r="BL735" s="158"/>
      <c r="BM735" s="158"/>
      <c r="BN735" s="158"/>
      <c r="BO735" s="158"/>
      <c r="BP735" s="158"/>
      <c r="BQ735" s="158"/>
      <c r="BR735" s="158"/>
      <c r="BS735" s="158"/>
      <c r="BT735" s="158"/>
      <c r="BU735" s="158"/>
      <c r="BV735" s="158"/>
      <c r="BW735" s="158"/>
      <c r="BX735" s="158"/>
      <c r="BY735" s="158"/>
      <c r="BZ735" s="158"/>
      <c r="CA735" s="158"/>
      <c r="CB735" s="158"/>
      <c r="CC735" s="158"/>
      <c r="CD735" s="158"/>
      <c r="CE735" s="158"/>
      <c r="CF735" s="158"/>
      <c r="CG735" s="158"/>
      <c r="CH735" s="158"/>
      <c r="CI735" s="158"/>
      <c r="CJ735" s="158"/>
      <c r="CK735" s="158"/>
      <c r="CL735" s="158"/>
      <c r="CM735" s="158"/>
      <c r="CN735" s="158"/>
      <c r="CO735" s="158"/>
      <c r="CP735" s="158"/>
      <c r="CQ735" s="158"/>
      <c r="CR735" s="158"/>
      <c r="CS735" s="158"/>
      <c r="CT735" s="158"/>
      <c r="CU735" s="158"/>
      <c r="CV735" s="158"/>
      <c r="CW735" s="158"/>
      <c r="CX735" s="158"/>
      <c r="CY735" s="158"/>
      <c r="CZ735" s="158"/>
      <c r="DA735" s="158"/>
      <c r="DB735" s="158"/>
      <c r="DC735" s="158"/>
      <c r="DD735" s="158"/>
      <c r="DE735" s="158"/>
      <c r="DF735" s="158"/>
      <c r="DG735" s="158"/>
      <c r="DH735" s="158"/>
      <c r="DI735" s="158"/>
      <c r="DJ735" s="158"/>
      <c r="DK735" s="158"/>
      <c r="DL735" s="158"/>
      <c r="DM735" s="158"/>
      <c r="DN735" s="158"/>
      <c r="DO735" s="158"/>
      <c r="DP735" s="158"/>
    </row>
    <row r="736" spans="1:120" x14ac:dyDescent="0.2">
      <c r="A736" s="158"/>
      <c r="B736" s="158"/>
      <c r="C736" s="158"/>
      <c r="D736" s="158"/>
      <c r="E736" s="158"/>
      <c r="F736" s="158"/>
      <c r="G736" s="158"/>
      <c r="H736" s="158"/>
      <c r="I736" s="158"/>
      <c r="J736" s="158"/>
      <c r="K736" s="158"/>
      <c r="L736" s="158"/>
      <c r="M736" s="158"/>
      <c r="N736" s="158"/>
      <c r="O736" s="158"/>
      <c r="P736" s="158"/>
      <c r="Q736" s="158"/>
      <c r="R736" s="158"/>
      <c r="S736" s="158"/>
      <c r="T736" s="158"/>
      <c r="U736" s="158"/>
      <c r="V736" s="158"/>
      <c r="W736" s="158"/>
      <c r="X736" s="158"/>
      <c r="Y736" s="158"/>
      <c r="Z736" s="158"/>
      <c r="AA736" s="158"/>
      <c r="AB736" s="158"/>
      <c r="AC736" s="158"/>
      <c r="AD736" s="158"/>
      <c r="AE736" s="158"/>
      <c r="AF736" s="158"/>
      <c r="AG736" s="158"/>
      <c r="AH736" s="158"/>
      <c r="AI736" s="158"/>
      <c r="AJ736" s="158"/>
      <c r="AK736" s="158"/>
      <c r="AL736" s="158"/>
      <c r="AM736" s="158"/>
      <c r="AN736" s="158"/>
      <c r="AO736" s="158"/>
      <c r="AP736" s="158"/>
      <c r="AQ736" s="158"/>
      <c r="AR736" s="158"/>
      <c r="AS736" s="158"/>
      <c r="AT736" s="158"/>
      <c r="AU736" s="158"/>
      <c r="AV736" s="158"/>
      <c r="AW736" s="158"/>
      <c r="AX736" s="158"/>
      <c r="AY736" s="158"/>
      <c r="AZ736" s="158"/>
      <c r="BA736" s="158"/>
      <c r="BB736" s="158"/>
      <c r="BC736" s="158"/>
      <c r="BD736" s="158"/>
      <c r="BE736" s="158"/>
      <c r="BF736" s="158"/>
      <c r="BG736" s="158"/>
      <c r="BH736" s="158"/>
      <c r="BI736" s="158"/>
      <c r="BJ736" s="158"/>
      <c r="BK736" s="158"/>
      <c r="BL736" s="158"/>
      <c r="BM736" s="158"/>
      <c r="BN736" s="158"/>
      <c r="BO736" s="158"/>
      <c r="BP736" s="158"/>
      <c r="BQ736" s="158"/>
      <c r="BR736" s="158"/>
      <c r="BS736" s="158"/>
      <c r="BT736" s="158"/>
      <c r="BU736" s="158"/>
      <c r="BV736" s="158"/>
      <c r="BW736" s="158"/>
      <c r="BX736" s="158"/>
      <c r="BY736" s="158"/>
      <c r="BZ736" s="158"/>
      <c r="CA736" s="158"/>
      <c r="CB736" s="158"/>
      <c r="CC736" s="158"/>
      <c r="CD736" s="158"/>
      <c r="CE736" s="158"/>
      <c r="CF736" s="158"/>
      <c r="CG736" s="158"/>
      <c r="CH736" s="158"/>
      <c r="CI736" s="158"/>
      <c r="CJ736" s="158"/>
      <c r="CK736" s="158"/>
      <c r="CL736" s="158"/>
      <c r="CM736" s="158"/>
      <c r="CN736" s="158"/>
      <c r="CO736" s="158"/>
      <c r="CP736" s="158"/>
      <c r="CQ736" s="158"/>
      <c r="CR736" s="158"/>
      <c r="CS736" s="158"/>
      <c r="CT736" s="158"/>
      <c r="CU736" s="158"/>
      <c r="CV736" s="158"/>
      <c r="CW736" s="158"/>
      <c r="CX736" s="158"/>
      <c r="CY736" s="158"/>
      <c r="CZ736" s="158"/>
      <c r="DA736" s="158"/>
      <c r="DB736" s="158"/>
      <c r="DC736" s="158"/>
      <c r="DD736" s="158"/>
      <c r="DE736" s="158"/>
      <c r="DF736" s="158"/>
      <c r="DG736" s="158"/>
      <c r="DH736" s="158"/>
      <c r="DI736" s="158"/>
      <c r="DJ736" s="158"/>
      <c r="DK736" s="158"/>
      <c r="DL736" s="158"/>
      <c r="DM736" s="158"/>
      <c r="DN736" s="158"/>
      <c r="DO736" s="158"/>
      <c r="DP736" s="158"/>
    </row>
    <row r="737" spans="1:120" x14ac:dyDescent="0.2">
      <c r="A737" s="158"/>
      <c r="B737" s="158"/>
      <c r="C737" s="158"/>
      <c r="D737" s="158"/>
      <c r="E737" s="158"/>
      <c r="F737" s="158"/>
      <c r="G737" s="158"/>
      <c r="H737" s="158"/>
      <c r="I737" s="158"/>
      <c r="J737" s="158"/>
      <c r="K737" s="158"/>
      <c r="L737" s="158"/>
      <c r="M737" s="158"/>
      <c r="N737" s="158"/>
      <c r="O737" s="158"/>
      <c r="P737" s="158"/>
      <c r="Q737" s="158"/>
      <c r="R737" s="158"/>
      <c r="S737" s="158"/>
      <c r="T737" s="158"/>
      <c r="U737" s="158"/>
      <c r="V737" s="158"/>
      <c r="W737" s="158"/>
      <c r="X737" s="158"/>
      <c r="Y737" s="158"/>
      <c r="Z737" s="158"/>
      <c r="AA737" s="158"/>
      <c r="AB737" s="158"/>
      <c r="AC737" s="158"/>
      <c r="AD737" s="158"/>
      <c r="AE737" s="158"/>
      <c r="AF737" s="158"/>
      <c r="AG737" s="158"/>
      <c r="AH737" s="158"/>
      <c r="AI737" s="158"/>
      <c r="AJ737" s="158"/>
      <c r="AK737" s="158"/>
      <c r="AL737" s="158"/>
      <c r="AM737" s="158"/>
      <c r="AN737" s="158"/>
      <c r="AO737" s="158"/>
      <c r="AP737" s="158"/>
      <c r="AQ737" s="158"/>
      <c r="AR737" s="158"/>
      <c r="AS737" s="158"/>
      <c r="AT737" s="158"/>
      <c r="AU737" s="158"/>
      <c r="AV737" s="158"/>
      <c r="AW737" s="158"/>
      <c r="AX737" s="158"/>
      <c r="AY737" s="158"/>
      <c r="AZ737" s="158"/>
      <c r="BA737" s="158"/>
      <c r="BB737" s="158"/>
      <c r="BC737" s="158"/>
      <c r="BD737" s="158"/>
      <c r="BE737" s="158"/>
      <c r="BF737" s="158"/>
      <c r="BG737" s="158"/>
      <c r="BH737" s="158"/>
      <c r="BI737" s="158"/>
      <c r="BJ737" s="158"/>
      <c r="BK737" s="158"/>
      <c r="BL737" s="158"/>
      <c r="BM737" s="158"/>
      <c r="BN737" s="158"/>
      <c r="BO737" s="158"/>
      <c r="BP737" s="158"/>
      <c r="BQ737" s="158"/>
      <c r="BR737" s="158"/>
      <c r="BS737" s="158"/>
      <c r="BT737" s="158"/>
      <c r="BU737" s="158"/>
      <c r="BV737" s="158"/>
      <c r="BW737" s="158"/>
      <c r="BX737" s="158"/>
      <c r="BY737" s="158"/>
      <c r="BZ737" s="158"/>
      <c r="CA737" s="158"/>
      <c r="CB737" s="158"/>
      <c r="CC737" s="158"/>
      <c r="CD737" s="158"/>
      <c r="CE737" s="158"/>
      <c r="CF737" s="158"/>
      <c r="CG737" s="158"/>
      <c r="CH737" s="158"/>
      <c r="CI737" s="158"/>
      <c r="CJ737" s="158"/>
      <c r="CK737" s="158"/>
      <c r="CL737" s="158"/>
      <c r="CM737" s="158"/>
      <c r="CN737" s="158"/>
      <c r="CO737" s="158"/>
      <c r="CP737" s="158"/>
      <c r="CQ737" s="158"/>
      <c r="CR737" s="158"/>
      <c r="CS737" s="158"/>
      <c r="CT737" s="158"/>
      <c r="CU737" s="158"/>
      <c r="CV737" s="158"/>
      <c r="CW737" s="158"/>
      <c r="CX737" s="158"/>
      <c r="CY737" s="158"/>
      <c r="CZ737" s="158"/>
      <c r="DA737" s="158"/>
      <c r="DB737" s="158"/>
      <c r="DC737" s="158"/>
      <c r="DD737" s="158"/>
      <c r="DE737" s="158"/>
      <c r="DF737" s="158"/>
      <c r="DG737" s="158"/>
      <c r="DH737" s="158"/>
      <c r="DI737" s="158"/>
      <c r="DJ737" s="158"/>
      <c r="DK737" s="158"/>
      <c r="DL737" s="158"/>
      <c r="DM737" s="158"/>
      <c r="DN737" s="158"/>
      <c r="DO737" s="158"/>
      <c r="DP737" s="158"/>
    </row>
    <row r="738" spans="1:120" x14ac:dyDescent="0.2">
      <c r="A738" s="158"/>
      <c r="B738" s="158"/>
      <c r="C738" s="158"/>
      <c r="D738" s="158"/>
      <c r="E738" s="158"/>
      <c r="F738" s="158"/>
      <c r="G738" s="158"/>
      <c r="H738" s="158"/>
      <c r="I738" s="158"/>
      <c r="J738" s="158"/>
      <c r="K738" s="158"/>
      <c r="L738" s="158"/>
      <c r="M738" s="158"/>
      <c r="N738" s="158"/>
      <c r="O738" s="158"/>
      <c r="P738" s="158"/>
      <c r="Q738" s="158"/>
      <c r="R738" s="158"/>
      <c r="S738" s="158"/>
      <c r="T738" s="158"/>
      <c r="U738" s="158"/>
      <c r="V738" s="158"/>
      <c r="W738" s="158"/>
      <c r="X738" s="158"/>
      <c r="Y738" s="158"/>
      <c r="Z738" s="158"/>
      <c r="AA738" s="158"/>
      <c r="AB738" s="158"/>
      <c r="AC738" s="158"/>
      <c r="AD738" s="158"/>
      <c r="AE738" s="158"/>
      <c r="AF738" s="158"/>
      <c r="AG738" s="158"/>
      <c r="AH738" s="158"/>
      <c r="AI738" s="158"/>
      <c r="AJ738" s="158"/>
      <c r="AK738" s="158"/>
      <c r="AL738" s="158"/>
      <c r="AM738" s="158"/>
      <c r="AN738" s="158"/>
      <c r="AO738" s="158"/>
      <c r="AP738" s="158"/>
      <c r="AQ738" s="158"/>
      <c r="AR738" s="158"/>
      <c r="AS738" s="158"/>
      <c r="AT738" s="158"/>
      <c r="AU738" s="158"/>
      <c r="AV738" s="158"/>
      <c r="AW738" s="158"/>
      <c r="AX738" s="158"/>
      <c r="AY738" s="158"/>
      <c r="AZ738" s="158"/>
      <c r="BA738" s="158"/>
      <c r="BB738" s="158"/>
      <c r="BC738" s="158"/>
      <c r="BD738" s="158"/>
      <c r="BE738" s="158"/>
      <c r="BF738" s="158"/>
      <c r="BG738" s="158"/>
      <c r="BH738" s="158"/>
      <c r="BI738" s="158"/>
      <c r="BJ738" s="158"/>
      <c r="BK738" s="158"/>
      <c r="BL738" s="158"/>
      <c r="BM738" s="158"/>
      <c r="BN738" s="158"/>
      <c r="BO738" s="158"/>
      <c r="BP738" s="158"/>
      <c r="BQ738" s="158"/>
      <c r="BR738" s="158"/>
      <c r="BS738" s="158"/>
      <c r="BT738" s="158"/>
      <c r="BU738" s="158"/>
      <c r="BV738" s="158"/>
      <c r="BW738" s="158"/>
      <c r="BX738" s="158"/>
      <c r="BY738" s="158"/>
      <c r="BZ738" s="158"/>
      <c r="CA738" s="158"/>
      <c r="CB738" s="158"/>
      <c r="CC738" s="158"/>
      <c r="CD738" s="158"/>
      <c r="CE738" s="158"/>
      <c r="CF738" s="158"/>
      <c r="CG738" s="158"/>
      <c r="CH738" s="158"/>
      <c r="CI738" s="158"/>
      <c r="CJ738" s="158"/>
      <c r="CK738" s="158"/>
      <c r="CL738" s="158"/>
      <c r="CM738" s="158"/>
      <c r="CN738" s="158"/>
      <c r="CO738" s="158"/>
      <c r="CP738" s="158"/>
      <c r="CQ738" s="158"/>
      <c r="CR738" s="158"/>
      <c r="CS738" s="158"/>
      <c r="CT738" s="158"/>
      <c r="CU738" s="158"/>
      <c r="CV738" s="158"/>
      <c r="CW738" s="158"/>
      <c r="CX738" s="158"/>
      <c r="CY738" s="158"/>
      <c r="CZ738" s="158"/>
      <c r="DA738" s="158"/>
      <c r="DB738" s="158"/>
      <c r="DC738" s="158"/>
      <c r="DD738" s="158"/>
      <c r="DE738" s="158"/>
      <c r="DF738" s="158"/>
      <c r="DG738" s="158"/>
      <c r="DH738" s="158"/>
      <c r="DI738" s="158"/>
      <c r="DJ738" s="158"/>
      <c r="DK738" s="158"/>
      <c r="DL738" s="158"/>
      <c r="DM738" s="158"/>
      <c r="DN738" s="158"/>
      <c r="DO738" s="158"/>
      <c r="DP738" s="158"/>
    </row>
    <row r="739" spans="1:120" x14ac:dyDescent="0.2">
      <c r="A739" s="158"/>
      <c r="B739" s="158"/>
      <c r="C739" s="158"/>
      <c r="D739" s="158"/>
      <c r="E739" s="158"/>
      <c r="F739" s="158"/>
      <c r="G739" s="158"/>
      <c r="H739" s="158"/>
      <c r="I739" s="158"/>
      <c r="J739" s="158"/>
      <c r="K739" s="158"/>
      <c r="L739" s="158"/>
      <c r="M739" s="158"/>
      <c r="N739" s="158"/>
      <c r="O739" s="158"/>
      <c r="P739" s="158"/>
      <c r="Q739" s="158"/>
      <c r="R739" s="158"/>
      <c r="S739" s="158"/>
      <c r="T739" s="158"/>
      <c r="U739" s="158"/>
      <c r="V739" s="158"/>
      <c r="W739" s="158"/>
      <c r="X739" s="158"/>
      <c r="Y739" s="158"/>
      <c r="Z739" s="158"/>
      <c r="AA739" s="158"/>
      <c r="AB739" s="158"/>
      <c r="AC739" s="158"/>
      <c r="AD739" s="158"/>
      <c r="AE739" s="158"/>
      <c r="AF739" s="158"/>
      <c r="AG739" s="158"/>
      <c r="AH739" s="158"/>
      <c r="AI739" s="158"/>
      <c r="AJ739" s="158"/>
      <c r="AK739" s="158"/>
      <c r="AL739" s="158"/>
      <c r="AM739" s="158"/>
      <c r="AN739" s="158"/>
      <c r="AO739" s="158"/>
      <c r="AP739" s="158"/>
      <c r="AQ739" s="158"/>
      <c r="AR739" s="158"/>
      <c r="AS739" s="158"/>
      <c r="AT739" s="158"/>
      <c r="AU739" s="158"/>
      <c r="AV739" s="158"/>
      <c r="AW739" s="158"/>
      <c r="AX739" s="158"/>
      <c r="AY739" s="158"/>
      <c r="AZ739" s="158"/>
      <c r="BA739" s="158"/>
      <c r="BB739" s="158"/>
      <c r="BC739" s="158"/>
      <c r="BD739" s="158"/>
      <c r="BE739" s="158"/>
      <c r="BF739" s="158"/>
      <c r="BG739" s="158"/>
      <c r="BH739" s="158"/>
      <c r="BI739" s="158"/>
      <c r="BJ739" s="158"/>
      <c r="BK739" s="158"/>
      <c r="BL739" s="158"/>
      <c r="BM739" s="158"/>
      <c r="BN739" s="158"/>
      <c r="BO739" s="158"/>
      <c r="BP739" s="158"/>
      <c r="BQ739" s="158"/>
      <c r="BR739" s="158"/>
      <c r="BS739" s="158"/>
      <c r="BT739" s="158"/>
      <c r="BU739" s="158"/>
      <c r="BV739" s="158"/>
      <c r="BW739" s="158"/>
      <c r="BX739" s="158"/>
      <c r="BY739" s="158"/>
      <c r="BZ739" s="158"/>
      <c r="CA739" s="158"/>
      <c r="CB739" s="158"/>
      <c r="CC739" s="158"/>
      <c r="CD739" s="158"/>
      <c r="CE739" s="158"/>
      <c r="CF739" s="158"/>
      <c r="CG739" s="158"/>
      <c r="CH739" s="158"/>
      <c r="CI739" s="158"/>
      <c r="CJ739" s="158"/>
      <c r="CK739" s="158"/>
      <c r="CL739" s="158"/>
      <c r="CM739" s="158"/>
      <c r="CN739" s="158"/>
      <c r="CO739" s="158"/>
      <c r="CP739" s="158"/>
      <c r="CQ739" s="158"/>
      <c r="CR739" s="158"/>
      <c r="CS739" s="158"/>
      <c r="CT739" s="158"/>
      <c r="CU739" s="158"/>
      <c r="CV739" s="158"/>
      <c r="CW739" s="158"/>
      <c r="CX739" s="158"/>
      <c r="CY739" s="158"/>
      <c r="CZ739" s="158"/>
      <c r="DA739" s="158"/>
      <c r="DB739" s="158"/>
      <c r="DC739" s="158"/>
      <c r="DD739" s="158"/>
      <c r="DE739" s="158"/>
      <c r="DF739" s="158"/>
      <c r="DG739" s="158"/>
      <c r="DH739" s="158"/>
      <c r="DI739" s="158"/>
      <c r="DJ739" s="158"/>
      <c r="DK739" s="158"/>
      <c r="DL739" s="158"/>
      <c r="DM739" s="158"/>
      <c r="DN739" s="158"/>
      <c r="DO739" s="158"/>
      <c r="DP739" s="158"/>
    </row>
    <row r="740" spans="1:120" x14ac:dyDescent="0.2">
      <c r="A740" s="158"/>
      <c r="B740" s="158"/>
      <c r="C740" s="158"/>
      <c r="D740" s="158"/>
      <c r="E740" s="158"/>
      <c r="F740" s="158"/>
      <c r="G740" s="158"/>
      <c r="H740" s="158"/>
      <c r="I740" s="158"/>
      <c r="J740" s="158"/>
      <c r="K740" s="158"/>
      <c r="L740" s="158"/>
      <c r="M740" s="158"/>
      <c r="N740" s="158"/>
      <c r="O740" s="158"/>
      <c r="P740" s="158"/>
      <c r="Q740" s="158"/>
      <c r="R740" s="158"/>
      <c r="S740" s="158"/>
      <c r="T740" s="158"/>
      <c r="U740" s="158"/>
      <c r="V740" s="158"/>
      <c r="W740" s="158"/>
      <c r="X740" s="158"/>
      <c r="Y740" s="158"/>
      <c r="Z740" s="158"/>
      <c r="AA740" s="158"/>
      <c r="AB740" s="158"/>
      <c r="AC740" s="158"/>
      <c r="AD740" s="158"/>
      <c r="AE740" s="158"/>
      <c r="AF740" s="158"/>
      <c r="AG740" s="158"/>
      <c r="AH740" s="158"/>
      <c r="AI740" s="158"/>
      <c r="AJ740" s="158"/>
      <c r="AK740" s="158"/>
      <c r="AL740" s="158"/>
      <c r="AM740" s="158"/>
      <c r="AN740" s="158"/>
      <c r="AO740" s="158"/>
      <c r="AP740" s="158"/>
      <c r="AQ740" s="158"/>
      <c r="AR740" s="158"/>
      <c r="AS740" s="158"/>
      <c r="AT740" s="158"/>
      <c r="AU740" s="158"/>
      <c r="AV740" s="158"/>
      <c r="AW740" s="158"/>
      <c r="AX740" s="158"/>
      <c r="AY740" s="158"/>
      <c r="AZ740" s="158"/>
      <c r="BA740" s="158"/>
      <c r="BB740" s="158"/>
      <c r="BC740" s="158"/>
      <c r="BD740" s="158"/>
      <c r="BE740" s="158"/>
      <c r="BF740" s="158"/>
      <c r="BG740" s="158"/>
      <c r="BH740" s="158"/>
      <c r="BI740" s="158"/>
      <c r="BJ740" s="158"/>
      <c r="BK740" s="158"/>
      <c r="BL740" s="158"/>
      <c r="BM740" s="158"/>
      <c r="BN740" s="158"/>
      <c r="BO740" s="158"/>
      <c r="BP740" s="158"/>
      <c r="BQ740" s="158"/>
      <c r="BR740" s="158"/>
      <c r="BS740" s="158"/>
      <c r="BT740" s="158"/>
      <c r="BU740" s="158"/>
      <c r="BV740" s="158"/>
      <c r="BW740" s="158"/>
      <c r="BX740" s="158"/>
      <c r="BY740" s="158"/>
      <c r="BZ740" s="158"/>
      <c r="CA740" s="158"/>
      <c r="CB740" s="158"/>
      <c r="CC740" s="158"/>
      <c r="CD740" s="158"/>
      <c r="CE740" s="158"/>
      <c r="CF740" s="158"/>
      <c r="CG740" s="158"/>
      <c r="CH740" s="158"/>
      <c r="CI740" s="158"/>
      <c r="CJ740" s="158"/>
      <c r="CK740" s="158"/>
      <c r="CL740" s="158"/>
      <c r="CM740" s="158"/>
      <c r="CN740" s="158"/>
      <c r="CO740" s="158"/>
      <c r="CP740" s="158"/>
      <c r="CQ740" s="158"/>
      <c r="CR740" s="158"/>
      <c r="CS740" s="158"/>
      <c r="CT740" s="158"/>
      <c r="CU740" s="158"/>
      <c r="CV740" s="158"/>
      <c r="CW740" s="158"/>
      <c r="CX740" s="158"/>
      <c r="CY740" s="158"/>
      <c r="CZ740" s="158"/>
      <c r="DA740" s="158"/>
      <c r="DB740" s="158"/>
      <c r="DC740" s="158"/>
      <c r="DD740" s="158"/>
      <c r="DE740" s="158"/>
      <c r="DF740" s="158"/>
      <c r="DG740" s="158"/>
      <c r="DH740" s="158"/>
      <c r="DI740" s="158"/>
      <c r="DJ740" s="158"/>
      <c r="DK740" s="158"/>
      <c r="DL740" s="158"/>
      <c r="DM740" s="158"/>
      <c r="DN740" s="158"/>
      <c r="DO740" s="158"/>
      <c r="DP740" s="158"/>
    </row>
    <row r="741" spans="1:120" x14ac:dyDescent="0.2">
      <c r="A741" s="158"/>
      <c r="B741" s="158"/>
      <c r="C741" s="158"/>
      <c r="D741" s="158"/>
      <c r="E741" s="158"/>
      <c r="F741" s="158"/>
      <c r="G741" s="158"/>
      <c r="H741" s="158"/>
      <c r="I741" s="158"/>
      <c r="J741" s="158"/>
      <c r="K741" s="158"/>
      <c r="L741" s="158"/>
      <c r="M741" s="158"/>
      <c r="N741" s="158"/>
      <c r="O741" s="158"/>
      <c r="P741" s="158"/>
      <c r="Q741" s="158"/>
      <c r="R741" s="158"/>
      <c r="S741" s="158"/>
      <c r="T741" s="158"/>
      <c r="U741" s="158"/>
      <c r="V741" s="158"/>
      <c r="W741" s="158"/>
      <c r="X741" s="158"/>
      <c r="Y741" s="158"/>
      <c r="Z741" s="158"/>
      <c r="AA741" s="158"/>
      <c r="AB741" s="158"/>
      <c r="AC741" s="158"/>
      <c r="AD741" s="158"/>
      <c r="AE741" s="158"/>
      <c r="AF741" s="158"/>
      <c r="AG741" s="158"/>
      <c r="AH741" s="158"/>
      <c r="AI741" s="158"/>
      <c r="AJ741" s="158"/>
      <c r="AK741" s="158"/>
      <c r="AL741" s="158"/>
      <c r="AM741" s="158"/>
      <c r="AN741" s="158"/>
      <c r="AO741" s="158"/>
      <c r="AP741" s="158"/>
      <c r="AQ741" s="158"/>
      <c r="AR741" s="158"/>
      <c r="AS741" s="158"/>
      <c r="AT741" s="158"/>
      <c r="AU741" s="158"/>
      <c r="AV741" s="158"/>
      <c r="AW741" s="158"/>
      <c r="AX741" s="158"/>
      <c r="AY741" s="158"/>
      <c r="AZ741" s="158"/>
      <c r="BA741" s="158"/>
      <c r="BB741" s="158"/>
      <c r="BC741" s="158"/>
      <c r="BD741" s="158"/>
      <c r="BE741" s="158"/>
      <c r="BF741" s="158"/>
      <c r="BG741" s="158"/>
      <c r="BH741" s="158"/>
      <c r="BI741" s="158"/>
      <c r="BJ741" s="158"/>
      <c r="BK741" s="158"/>
      <c r="BL741" s="158"/>
      <c r="BM741" s="158"/>
      <c r="BN741" s="158"/>
      <c r="BO741" s="158"/>
      <c r="BP741" s="158"/>
      <c r="BQ741" s="158"/>
      <c r="BR741" s="158"/>
      <c r="BS741" s="158"/>
      <c r="BT741" s="158"/>
      <c r="BU741" s="158"/>
      <c r="BV741" s="158"/>
      <c r="BW741" s="158"/>
      <c r="BX741" s="158"/>
      <c r="BY741" s="158"/>
      <c r="BZ741" s="158"/>
      <c r="CA741" s="158"/>
      <c r="CB741" s="158"/>
      <c r="CC741" s="158"/>
      <c r="CD741" s="158"/>
      <c r="CE741" s="158"/>
      <c r="CF741" s="158"/>
      <c r="CG741" s="158"/>
      <c r="CH741" s="158"/>
      <c r="CI741" s="158"/>
      <c r="CJ741" s="158"/>
      <c r="CK741" s="158"/>
      <c r="CL741" s="158"/>
      <c r="CM741" s="158"/>
      <c r="CN741" s="158"/>
      <c r="CO741" s="158"/>
      <c r="CP741" s="158"/>
      <c r="CQ741" s="158"/>
      <c r="CR741" s="158"/>
      <c r="CS741" s="158"/>
      <c r="CT741" s="158"/>
      <c r="CU741" s="158"/>
      <c r="CV741" s="158"/>
      <c r="CW741" s="158"/>
      <c r="CX741" s="158"/>
      <c r="CY741" s="158"/>
      <c r="CZ741" s="158"/>
      <c r="DA741" s="158"/>
      <c r="DB741" s="158"/>
      <c r="DC741" s="158"/>
      <c r="DD741" s="158"/>
      <c r="DE741" s="158"/>
      <c r="DF741" s="158"/>
      <c r="DG741" s="158"/>
      <c r="DH741" s="158"/>
      <c r="DI741" s="158"/>
      <c r="DJ741" s="158"/>
      <c r="DK741" s="158"/>
      <c r="DL741" s="158"/>
      <c r="DM741" s="158"/>
      <c r="DN741" s="158"/>
      <c r="DO741" s="158"/>
      <c r="DP741" s="158"/>
    </row>
    <row r="742" spans="1:120" x14ac:dyDescent="0.2">
      <c r="A742" s="158"/>
      <c r="B742" s="158"/>
      <c r="C742" s="158"/>
      <c r="D742" s="158"/>
      <c r="E742" s="158"/>
      <c r="F742" s="158"/>
      <c r="G742" s="158"/>
      <c r="H742" s="158"/>
      <c r="I742" s="158"/>
      <c r="J742" s="158"/>
      <c r="K742" s="158"/>
      <c r="L742" s="158"/>
      <c r="M742" s="158"/>
      <c r="N742" s="158"/>
      <c r="O742" s="158"/>
      <c r="P742" s="158"/>
      <c r="Q742" s="158"/>
      <c r="R742" s="158"/>
      <c r="S742" s="158"/>
      <c r="T742" s="158"/>
      <c r="U742" s="158"/>
      <c r="V742" s="158"/>
      <c r="W742" s="158"/>
      <c r="X742" s="158"/>
      <c r="Y742" s="158"/>
      <c r="Z742" s="158"/>
      <c r="AA742" s="158"/>
      <c r="AB742" s="158"/>
      <c r="AC742" s="158"/>
      <c r="AD742" s="158"/>
      <c r="AE742" s="158"/>
      <c r="AF742" s="158"/>
      <c r="AG742" s="158"/>
      <c r="AH742" s="158"/>
      <c r="AI742" s="158"/>
      <c r="AJ742" s="158"/>
      <c r="AK742" s="158"/>
      <c r="AL742" s="158"/>
      <c r="AM742" s="158"/>
      <c r="AN742" s="158"/>
      <c r="AO742" s="158"/>
      <c r="AP742" s="158"/>
      <c r="AQ742" s="158"/>
      <c r="AR742" s="158"/>
      <c r="AS742" s="158"/>
      <c r="AT742" s="158"/>
      <c r="AU742" s="158"/>
      <c r="AV742" s="158"/>
      <c r="AW742" s="158"/>
      <c r="AX742" s="158"/>
      <c r="AY742" s="158"/>
      <c r="AZ742" s="158"/>
      <c r="BA742" s="158"/>
      <c r="BB742" s="158"/>
      <c r="BC742" s="158"/>
      <c r="BD742" s="158"/>
      <c r="BE742" s="158"/>
      <c r="BF742" s="158"/>
      <c r="BG742" s="158"/>
      <c r="BH742" s="158"/>
      <c r="BI742" s="158"/>
      <c r="BJ742" s="158"/>
      <c r="BK742" s="158"/>
      <c r="BL742" s="158"/>
      <c r="BM742" s="158"/>
      <c r="BN742" s="158"/>
      <c r="BO742" s="158"/>
      <c r="BP742" s="158"/>
      <c r="BQ742" s="158"/>
      <c r="BR742" s="158"/>
      <c r="BS742" s="158"/>
      <c r="BT742" s="158"/>
      <c r="BU742" s="158"/>
      <c r="BV742" s="158"/>
      <c r="BW742" s="158"/>
      <c r="BX742" s="158"/>
      <c r="BY742" s="158"/>
      <c r="BZ742" s="158"/>
      <c r="CA742" s="158"/>
      <c r="CB742" s="158"/>
      <c r="CC742" s="158"/>
      <c r="CD742" s="158"/>
      <c r="CE742" s="158"/>
      <c r="CF742" s="158"/>
      <c r="CG742" s="158"/>
      <c r="CH742" s="158"/>
      <c r="CI742" s="158"/>
      <c r="CJ742" s="158"/>
      <c r="CK742" s="158"/>
      <c r="CL742" s="158"/>
      <c r="CM742" s="158"/>
      <c r="CN742" s="158"/>
      <c r="CO742" s="158"/>
      <c r="CP742" s="158"/>
      <c r="CQ742" s="158"/>
      <c r="CR742" s="158"/>
      <c r="CS742" s="158"/>
      <c r="CT742" s="158"/>
      <c r="CU742" s="158"/>
      <c r="CV742" s="158"/>
      <c r="CW742" s="158"/>
      <c r="CX742" s="158"/>
      <c r="CY742" s="158"/>
      <c r="CZ742" s="158"/>
      <c r="DA742" s="158"/>
      <c r="DB742" s="158"/>
      <c r="DC742" s="158"/>
      <c r="DD742" s="158"/>
      <c r="DE742" s="158"/>
      <c r="DF742" s="158"/>
      <c r="DG742" s="158"/>
      <c r="DH742" s="158"/>
      <c r="DI742" s="158"/>
      <c r="DJ742" s="158"/>
      <c r="DK742" s="158"/>
      <c r="DL742" s="158"/>
      <c r="DM742" s="158"/>
      <c r="DN742" s="158"/>
      <c r="DO742" s="158"/>
      <c r="DP742" s="158"/>
    </row>
    <row r="743" spans="1:120" x14ac:dyDescent="0.2">
      <c r="A743" s="158"/>
      <c r="B743" s="158"/>
      <c r="C743" s="158"/>
      <c r="D743" s="158"/>
      <c r="E743" s="158"/>
      <c r="F743" s="158"/>
      <c r="G743" s="158"/>
      <c r="H743" s="158"/>
      <c r="I743" s="158"/>
      <c r="J743" s="158"/>
      <c r="K743" s="158"/>
      <c r="L743" s="158"/>
      <c r="M743" s="158"/>
      <c r="N743" s="158"/>
      <c r="O743" s="158"/>
      <c r="P743" s="158"/>
      <c r="Q743" s="158"/>
      <c r="R743" s="158"/>
      <c r="S743" s="158"/>
      <c r="T743" s="158"/>
      <c r="U743" s="158"/>
      <c r="V743" s="158"/>
      <c r="W743" s="158"/>
      <c r="X743" s="158"/>
      <c r="Y743" s="158"/>
      <c r="Z743" s="158"/>
      <c r="AA743" s="158"/>
      <c r="AB743" s="158"/>
      <c r="AC743" s="158"/>
      <c r="AD743" s="158"/>
      <c r="AE743" s="158"/>
      <c r="AF743" s="158"/>
      <c r="AG743" s="158"/>
      <c r="AH743" s="158"/>
      <c r="AI743" s="158"/>
      <c r="AJ743" s="158"/>
      <c r="AK743" s="158"/>
      <c r="AL743" s="158"/>
      <c r="AM743" s="158"/>
      <c r="AN743" s="158"/>
      <c r="AO743" s="158"/>
      <c r="AP743" s="158"/>
      <c r="AQ743" s="158"/>
      <c r="AR743" s="158"/>
      <c r="AS743" s="158"/>
      <c r="AT743" s="158"/>
      <c r="AU743" s="158"/>
      <c r="AV743" s="158"/>
      <c r="AW743" s="158"/>
      <c r="AX743" s="158"/>
      <c r="AY743" s="158"/>
      <c r="AZ743" s="158"/>
      <c r="BA743" s="158"/>
      <c r="BB743" s="158"/>
      <c r="BC743" s="158"/>
      <c r="BD743" s="158"/>
      <c r="BE743" s="158"/>
      <c r="BF743" s="158"/>
      <c r="BG743" s="158"/>
      <c r="BH743" s="158"/>
      <c r="BI743" s="158"/>
      <c r="BJ743" s="158"/>
      <c r="BK743" s="158"/>
      <c r="BL743" s="158"/>
      <c r="BM743" s="158"/>
      <c r="BN743" s="158"/>
      <c r="BO743" s="158"/>
      <c r="BP743" s="158"/>
      <c r="BQ743" s="158"/>
      <c r="BR743" s="158"/>
      <c r="BS743" s="158"/>
      <c r="BT743" s="158"/>
      <c r="BU743" s="158"/>
      <c r="BV743" s="158"/>
      <c r="BW743" s="158"/>
      <c r="BX743" s="158"/>
      <c r="BY743" s="158"/>
      <c r="BZ743" s="158"/>
      <c r="CA743" s="158"/>
      <c r="CB743" s="158"/>
      <c r="CC743" s="158"/>
      <c r="CD743" s="158"/>
      <c r="CE743" s="158"/>
      <c r="CF743" s="158"/>
      <c r="CG743" s="158"/>
      <c r="CH743" s="158"/>
      <c r="CI743" s="158"/>
      <c r="CJ743" s="158"/>
      <c r="CK743" s="158"/>
      <c r="CL743" s="158"/>
      <c r="CM743" s="158"/>
      <c r="CN743" s="158"/>
      <c r="CO743" s="158"/>
      <c r="CP743" s="158"/>
      <c r="CQ743" s="158"/>
      <c r="CR743" s="158"/>
      <c r="CS743" s="158"/>
      <c r="CT743" s="158"/>
      <c r="CU743" s="158"/>
      <c r="CV743" s="158"/>
      <c r="CW743" s="158"/>
      <c r="CX743" s="158"/>
      <c r="CY743" s="158"/>
      <c r="CZ743" s="158"/>
      <c r="DA743" s="158"/>
      <c r="DB743" s="158"/>
      <c r="DC743" s="158"/>
      <c r="DD743" s="158"/>
      <c r="DE743" s="158"/>
      <c r="DF743" s="158"/>
      <c r="DG743" s="158"/>
      <c r="DH743" s="158"/>
      <c r="DI743" s="158"/>
      <c r="DJ743" s="158"/>
      <c r="DK743" s="158"/>
      <c r="DL743" s="158"/>
      <c r="DM743" s="158"/>
      <c r="DN743" s="158"/>
      <c r="DO743" s="158"/>
      <c r="DP743" s="158"/>
    </row>
    <row r="744" spans="1:120" x14ac:dyDescent="0.2">
      <c r="A744" s="158"/>
      <c r="B744" s="158"/>
      <c r="C744" s="158"/>
      <c r="D744" s="158"/>
      <c r="E744" s="158"/>
      <c r="F744" s="158"/>
      <c r="G744" s="158"/>
      <c r="H744" s="158"/>
      <c r="I744" s="158"/>
      <c r="J744" s="158"/>
      <c r="K744" s="158"/>
      <c r="L744" s="158"/>
      <c r="M744" s="158"/>
      <c r="N744" s="158"/>
      <c r="O744" s="158"/>
      <c r="P744" s="158"/>
      <c r="Q744" s="158"/>
      <c r="R744" s="158"/>
      <c r="S744" s="158"/>
      <c r="T744" s="158"/>
      <c r="U744" s="158"/>
      <c r="V744" s="158"/>
      <c r="W744" s="158"/>
      <c r="X744" s="158"/>
      <c r="Y744" s="158"/>
      <c r="Z744" s="158"/>
      <c r="AA744" s="158"/>
      <c r="AB744" s="158"/>
      <c r="AC744" s="158"/>
      <c r="AD744" s="158"/>
      <c r="AE744" s="158"/>
      <c r="AF744" s="158"/>
      <c r="AG744" s="158"/>
      <c r="AH744" s="158"/>
      <c r="AI744" s="158"/>
      <c r="AJ744" s="158"/>
      <c r="AK744" s="158"/>
      <c r="AL744" s="158"/>
      <c r="AM744" s="158"/>
      <c r="AN744" s="158"/>
      <c r="AO744" s="158"/>
      <c r="AP744" s="158"/>
      <c r="AQ744" s="158"/>
      <c r="AR744" s="158"/>
      <c r="AS744" s="158"/>
      <c r="AT744" s="158"/>
      <c r="AU744" s="158"/>
      <c r="AV744" s="158"/>
      <c r="AW744" s="158"/>
      <c r="AX744" s="158"/>
      <c r="AY744" s="158"/>
      <c r="AZ744" s="158"/>
      <c r="BA744" s="158"/>
      <c r="BB744" s="158"/>
      <c r="BC744" s="158"/>
      <c r="BD744" s="158"/>
      <c r="BE744" s="158"/>
      <c r="BF744" s="158"/>
      <c r="BG744" s="158"/>
      <c r="BH744" s="158"/>
      <c r="BI744" s="158"/>
      <c r="BJ744" s="158"/>
      <c r="BK744" s="158"/>
      <c r="BL744" s="158"/>
      <c r="BM744" s="158"/>
      <c r="BN744" s="158"/>
      <c r="BO744" s="158"/>
      <c r="BP744" s="158"/>
      <c r="BQ744" s="158"/>
      <c r="BR744" s="158"/>
      <c r="BS744" s="158"/>
      <c r="BT744" s="158"/>
      <c r="BU744" s="158"/>
      <c r="BV744" s="158"/>
      <c r="BW744" s="158"/>
      <c r="BX744" s="158"/>
      <c r="BY744" s="158"/>
      <c r="BZ744" s="158"/>
      <c r="CA744" s="158"/>
      <c r="CB744" s="158"/>
      <c r="CC744" s="158"/>
      <c r="CD744" s="158"/>
      <c r="CE744" s="158"/>
      <c r="CF744" s="158"/>
      <c r="CG744" s="158"/>
      <c r="CH744" s="158"/>
      <c r="CI744" s="158"/>
      <c r="CJ744" s="158"/>
      <c r="CK744" s="158"/>
      <c r="CL744" s="158"/>
      <c r="CM744" s="158"/>
      <c r="CN744" s="158"/>
      <c r="CO744" s="158"/>
      <c r="CP744" s="158"/>
      <c r="CQ744" s="158"/>
      <c r="CR744" s="158"/>
      <c r="CS744" s="158"/>
      <c r="CT744" s="158"/>
      <c r="CU744" s="158"/>
      <c r="CV744" s="158"/>
      <c r="CW744" s="158"/>
      <c r="CX744" s="158"/>
      <c r="CY744" s="158"/>
      <c r="CZ744" s="158"/>
      <c r="DA744" s="158"/>
      <c r="DB744" s="158"/>
      <c r="DC744" s="158"/>
      <c r="DD744" s="158"/>
      <c r="DE744" s="158"/>
      <c r="DF744" s="158"/>
      <c r="DG744" s="158"/>
      <c r="DH744" s="158"/>
      <c r="DI744" s="158"/>
      <c r="DJ744" s="158"/>
      <c r="DK744" s="158"/>
      <c r="DL744" s="158"/>
      <c r="DM744" s="158"/>
      <c r="DN744" s="158"/>
      <c r="DO744" s="158"/>
      <c r="DP744" s="158"/>
    </row>
    <row r="745" spans="1:120" x14ac:dyDescent="0.2">
      <c r="A745" s="158"/>
      <c r="B745" s="158"/>
      <c r="C745" s="158"/>
      <c r="D745" s="158"/>
      <c r="E745" s="158"/>
      <c r="F745" s="158"/>
      <c r="G745" s="158"/>
      <c r="H745" s="158"/>
      <c r="I745" s="158"/>
      <c r="J745" s="158"/>
      <c r="K745" s="158"/>
      <c r="L745" s="158"/>
      <c r="M745" s="158"/>
      <c r="N745" s="158"/>
      <c r="O745" s="158"/>
      <c r="P745" s="158"/>
      <c r="Q745" s="158"/>
      <c r="R745" s="158"/>
      <c r="S745" s="158"/>
      <c r="T745" s="158"/>
      <c r="U745" s="158"/>
      <c r="V745" s="158"/>
      <c r="W745" s="158"/>
      <c r="X745" s="158"/>
      <c r="Y745" s="158"/>
      <c r="Z745" s="158"/>
      <c r="AA745" s="158"/>
      <c r="AB745" s="158"/>
      <c r="AC745" s="158"/>
      <c r="AD745" s="158"/>
      <c r="AE745" s="158"/>
      <c r="AF745" s="158"/>
      <c r="AG745" s="158"/>
      <c r="AH745" s="158"/>
      <c r="AI745" s="158"/>
      <c r="AJ745" s="158"/>
      <c r="AK745" s="158"/>
      <c r="AL745" s="158"/>
      <c r="AM745" s="158"/>
      <c r="AN745" s="158"/>
      <c r="AO745" s="158"/>
      <c r="AP745" s="158"/>
      <c r="AQ745" s="158"/>
      <c r="AR745" s="158"/>
      <c r="AS745" s="158"/>
      <c r="AT745" s="158"/>
      <c r="AU745" s="158"/>
      <c r="AV745" s="158"/>
      <c r="AW745" s="158"/>
      <c r="AX745" s="158"/>
      <c r="AY745" s="158"/>
      <c r="AZ745" s="158"/>
      <c r="BA745" s="158"/>
      <c r="BB745" s="158"/>
      <c r="BC745" s="158"/>
      <c r="BD745" s="158"/>
      <c r="BE745" s="158"/>
      <c r="BF745" s="158"/>
      <c r="BG745" s="158"/>
      <c r="BH745" s="158"/>
      <c r="BI745" s="158"/>
      <c r="BJ745" s="158"/>
      <c r="BK745" s="158"/>
      <c r="BL745" s="158"/>
      <c r="BM745" s="158"/>
      <c r="BN745" s="158"/>
      <c r="BO745" s="158"/>
      <c r="BP745" s="158"/>
      <c r="BQ745" s="158"/>
      <c r="BR745" s="158"/>
      <c r="BS745" s="158"/>
      <c r="BT745" s="158"/>
      <c r="BU745" s="158"/>
      <c r="BV745" s="158"/>
      <c r="BW745" s="158"/>
      <c r="BX745" s="158"/>
      <c r="BY745" s="158"/>
      <c r="BZ745" s="158"/>
      <c r="CA745" s="158"/>
      <c r="CB745" s="158"/>
      <c r="CC745" s="158"/>
      <c r="CD745" s="158"/>
      <c r="CE745" s="158"/>
      <c r="CF745" s="158"/>
      <c r="CG745" s="158"/>
      <c r="CH745" s="158"/>
      <c r="CI745" s="158"/>
      <c r="CJ745" s="158"/>
      <c r="CK745" s="158"/>
      <c r="CL745" s="158"/>
      <c r="CM745" s="158"/>
      <c r="CN745" s="158"/>
      <c r="CO745" s="158"/>
      <c r="CP745" s="158"/>
      <c r="CQ745" s="158"/>
      <c r="CR745" s="158"/>
      <c r="CS745" s="158"/>
      <c r="CT745" s="158"/>
      <c r="CU745" s="158"/>
      <c r="CV745" s="158"/>
      <c r="CW745" s="158"/>
      <c r="CX745" s="158"/>
      <c r="CY745" s="158"/>
      <c r="CZ745" s="158"/>
      <c r="DA745" s="158"/>
      <c r="DB745" s="158"/>
      <c r="DC745" s="158"/>
      <c r="DD745" s="158"/>
      <c r="DE745" s="158"/>
      <c r="DF745" s="158"/>
      <c r="DG745" s="158"/>
      <c r="DH745" s="158"/>
      <c r="DI745" s="158"/>
      <c r="DJ745" s="158"/>
      <c r="DK745" s="158"/>
      <c r="DL745" s="158"/>
      <c r="DM745" s="158"/>
      <c r="DN745" s="158"/>
      <c r="DO745" s="158"/>
      <c r="DP745" s="158"/>
    </row>
    <row r="746" spans="1:120" x14ac:dyDescent="0.2">
      <c r="A746" s="158"/>
      <c r="B746" s="158"/>
      <c r="C746" s="158"/>
      <c r="D746" s="158"/>
      <c r="E746" s="158"/>
      <c r="F746" s="158"/>
      <c r="G746" s="158"/>
      <c r="H746" s="158"/>
      <c r="I746" s="158"/>
      <c r="J746" s="158"/>
      <c r="K746" s="158"/>
      <c r="L746" s="158"/>
      <c r="M746" s="158"/>
      <c r="N746" s="158"/>
      <c r="O746" s="158"/>
      <c r="P746" s="158"/>
      <c r="Q746" s="158"/>
      <c r="R746" s="158"/>
      <c r="S746" s="158"/>
      <c r="T746" s="158"/>
      <c r="U746" s="158"/>
      <c r="V746" s="158"/>
      <c r="W746" s="158"/>
      <c r="X746" s="158"/>
      <c r="Y746" s="158"/>
      <c r="Z746" s="158"/>
      <c r="AA746" s="158"/>
      <c r="AB746" s="158"/>
      <c r="AC746" s="158"/>
      <c r="AD746" s="158"/>
      <c r="AE746" s="158"/>
      <c r="AF746" s="158"/>
      <c r="AG746" s="158"/>
      <c r="AH746" s="158"/>
      <c r="AI746" s="158"/>
      <c r="AJ746" s="158"/>
      <c r="AK746" s="158"/>
      <c r="AL746" s="158"/>
      <c r="AM746" s="158"/>
      <c r="AN746" s="158"/>
      <c r="AO746" s="158"/>
      <c r="AP746" s="158"/>
      <c r="AQ746" s="158"/>
      <c r="AR746" s="158"/>
      <c r="AS746" s="158"/>
      <c r="AT746" s="158"/>
      <c r="AU746" s="158"/>
      <c r="AV746" s="158"/>
      <c r="AW746" s="158"/>
      <c r="AX746" s="158"/>
      <c r="AY746" s="158"/>
      <c r="AZ746" s="158"/>
      <c r="BA746" s="158"/>
      <c r="BB746" s="158"/>
      <c r="BC746" s="158"/>
      <c r="BD746" s="158"/>
      <c r="BE746" s="158"/>
      <c r="BF746" s="158"/>
      <c r="BG746" s="158"/>
      <c r="BH746" s="158"/>
      <c r="BI746" s="158"/>
      <c r="BJ746" s="158"/>
      <c r="BK746" s="158"/>
      <c r="BL746" s="158"/>
      <c r="BM746" s="158"/>
      <c r="BN746" s="158"/>
      <c r="BO746" s="158"/>
      <c r="BP746" s="158"/>
      <c r="BQ746" s="158"/>
      <c r="BR746" s="158"/>
      <c r="BS746" s="158"/>
      <c r="BT746" s="158"/>
      <c r="BU746" s="158"/>
      <c r="BV746" s="158"/>
      <c r="BW746" s="158"/>
      <c r="BX746" s="158"/>
      <c r="BY746" s="158"/>
      <c r="BZ746" s="158"/>
      <c r="CA746" s="158"/>
      <c r="CB746" s="158"/>
      <c r="CC746" s="158"/>
      <c r="CD746" s="158"/>
      <c r="CE746" s="158"/>
      <c r="CF746" s="158"/>
      <c r="CG746" s="158"/>
      <c r="CH746" s="158"/>
      <c r="CI746" s="158"/>
      <c r="CJ746" s="158"/>
      <c r="CK746" s="158"/>
      <c r="CL746" s="158"/>
      <c r="CM746" s="158"/>
      <c r="CN746" s="158"/>
      <c r="CO746" s="158"/>
      <c r="CP746" s="158"/>
      <c r="CQ746" s="158"/>
      <c r="CR746" s="158"/>
      <c r="CS746" s="158"/>
      <c r="CT746" s="158"/>
      <c r="CU746" s="158"/>
      <c r="CV746" s="158"/>
      <c r="CW746" s="158"/>
      <c r="CX746" s="158"/>
      <c r="CY746" s="158"/>
      <c r="CZ746" s="158"/>
      <c r="DA746" s="158"/>
      <c r="DB746" s="158"/>
      <c r="DC746" s="158"/>
      <c r="DD746" s="158"/>
      <c r="DE746" s="158"/>
      <c r="DF746" s="158"/>
      <c r="DG746" s="158"/>
      <c r="DH746" s="158"/>
      <c r="DI746" s="158"/>
      <c r="DJ746" s="158"/>
      <c r="DK746" s="158"/>
      <c r="DL746" s="158"/>
      <c r="DM746" s="158"/>
      <c r="DN746" s="158"/>
      <c r="DO746" s="158"/>
      <c r="DP746" s="158"/>
    </row>
    <row r="747" spans="1:120" x14ac:dyDescent="0.2">
      <c r="A747" s="158"/>
      <c r="B747" s="158"/>
      <c r="C747" s="158"/>
      <c r="D747" s="158"/>
      <c r="E747" s="158"/>
      <c r="F747" s="158"/>
      <c r="G747" s="158"/>
      <c r="H747" s="158"/>
      <c r="I747" s="158"/>
      <c r="J747" s="158"/>
      <c r="K747" s="158"/>
      <c r="L747" s="158"/>
      <c r="M747" s="158"/>
      <c r="N747" s="158"/>
      <c r="O747" s="158"/>
      <c r="P747" s="158"/>
      <c r="Q747" s="158"/>
      <c r="R747" s="158"/>
      <c r="S747" s="158"/>
      <c r="T747" s="158"/>
      <c r="U747" s="158"/>
      <c r="V747" s="158"/>
      <c r="W747" s="158"/>
      <c r="X747" s="158"/>
      <c r="Y747" s="158"/>
      <c r="Z747" s="158"/>
      <c r="AA747" s="158"/>
      <c r="AB747" s="158"/>
      <c r="AC747" s="158"/>
      <c r="AD747" s="158"/>
      <c r="AE747" s="158"/>
      <c r="AF747" s="158"/>
      <c r="AG747" s="158"/>
      <c r="AH747" s="158"/>
      <c r="AI747" s="158"/>
      <c r="AJ747" s="158"/>
      <c r="AK747" s="158"/>
      <c r="AL747" s="158"/>
      <c r="AM747" s="158"/>
      <c r="AN747" s="158"/>
      <c r="AO747" s="158"/>
      <c r="AP747" s="158"/>
      <c r="AQ747" s="158"/>
      <c r="AR747" s="158"/>
      <c r="AS747" s="158"/>
      <c r="AT747" s="158"/>
      <c r="AU747" s="158"/>
      <c r="AV747" s="158"/>
      <c r="AW747" s="158"/>
      <c r="AX747" s="158"/>
      <c r="AY747" s="158"/>
      <c r="AZ747" s="158"/>
      <c r="BA747" s="158"/>
      <c r="BB747" s="158"/>
      <c r="BC747" s="158"/>
      <c r="BD747" s="158"/>
      <c r="BE747" s="158"/>
      <c r="BF747" s="158"/>
      <c r="BG747" s="158"/>
      <c r="BH747" s="158"/>
      <c r="BI747" s="158"/>
      <c r="BJ747" s="158"/>
      <c r="BK747" s="158"/>
      <c r="BL747" s="158"/>
      <c r="BM747" s="158"/>
      <c r="BN747" s="158"/>
      <c r="BO747" s="158"/>
      <c r="BP747" s="158"/>
      <c r="BQ747" s="158"/>
      <c r="BR747" s="158"/>
      <c r="BS747" s="158"/>
      <c r="BT747" s="158"/>
      <c r="BU747" s="158"/>
      <c r="BV747" s="158"/>
      <c r="BW747" s="158"/>
      <c r="BX747" s="158"/>
      <c r="BY747" s="158"/>
      <c r="BZ747" s="158"/>
      <c r="CA747" s="158"/>
      <c r="CB747" s="158"/>
      <c r="CC747" s="158"/>
      <c r="CD747" s="158"/>
      <c r="CE747" s="158"/>
      <c r="CF747" s="158"/>
      <c r="CG747" s="158"/>
      <c r="CH747" s="158"/>
      <c r="CI747" s="158"/>
      <c r="CJ747" s="158"/>
      <c r="CK747" s="158"/>
      <c r="CL747" s="158"/>
      <c r="CM747" s="158"/>
      <c r="CN747" s="158"/>
      <c r="CO747" s="158"/>
      <c r="CP747" s="158"/>
      <c r="CQ747" s="158"/>
      <c r="CR747" s="158"/>
      <c r="CS747" s="158"/>
      <c r="CT747" s="158"/>
      <c r="CU747" s="158"/>
      <c r="CV747" s="158"/>
      <c r="CW747" s="158"/>
      <c r="CX747" s="158"/>
      <c r="CY747" s="158"/>
      <c r="CZ747" s="158"/>
      <c r="DA747" s="158"/>
      <c r="DB747" s="158"/>
      <c r="DC747" s="158"/>
      <c r="DD747" s="158"/>
      <c r="DE747" s="158"/>
      <c r="DF747" s="158"/>
      <c r="DG747" s="158"/>
      <c r="DH747" s="158"/>
      <c r="DI747" s="158"/>
      <c r="DJ747" s="158"/>
      <c r="DK747" s="158"/>
      <c r="DL747" s="158"/>
      <c r="DM747" s="158"/>
      <c r="DN747" s="158"/>
      <c r="DO747" s="158"/>
      <c r="DP747" s="158"/>
    </row>
    <row r="748" spans="1:120" x14ac:dyDescent="0.2">
      <c r="A748" s="158"/>
      <c r="B748" s="158"/>
      <c r="C748" s="158"/>
      <c r="D748" s="158"/>
      <c r="E748" s="158"/>
      <c r="F748" s="158"/>
      <c r="G748" s="158"/>
      <c r="H748" s="158"/>
      <c r="I748" s="158"/>
      <c r="J748" s="158"/>
      <c r="K748" s="158"/>
      <c r="L748" s="158"/>
      <c r="M748" s="158"/>
      <c r="N748" s="158"/>
      <c r="O748" s="158"/>
      <c r="P748" s="158"/>
      <c r="Q748" s="158"/>
      <c r="R748" s="158"/>
      <c r="S748" s="158"/>
      <c r="T748" s="158"/>
      <c r="U748" s="158"/>
      <c r="V748" s="158"/>
      <c r="W748" s="158"/>
      <c r="X748" s="158"/>
      <c r="Y748" s="158"/>
      <c r="Z748" s="158"/>
      <c r="AA748" s="158"/>
      <c r="AB748" s="158"/>
      <c r="AC748" s="158"/>
      <c r="AD748" s="158"/>
      <c r="AE748" s="158"/>
      <c r="AF748" s="158"/>
      <c r="AG748" s="158"/>
      <c r="AH748" s="158"/>
      <c r="AI748" s="158"/>
      <c r="AJ748" s="158"/>
      <c r="AK748" s="158"/>
      <c r="AL748" s="158"/>
      <c r="AM748" s="158"/>
      <c r="AN748" s="158"/>
      <c r="AO748" s="158"/>
      <c r="AP748" s="158"/>
      <c r="AQ748" s="158"/>
      <c r="AR748" s="158"/>
      <c r="AS748" s="158"/>
      <c r="AT748" s="158"/>
      <c r="AU748" s="158"/>
      <c r="AV748" s="158"/>
      <c r="AW748" s="158"/>
      <c r="AX748" s="158"/>
      <c r="AY748" s="158"/>
      <c r="AZ748" s="158"/>
      <c r="BA748" s="158"/>
      <c r="BB748" s="158"/>
      <c r="BC748" s="158"/>
      <c r="BD748" s="158"/>
      <c r="BE748" s="158"/>
      <c r="BF748" s="158"/>
      <c r="BG748" s="158"/>
      <c r="BH748" s="158"/>
      <c r="BI748" s="158"/>
      <c r="BJ748" s="158"/>
      <c r="BK748" s="158"/>
      <c r="BL748" s="158"/>
      <c r="BM748" s="158"/>
      <c r="BN748" s="158"/>
      <c r="BO748" s="158"/>
      <c r="BP748" s="158"/>
      <c r="BQ748" s="158"/>
      <c r="BR748" s="158"/>
      <c r="BS748" s="158"/>
      <c r="BT748" s="158"/>
      <c r="BU748" s="158"/>
      <c r="BV748" s="158"/>
      <c r="BW748" s="158"/>
      <c r="BX748" s="158"/>
      <c r="BY748" s="158"/>
      <c r="BZ748" s="158"/>
      <c r="CA748" s="158"/>
      <c r="CB748" s="158"/>
      <c r="CC748" s="158"/>
      <c r="CD748" s="158"/>
      <c r="CE748" s="158"/>
      <c r="CF748" s="158"/>
      <c r="CG748" s="158"/>
      <c r="CH748" s="158"/>
      <c r="CI748" s="158"/>
      <c r="CJ748" s="158"/>
      <c r="CK748" s="158"/>
      <c r="CL748" s="158"/>
      <c r="CM748" s="158"/>
      <c r="CN748" s="158"/>
      <c r="CO748" s="158"/>
      <c r="CP748" s="158"/>
      <c r="CQ748" s="158"/>
      <c r="CR748" s="158"/>
      <c r="CS748" s="158"/>
      <c r="CT748" s="158"/>
      <c r="CU748" s="158"/>
      <c r="CV748" s="158"/>
      <c r="CW748" s="158"/>
      <c r="CX748" s="158"/>
      <c r="CY748" s="158"/>
      <c r="CZ748" s="158"/>
      <c r="DA748" s="158"/>
      <c r="DB748" s="158"/>
      <c r="DC748" s="158"/>
      <c r="DD748" s="158"/>
      <c r="DE748" s="158"/>
      <c r="DF748" s="158"/>
      <c r="DG748" s="158"/>
      <c r="DH748" s="158"/>
      <c r="DI748" s="158"/>
      <c r="DJ748" s="158"/>
      <c r="DK748" s="158"/>
      <c r="DL748" s="158"/>
      <c r="DM748" s="158"/>
      <c r="DN748" s="158"/>
      <c r="DO748" s="158"/>
      <c r="DP748" s="158"/>
    </row>
    <row r="749" spans="1:120" x14ac:dyDescent="0.2">
      <c r="A749" s="158"/>
      <c r="B749" s="158"/>
      <c r="C749" s="158"/>
      <c r="D749" s="158"/>
      <c r="E749" s="158"/>
      <c r="F749" s="158"/>
      <c r="G749" s="158"/>
      <c r="H749" s="158"/>
      <c r="I749" s="158"/>
      <c r="J749" s="158"/>
      <c r="K749" s="158"/>
      <c r="L749" s="158"/>
      <c r="M749" s="158"/>
      <c r="N749" s="158"/>
      <c r="O749" s="158"/>
      <c r="P749" s="158"/>
      <c r="Q749" s="158"/>
      <c r="R749" s="158"/>
      <c r="S749" s="158"/>
      <c r="T749" s="158"/>
      <c r="U749" s="158"/>
      <c r="V749" s="158"/>
      <c r="W749" s="158"/>
      <c r="X749" s="158"/>
      <c r="Y749" s="158"/>
      <c r="Z749" s="158"/>
      <c r="AA749" s="158"/>
      <c r="AB749" s="158"/>
      <c r="AC749" s="158"/>
      <c r="AD749" s="158"/>
      <c r="AE749" s="158"/>
      <c r="AF749" s="158"/>
      <c r="AG749" s="158"/>
      <c r="AH749" s="158"/>
      <c r="AI749" s="158"/>
      <c r="AJ749" s="158"/>
      <c r="AK749" s="158"/>
      <c r="AL749" s="158"/>
      <c r="AM749" s="158"/>
      <c r="AN749" s="158"/>
      <c r="AO749" s="158"/>
      <c r="AP749" s="158"/>
      <c r="AQ749" s="158"/>
      <c r="AR749" s="158"/>
      <c r="AS749" s="158"/>
      <c r="AT749" s="158"/>
      <c r="AU749" s="158"/>
      <c r="AV749" s="158"/>
      <c r="AW749" s="158"/>
      <c r="AX749" s="158"/>
      <c r="AY749" s="158"/>
      <c r="AZ749" s="158"/>
      <c r="BA749" s="158"/>
      <c r="BB749" s="158"/>
      <c r="BC749" s="158"/>
      <c r="BD749" s="158"/>
      <c r="BE749" s="158"/>
      <c r="BF749" s="158"/>
      <c r="BG749" s="158"/>
      <c r="BH749" s="158"/>
      <c r="BI749" s="158"/>
      <c r="BJ749" s="158"/>
      <c r="BK749" s="158"/>
      <c r="BL749" s="158"/>
      <c r="BM749" s="158"/>
      <c r="BN749" s="158"/>
      <c r="BO749" s="158"/>
      <c r="BP749" s="158"/>
      <c r="BQ749" s="158"/>
      <c r="BR749" s="158"/>
      <c r="BS749" s="158"/>
      <c r="BT749" s="158"/>
      <c r="BU749" s="158"/>
      <c r="BV749" s="158"/>
      <c r="BW749" s="158"/>
      <c r="BX749" s="158"/>
      <c r="BY749" s="158"/>
      <c r="BZ749" s="158"/>
      <c r="CA749" s="158"/>
      <c r="CB749" s="158"/>
      <c r="CC749" s="158"/>
      <c r="CD749" s="158"/>
      <c r="CE749" s="158"/>
      <c r="CF749" s="158"/>
      <c r="CG749" s="158"/>
      <c r="CH749" s="158"/>
      <c r="CI749" s="158"/>
      <c r="CJ749" s="158"/>
      <c r="CK749" s="158"/>
      <c r="CL749" s="158"/>
      <c r="CM749" s="158"/>
      <c r="CN749" s="158"/>
      <c r="CO749" s="158"/>
      <c r="CP749" s="158"/>
      <c r="CQ749" s="158"/>
      <c r="CR749" s="158"/>
      <c r="CS749" s="158"/>
      <c r="CT749" s="158"/>
      <c r="CU749" s="158"/>
      <c r="CV749" s="158"/>
      <c r="CW749" s="158"/>
      <c r="CX749" s="158"/>
      <c r="CY749" s="158"/>
      <c r="CZ749" s="158"/>
      <c r="DA749" s="158"/>
      <c r="DB749" s="158"/>
      <c r="DC749" s="158"/>
      <c r="DD749" s="158"/>
      <c r="DE749" s="158"/>
      <c r="DF749" s="158"/>
      <c r="DG749" s="158"/>
      <c r="DH749" s="158"/>
      <c r="DI749" s="158"/>
      <c r="DJ749" s="158"/>
      <c r="DK749" s="158"/>
      <c r="DL749" s="158"/>
      <c r="DM749" s="158"/>
      <c r="DN749" s="158"/>
      <c r="DO749" s="158"/>
      <c r="DP749" s="158"/>
    </row>
    <row r="750" spans="1:120" x14ac:dyDescent="0.2">
      <c r="A750" s="158"/>
      <c r="B750" s="158"/>
      <c r="C750" s="158"/>
      <c r="D750" s="158"/>
      <c r="E750" s="158"/>
      <c r="F750" s="158"/>
      <c r="G750" s="158"/>
      <c r="H750" s="158"/>
      <c r="I750" s="158"/>
      <c r="J750" s="158"/>
      <c r="K750" s="158"/>
      <c r="L750" s="158"/>
      <c r="M750" s="158"/>
      <c r="N750" s="158"/>
      <c r="O750" s="158"/>
      <c r="P750" s="158"/>
      <c r="Q750" s="158"/>
      <c r="R750" s="158"/>
      <c r="S750" s="158"/>
      <c r="T750" s="158"/>
      <c r="U750" s="158"/>
      <c r="V750" s="158"/>
      <c r="W750" s="158"/>
      <c r="X750" s="158"/>
      <c r="Y750" s="158"/>
      <c r="Z750" s="158"/>
      <c r="AA750" s="158"/>
      <c r="AB750" s="158"/>
      <c r="AC750" s="158"/>
      <c r="AD750" s="158"/>
      <c r="AE750" s="158"/>
      <c r="AF750" s="158"/>
      <c r="AG750" s="158"/>
      <c r="AH750" s="158"/>
      <c r="AI750" s="158"/>
      <c r="AJ750" s="158"/>
      <c r="AK750" s="158"/>
      <c r="AL750" s="158"/>
      <c r="AM750" s="158"/>
      <c r="AN750" s="158"/>
      <c r="AO750" s="158"/>
      <c r="AP750" s="158"/>
      <c r="AQ750" s="158"/>
      <c r="AR750" s="158"/>
      <c r="AS750" s="158"/>
      <c r="AT750" s="158"/>
      <c r="AU750" s="158"/>
      <c r="AV750" s="158"/>
      <c r="AW750" s="158"/>
      <c r="AX750" s="158"/>
      <c r="AY750" s="158"/>
      <c r="AZ750" s="158"/>
      <c r="BA750" s="158"/>
      <c r="BB750" s="158"/>
      <c r="BC750" s="158"/>
      <c r="BD750" s="158"/>
      <c r="BE750" s="158"/>
      <c r="BF750" s="158"/>
      <c r="BG750" s="158"/>
      <c r="BH750" s="158"/>
      <c r="BI750" s="158"/>
      <c r="BJ750" s="158"/>
      <c r="BK750" s="158"/>
      <c r="BL750" s="158"/>
      <c r="BM750" s="158"/>
      <c r="BN750" s="158"/>
      <c r="BO750" s="158"/>
      <c r="BP750" s="158"/>
      <c r="BQ750" s="158"/>
      <c r="BR750" s="158"/>
      <c r="BS750" s="158"/>
      <c r="BT750" s="158"/>
      <c r="BU750" s="158"/>
      <c r="BV750" s="158"/>
      <c r="BW750" s="158"/>
      <c r="BX750" s="158"/>
      <c r="BY750" s="158"/>
      <c r="BZ750" s="158"/>
      <c r="CA750" s="158"/>
      <c r="CB750" s="158"/>
      <c r="CC750" s="158"/>
      <c r="CD750" s="158"/>
      <c r="CE750" s="158"/>
      <c r="CF750" s="158"/>
      <c r="CG750" s="158"/>
      <c r="CH750" s="158"/>
      <c r="CI750" s="158"/>
      <c r="CJ750" s="158"/>
      <c r="CK750" s="158"/>
      <c r="CL750" s="158"/>
      <c r="CM750" s="158"/>
      <c r="CN750" s="158"/>
      <c r="CO750" s="158"/>
      <c r="CP750" s="158"/>
      <c r="CQ750" s="158"/>
      <c r="CR750" s="158"/>
      <c r="CS750" s="158"/>
      <c r="CT750" s="158"/>
      <c r="CU750" s="158"/>
      <c r="CV750" s="158"/>
      <c r="CW750" s="158"/>
      <c r="CX750" s="158"/>
      <c r="CY750" s="158"/>
      <c r="CZ750" s="158"/>
      <c r="DA750" s="158"/>
      <c r="DB750" s="158"/>
      <c r="DC750" s="158"/>
      <c r="DD750" s="158"/>
      <c r="DE750" s="158"/>
      <c r="DF750" s="158"/>
      <c r="DG750" s="158"/>
      <c r="DH750" s="158"/>
      <c r="DI750" s="158"/>
      <c r="DJ750" s="158"/>
      <c r="DK750" s="158"/>
      <c r="DL750" s="158"/>
      <c r="DM750" s="158"/>
      <c r="DN750" s="158"/>
      <c r="DO750" s="158"/>
      <c r="DP750" s="158"/>
    </row>
    <row r="751" spans="1:120" x14ac:dyDescent="0.2">
      <c r="A751" s="158"/>
      <c r="B751" s="158"/>
      <c r="C751" s="158"/>
      <c r="D751" s="158"/>
      <c r="E751" s="158"/>
      <c r="F751" s="158"/>
      <c r="G751" s="158"/>
      <c r="H751" s="158"/>
      <c r="I751" s="158"/>
      <c r="J751" s="158"/>
      <c r="K751" s="158"/>
      <c r="L751" s="158"/>
      <c r="M751" s="158"/>
      <c r="N751" s="158"/>
      <c r="O751" s="158"/>
      <c r="P751" s="158"/>
      <c r="Q751" s="158"/>
      <c r="R751" s="158"/>
      <c r="S751" s="158"/>
      <c r="T751" s="158"/>
      <c r="U751" s="158"/>
      <c r="V751" s="158"/>
      <c r="W751" s="158"/>
      <c r="X751" s="158"/>
      <c r="Y751" s="158"/>
      <c r="Z751" s="158"/>
      <c r="AA751" s="158"/>
      <c r="AB751" s="158"/>
      <c r="AC751" s="158"/>
      <c r="AD751" s="158"/>
      <c r="AE751" s="158"/>
      <c r="AF751" s="158"/>
      <c r="AG751" s="158"/>
      <c r="AH751" s="158"/>
      <c r="AI751" s="158"/>
      <c r="AJ751" s="158"/>
      <c r="AK751" s="158"/>
      <c r="AL751" s="158"/>
      <c r="AM751" s="158"/>
      <c r="AN751" s="158"/>
      <c r="AO751" s="158"/>
      <c r="AP751" s="158"/>
      <c r="AQ751" s="158"/>
      <c r="AR751" s="158"/>
      <c r="AS751" s="158"/>
      <c r="AT751" s="158"/>
      <c r="AU751" s="158"/>
      <c r="AV751" s="158"/>
      <c r="AW751" s="158"/>
      <c r="AX751" s="158"/>
      <c r="AY751" s="158"/>
      <c r="AZ751" s="158"/>
      <c r="BA751" s="158"/>
      <c r="BB751" s="158"/>
      <c r="BC751" s="158"/>
      <c r="BD751" s="158"/>
      <c r="BE751" s="158"/>
      <c r="BF751" s="158"/>
      <c r="BG751" s="158"/>
      <c r="BH751" s="158"/>
      <c r="BI751" s="158"/>
      <c r="BJ751" s="158"/>
      <c r="BK751" s="158"/>
      <c r="BL751" s="158"/>
      <c r="BM751" s="158"/>
      <c r="BN751" s="158"/>
      <c r="BO751" s="158"/>
      <c r="BP751" s="158"/>
      <c r="BQ751" s="158"/>
      <c r="BR751" s="158"/>
      <c r="BS751" s="158"/>
      <c r="BT751" s="158"/>
      <c r="BU751" s="158"/>
      <c r="BV751" s="158"/>
      <c r="BW751" s="158"/>
      <c r="BX751" s="158"/>
      <c r="BY751" s="158"/>
      <c r="BZ751" s="158"/>
      <c r="CA751" s="158"/>
      <c r="CB751" s="158"/>
      <c r="CC751" s="158"/>
      <c r="CD751" s="158"/>
      <c r="CE751" s="158"/>
      <c r="CF751" s="158"/>
      <c r="CG751" s="158"/>
      <c r="CH751" s="158"/>
      <c r="CI751" s="158"/>
      <c r="CJ751" s="158"/>
      <c r="CK751" s="158"/>
      <c r="CL751" s="158"/>
      <c r="CM751" s="158"/>
      <c r="CN751" s="158"/>
      <c r="CO751" s="158"/>
      <c r="CP751" s="158"/>
      <c r="CQ751" s="158"/>
      <c r="CR751" s="158"/>
      <c r="CS751" s="158"/>
      <c r="CT751" s="158"/>
      <c r="CU751" s="158"/>
      <c r="CV751" s="158"/>
      <c r="CW751" s="158"/>
      <c r="CX751" s="158"/>
      <c r="CY751" s="158"/>
      <c r="CZ751" s="158"/>
      <c r="DA751" s="158"/>
      <c r="DB751" s="158"/>
      <c r="DC751" s="158"/>
      <c r="DD751" s="158"/>
      <c r="DE751" s="158"/>
      <c r="DF751" s="158"/>
      <c r="DG751" s="158"/>
      <c r="DH751" s="158"/>
      <c r="DI751" s="158"/>
      <c r="DJ751" s="158"/>
      <c r="DK751" s="158"/>
      <c r="DL751" s="158"/>
      <c r="DM751" s="158"/>
      <c r="DN751" s="158"/>
      <c r="DO751" s="158"/>
      <c r="DP751" s="158"/>
    </row>
    <row r="752" spans="1:120" x14ac:dyDescent="0.2">
      <c r="A752" s="158"/>
      <c r="B752" s="158"/>
      <c r="C752" s="158"/>
      <c r="D752" s="158"/>
      <c r="E752" s="158"/>
      <c r="F752" s="158"/>
      <c r="G752" s="158"/>
      <c r="H752" s="158"/>
      <c r="I752" s="158"/>
      <c r="J752" s="158"/>
      <c r="K752" s="158"/>
      <c r="L752" s="158"/>
      <c r="M752" s="158"/>
      <c r="N752" s="158"/>
      <c r="O752" s="158"/>
      <c r="P752" s="158"/>
      <c r="Q752" s="158"/>
      <c r="R752" s="158"/>
      <c r="S752" s="158"/>
      <c r="T752" s="158"/>
      <c r="U752" s="158"/>
      <c r="V752" s="158"/>
      <c r="W752" s="158"/>
      <c r="X752" s="158"/>
      <c r="Y752" s="158"/>
      <c r="Z752" s="158"/>
      <c r="AA752" s="158"/>
      <c r="AB752" s="158"/>
      <c r="AC752" s="158"/>
      <c r="AD752" s="158"/>
      <c r="AE752" s="158"/>
      <c r="AF752" s="158"/>
      <c r="AG752" s="158"/>
      <c r="AH752" s="158"/>
      <c r="AI752" s="158"/>
      <c r="AJ752" s="158"/>
      <c r="AK752" s="158"/>
      <c r="AL752" s="158"/>
      <c r="AM752" s="158"/>
      <c r="AN752" s="158"/>
      <c r="AO752" s="158"/>
      <c r="AP752" s="158"/>
      <c r="AQ752" s="158"/>
      <c r="AR752" s="158"/>
      <c r="AS752" s="158"/>
      <c r="AT752" s="158"/>
      <c r="AU752" s="158"/>
      <c r="AV752" s="158"/>
      <c r="AW752" s="158"/>
      <c r="AX752" s="158"/>
      <c r="AY752" s="158"/>
      <c r="AZ752" s="158"/>
      <c r="BA752" s="158"/>
      <c r="BB752" s="158"/>
      <c r="BC752" s="158"/>
      <c r="BD752" s="158"/>
      <c r="BE752" s="158"/>
      <c r="BF752" s="158"/>
      <c r="BG752" s="158"/>
      <c r="BH752" s="158"/>
      <c r="BI752" s="158"/>
      <c r="BJ752" s="158"/>
      <c r="BK752" s="158"/>
      <c r="BL752" s="158"/>
      <c r="BM752" s="158"/>
      <c r="BN752" s="158"/>
      <c r="BO752" s="158"/>
      <c r="BP752" s="158"/>
      <c r="BQ752" s="158"/>
      <c r="BR752" s="158"/>
      <c r="BS752" s="158"/>
      <c r="BT752" s="158"/>
      <c r="BU752" s="158"/>
      <c r="BV752" s="158"/>
      <c r="BW752" s="158"/>
      <c r="BX752" s="158"/>
      <c r="BY752" s="158"/>
      <c r="BZ752" s="158"/>
      <c r="CA752" s="158"/>
      <c r="CB752" s="158"/>
      <c r="CC752" s="158"/>
      <c r="CD752" s="158"/>
      <c r="CE752" s="158"/>
      <c r="CF752" s="158"/>
      <c r="CG752" s="158"/>
      <c r="CH752" s="158"/>
      <c r="CI752" s="158"/>
      <c r="CJ752" s="158"/>
      <c r="CK752" s="158"/>
      <c r="CL752" s="158"/>
      <c r="CM752" s="158"/>
      <c r="CN752" s="158"/>
      <c r="CO752" s="158"/>
      <c r="CP752" s="158"/>
      <c r="CQ752" s="158"/>
      <c r="CR752" s="158"/>
      <c r="CS752" s="158"/>
      <c r="CT752" s="158"/>
      <c r="CU752" s="158"/>
      <c r="CV752" s="158"/>
      <c r="CW752" s="158"/>
      <c r="CX752" s="158"/>
      <c r="CY752" s="158"/>
      <c r="CZ752" s="158"/>
      <c r="DA752" s="158"/>
      <c r="DB752" s="158"/>
      <c r="DC752" s="158"/>
      <c r="DD752" s="158"/>
      <c r="DE752" s="158"/>
      <c r="DF752" s="158"/>
      <c r="DG752" s="158"/>
      <c r="DH752" s="158"/>
      <c r="DI752" s="158"/>
      <c r="DJ752" s="158"/>
      <c r="DK752" s="158"/>
      <c r="DL752" s="158"/>
      <c r="DM752" s="158"/>
      <c r="DN752" s="158"/>
      <c r="DO752" s="158"/>
      <c r="DP752" s="158"/>
    </row>
    <row r="753" spans="1:120" x14ac:dyDescent="0.2">
      <c r="A753" s="158"/>
      <c r="B753" s="158"/>
      <c r="C753" s="158"/>
      <c r="D753" s="158"/>
      <c r="E753" s="158"/>
      <c r="F753" s="158"/>
      <c r="G753" s="158"/>
      <c r="H753" s="158"/>
      <c r="I753" s="158"/>
      <c r="J753" s="158"/>
      <c r="K753" s="158"/>
      <c r="L753" s="158"/>
      <c r="M753" s="158"/>
      <c r="N753" s="158"/>
      <c r="O753" s="158"/>
      <c r="P753" s="158"/>
      <c r="Q753" s="158"/>
      <c r="R753" s="158"/>
      <c r="S753" s="158"/>
      <c r="T753" s="158"/>
      <c r="U753" s="158"/>
      <c r="V753" s="158"/>
      <c r="W753" s="158"/>
      <c r="X753" s="158"/>
      <c r="Y753" s="158"/>
      <c r="Z753" s="158"/>
      <c r="AA753" s="158"/>
      <c r="AB753" s="158"/>
      <c r="AC753" s="158"/>
      <c r="AD753" s="158"/>
      <c r="AE753" s="158"/>
      <c r="AF753" s="158"/>
      <c r="AG753" s="158"/>
      <c r="AH753" s="158"/>
      <c r="AI753" s="158"/>
      <c r="AJ753" s="158"/>
      <c r="AK753" s="158"/>
      <c r="AL753" s="158"/>
      <c r="AM753" s="158"/>
      <c r="AN753" s="158"/>
      <c r="AO753" s="158"/>
      <c r="AP753" s="158"/>
      <c r="AQ753" s="158"/>
      <c r="AR753" s="158"/>
      <c r="AS753" s="158"/>
      <c r="AT753" s="158"/>
      <c r="AU753" s="158"/>
      <c r="AV753" s="158"/>
      <c r="AW753" s="158"/>
      <c r="AX753" s="158"/>
      <c r="AY753" s="158"/>
      <c r="AZ753" s="158"/>
      <c r="BA753" s="158"/>
      <c r="BB753" s="158"/>
      <c r="BC753" s="158"/>
      <c r="BD753" s="158"/>
      <c r="BE753" s="158"/>
      <c r="BF753" s="158"/>
      <c r="BG753" s="158"/>
      <c r="BH753" s="158"/>
      <c r="BI753" s="158"/>
      <c r="BJ753" s="158"/>
      <c r="BK753" s="158"/>
      <c r="BL753" s="158"/>
      <c r="BM753" s="158"/>
      <c r="BN753" s="158"/>
      <c r="BO753" s="158"/>
      <c r="BP753" s="158"/>
      <c r="BQ753" s="158"/>
      <c r="BR753" s="158"/>
      <c r="BS753" s="158"/>
      <c r="BT753" s="158"/>
      <c r="BU753" s="158"/>
      <c r="BV753" s="158"/>
      <c r="BW753" s="158"/>
      <c r="BX753" s="158"/>
      <c r="BY753" s="158"/>
      <c r="BZ753" s="158"/>
      <c r="CA753" s="158"/>
      <c r="CB753" s="158"/>
      <c r="CC753" s="158"/>
      <c r="CD753" s="158"/>
      <c r="CE753" s="158"/>
      <c r="CF753" s="158"/>
      <c r="CG753" s="158"/>
      <c r="CH753" s="158"/>
      <c r="CI753" s="158"/>
      <c r="CJ753" s="158"/>
      <c r="CK753" s="158"/>
      <c r="CL753" s="158"/>
      <c r="CM753" s="158"/>
      <c r="CN753" s="158"/>
      <c r="CO753" s="158"/>
      <c r="CP753" s="158"/>
      <c r="CQ753" s="158"/>
      <c r="CR753" s="158"/>
      <c r="CS753" s="158"/>
      <c r="CT753" s="158"/>
      <c r="CU753" s="158"/>
      <c r="CV753" s="158"/>
      <c r="CW753" s="158"/>
      <c r="CX753" s="158"/>
      <c r="CY753" s="158"/>
      <c r="CZ753" s="158"/>
      <c r="DA753" s="158"/>
      <c r="DB753" s="158"/>
      <c r="DC753" s="158"/>
      <c r="DD753" s="158"/>
      <c r="DE753" s="158"/>
      <c r="DF753" s="158"/>
      <c r="DG753" s="158"/>
      <c r="DH753" s="158"/>
      <c r="DI753" s="158"/>
      <c r="DJ753" s="158"/>
      <c r="DK753" s="158"/>
      <c r="DL753" s="158"/>
      <c r="DM753" s="158"/>
      <c r="DN753" s="158"/>
      <c r="DO753" s="158"/>
      <c r="DP753" s="158"/>
    </row>
    <row r="754" spans="1:120" x14ac:dyDescent="0.2">
      <c r="A754" s="158"/>
      <c r="B754" s="158"/>
      <c r="C754" s="158"/>
      <c r="D754" s="158"/>
      <c r="E754" s="158"/>
      <c r="F754" s="158"/>
      <c r="G754" s="158"/>
      <c r="H754" s="158"/>
      <c r="I754" s="158"/>
      <c r="J754" s="158"/>
      <c r="K754" s="158"/>
      <c r="L754" s="158"/>
      <c r="M754" s="158"/>
      <c r="N754" s="158"/>
      <c r="O754" s="158"/>
      <c r="P754" s="158"/>
      <c r="Q754" s="158"/>
      <c r="R754" s="158"/>
      <c r="S754" s="158"/>
      <c r="T754" s="158"/>
      <c r="U754" s="158"/>
      <c r="V754" s="158"/>
      <c r="W754" s="158"/>
      <c r="X754" s="158"/>
      <c r="Y754" s="158"/>
      <c r="Z754" s="158"/>
      <c r="AA754" s="158"/>
      <c r="AB754" s="158"/>
      <c r="AC754" s="158"/>
      <c r="AD754" s="158"/>
      <c r="AE754" s="158"/>
      <c r="AF754" s="158"/>
      <c r="AG754" s="158"/>
      <c r="AH754" s="158"/>
      <c r="AI754" s="158"/>
      <c r="AJ754" s="158"/>
      <c r="AK754" s="158"/>
      <c r="AL754" s="158"/>
      <c r="AM754" s="158"/>
      <c r="AN754" s="158"/>
      <c r="AO754" s="158"/>
      <c r="AP754" s="158"/>
      <c r="AQ754" s="158"/>
      <c r="AR754" s="158"/>
      <c r="AS754" s="158"/>
      <c r="AT754" s="158"/>
      <c r="AU754" s="158"/>
      <c r="AV754" s="158"/>
      <c r="AW754" s="158"/>
      <c r="AX754" s="158"/>
      <c r="AY754" s="158"/>
      <c r="AZ754" s="158"/>
      <c r="BA754" s="158"/>
      <c r="BB754" s="158"/>
      <c r="BC754" s="158"/>
      <c r="BD754" s="158"/>
      <c r="BE754" s="158"/>
      <c r="BF754" s="158"/>
      <c r="BG754" s="158"/>
      <c r="BH754" s="158"/>
      <c r="BI754" s="158"/>
      <c r="BJ754" s="158"/>
      <c r="BK754" s="158"/>
      <c r="BL754" s="158"/>
      <c r="BM754" s="158"/>
      <c r="BN754" s="158"/>
      <c r="BO754" s="158"/>
      <c r="BP754" s="158"/>
      <c r="BQ754" s="158"/>
      <c r="BR754" s="158"/>
      <c r="BS754" s="158"/>
      <c r="BT754" s="158"/>
      <c r="BU754" s="158"/>
      <c r="BV754" s="158"/>
      <c r="BW754" s="158"/>
      <c r="BX754" s="158"/>
      <c r="BY754" s="158"/>
      <c r="BZ754" s="158"/>
      <c r="CA754" s="158"/>
      <c r="CB754" s="158"/>
      <c r="CC754" s="158"/>
      <c r="CD754" s="158"/>
      <c r="CE754" s="158"/>
      <c r="CF754" s="158"/>
      <c r="CG754" s="158"/>
      <c r="CH754" s="158"/>
      <c r="CI754" s="158"/>
      <c r="CJ754" s="158"/>
      <c r="CK754" s="158"/>
      <c r="CL754" s="158"/>
      <c r="CM754" s="158"/>
      <c r="CN754" s="158"/>
      <c r="CO754" s="158"/>
      <c r="CP754" s="158"/>
      <c r="CQ754" s="158"/>
      <c r="CR754" s="158"/>
      <c r="CS754" s="158"/>
      <c r="CT754" s="158"/>
      <c r="CU754" s="158"/>
      <c r="CV754" s="158"/>
      <c r="CW754" s="158"/>
      <c r="CX754" s="158"/>
      <c r="CY754" s="158"/>
      <c r="CZ754" s="158"/>
      <c r="DA754" s="158"/>
      <c r="DB754" s="158"/>
      <c r="DC754" s="158"/>
      <c r="DD754" s="158"/>
      <c r="DE754" s="158"/>
      <c r="DF754" s="158"/>
      <c r="DG754" s="158"/>
      <c r="DH754" s="158"/>
      <c r="DI754" s="158"/>
      <c r="DJ754" s="158"/>
      <c r="DK754" s="158"/>
      <c r="DL754" s="158"/>
      <c r="DM754" s="158"/>
      <c r="DN754" s="158"/>
      <c r="DO754" s="158"/>
      <c r="DP754" s="158"/>
    </row>
    <row r="755" spans="1:120" x14ac:dyDescent="0.2">
      <c r="A755" s="158"/>
      <c r="B755" s="158"/>
      <c r="C755" s="158"/>
      <c r="D755" s="158"/>
      <c r="E755" s="158"/>
      <c r="F755" s="158"/>
      <c r="G755" s="158"/>
      <c r="H755" s="158"/>
      <c r="I755" s="158"/>
      <c r="J755" s="158"/>
      <c r="K755" s="158"/>
      <c r="L755" s="158"/>
      <c r="M755" s="158"/>
      <c r="N755" s="158"/>
      <c r="O755" s="158"/>
      <c r="P755" s="158"/>
      <c r="Q755" s="158"/>
      <c r="R755" s="158"/>
      <c r="S755" s="158"/>
      <c r="T755" s="158"/>
      <c r="U755" s="158"/>
      <c r="V755" s="158"/>
      <c r="W755" s="158"/>
      <c r="X755" s="158"/>
      <c r="Y755" s="158"/>
      <c r="Z755" s="158"/>
      <c r="AA755" s="158"/>
      <c r="AB755" s="158"/>
      <c r="AC755" s="158"/>
      <c r="AD755" s="158"/>
      <c r="AE755" s="158"/>
      <c r="AF755" s="158"/>
      <c r="AG755" s="158"/>
      <c r="AH755" s="158"/>
      <c r="AI755" s="158"/>
      <c r="AJ755" s="158"/>
      <c r="AK755" s="158"/>
      <c r="AL755" s="158"/>
      <c r="AM755" s="158"/>
      <c r="AN755" s="158"/>
      <c r="AO755" s="158"/>
      <c r="AP755" s="158"/>
      <c r="AQ755" s="158"/>
      <c r="AR755" s="158"/>
      <c r="AS755" s="158"/>
      <c r="AT755" s="158"/>
      <c r="AU755" s="158"/>
      <c r="AV755" s="158"/>
      <c r="AW755" s="158"/>
      <c r="AX755" s="158"/>
      <c r="AY755" s="158"/>
      <c r="AZ755" s="158"/>
      <c r="BA755" s="158"/>
      <c r="BB755" s="158"/>
      <c r="BC755" s="158"/>
      <c r="BD755" s="158"/>
      <c r="BE755" s="158"/>
      <c r="BF755" s="158"/>
      <c r="BG755" s="158"/>
      <c r="BH755" s="158"/>
      <c r="BI755" s="158"/>
      <c r="BJ755" s="158"/>
      <c r="BK755" s="158"/>
      <c r="BL755" s="158"/>
      <c r="BM755" s="158"/>
      <c r="BN755" s="158"/>
      <c r="BO755" s="158"/>
      <c r="BP755" s="158"/>
      <c r="BQ755" s="158"/>
      <c r="BR755" s="158"/>
      <c r="BS755" s="158"/>
      <c r="BT755" s="158"/>
      <c r="BU755" s="158"/>
      <c r="BV755" s="158"/>
      <c r="BW755" s="158"/>
      <c r="BX755" s="158"/>
      <c r="BY755" s="158"/>
      <c r="BZ755" s="158"/>
      <c r="CA755" s="158"/>
      <c r="CB755" s="158"/>
      <c r="CC755" s="158"/>
      <c r="CD755" s="158"/>
      <c r="CE755" s="158"/>
      <c r="CF755" s="158"/>
      <c r="CG755" s="158"/>
      <c r="CH755" s="158"/>
      <c r="CI755" s="158"/>
      <c r="CJ755" s="158"/>
      <c r="CK755" s="158"/>
      <c r="CL755" s="158"/>
      <c r="CM755" s="158"/>
      <c r="CN755" s="158"/>
      <c r="CO755" s="158"/>
      <c r="CP755" s="158"/>
      <c r="CQ755" s="158"/>
      <c r="CR755" s="158"/>
      <c r="CS755" s="158"/>
      <c r="CT755" s="158"/>
      <c r="CU755" s="158"/>
      <c r="CV755" s="158"/>
      <c r="CW755" s="158"/>
      <c r="CX755" s="158"/>
      <c r="CY755" s="158"/>
      <c r="CZ755" s="158"/>
      <c r="DA755" s="158"/>
      <c r="DB755" s="158"/>
      <c r="DC755" s="158"/>
      <c r="DD755" s="158"/>
      <c r="DE755" s="158"/>
      <c r="DF755" s="158"/>
      <c r="DG755" s="158"/>
      <c r="DH755" s="158"/>
      <c r="DI755" s="158"/>
      <c r="DJ755" s="158"/>
      <c r="DK755" s="158"/>
      <c r="DL755" s="158"/>
      <c r="DM755" s="158"/>
      <c r="DN755" s="158"/>
      <c r="DO755" s="158"/>
      <c r="DP755" s="158"/>
    </row>
    <row r="756" spans="1:120" x14ac:dyDescent="0.2">
      <c r="A756" s="158"/>
      <c r="B756" s="158"/>
      <c r="C756" s="158"/>
      <c r="D756" s="158"/>
      <c r="E756" s="158"/>
      <c r="F756" s="158"/>
      <c r="G756" s="158"/>
      <c r="H756" s="158"/>
      <c r="I756" s="158"/>
      <c r="J756" s="158"/>
      <c r="K756" s="158"/>
      <c r="L756" s="158"/>
      <c r="M756" s="158"/>
      <c r="N756" s="158"/>
      <c r="O756" s="158"/>
      <c r="P756" s="158"/>
      <c r="Q756" s="158"/>
      <c r="R756" s="158"/>
      <c r="S756" s="158"/>
      <c r="T756" s="158"/>
      <c r="U756" s="158"/>
      <c r="V756" s="158"/>
      <c r="W756" s="158"/>
      <c r="X756" s="158"/>
      <c r="Y756" s="158"/>
      <c r="Z756" s="158"/>
      <c r="AA756" s="158"/>
      <c r="AB756" s="158"/>
      <c r="AC756" s="158"/>
      <c r="AD756" s="158"/>
      <c r="AE756" s="158"/>
      <c r="AF756" s="158"/>
      <c r="AG756" s="158"/>
      <c r="AH756" s="158"/>
      <c r="AI756" s="158"/>
      <c r="AJ756" s="158"/>
      <c r="AK756" s="158"/>
      <c r="AL756" s="158"/>
      <c r="AM756" s="158"/>
      <c r="AN756" s="158"/>
      <c r="AO756" s="158"/>
      <c r="AP756" s="158"/>
      <c r="AQ756" s="158"/>
      <c r="AR756" s="158"/>
      <c r="AS756" s="158"/>
      <c r="AT756" s="158"/>
      <c r="AU756" s="158"/>
      <c r="AV756" s="158"/>
      <c r="AW756" s="158"/>
      <c r="AX756" s="158"/>
      <c r="AY756" s="158"/>
      <c r="AZ756" s="158"/>
      <c r="BA756" s="158"/>
      <c r="BB756" s="158"/>
      <c r="BC756" s="158"/>
      <c r="BD756" s="158"/>
      <c r="BE756" s="158"/>
      <c r="BF756" s="158"/>
      <c r="BG756" s="158"/>
      <c r="BH756" s="158"/>
      <c r="BI756" s="158"/>
      <c r="BJ756" s="158"/>
      <c r="BK756" s="158"/>
      <c r="BL756" s="158"/>
      <c r="BM756" s="158"/>
      <c r="BN756" s="158"/>
      <c r="BO756" s="158"/>
      <c r="BP756" s="158"/>
      <c r="BQ756" s="158"/>
      <c r="BR756" s="158"/>
      <c r="BS756" s="158"/>
      <c r="BT756" s="158"/>
      <c r="BU756" s="158"/>
      <c r="BV756" s="158"/>
      <c r="BW756" s="158"/>
      <c r="BX756" s="158"/>
      <c r="BY756" s="158"/>
      <c r="BZ756" s="158"/>
      <c r="CA756" s="158"/>
      <c r="CB756" s="158"/>
      <c r="CC756" s="158"/>
      <c r="CD756" s="158"/>
      <c r="CE756" s="158"/>
      <c r="CF756" s="158"/>
      <c r="CG756" s="158"/>
      <c r="CH756" s="158"/>
      <c r="CI756" s="158"/>
      <c r="CJ756" s="158"/>
      <c r="CK756" s="158"/>
      <c r="CL756" s="158"/>
      <c r="CM756" s="158"/>
      <c r="CN756" s="158"/>
      <c r="CO756" s="158"/>
      <c r="CP756" s="158"/>
      <c r="CQ756" s="158"/>
      <c r="CR756" s="158"/>
      <c r="CS756" s="158"/>
      <c r="CT756" s="158"/>
      <c r="CU756" s="158"/>
      <c r="CV756" s="158"/>
      <c r="CW756" s="158"/>
      <c r="CX756" s="158"/>
      <c r="CY756" s="158"/>
      <c r="CZ756" s="158"/>
      <c r="DA756" s="158"/>
      <c r="DB756" s="158"/>
      <c r="DC756" s="158"/>
      <c r="DD756" s="158"/>
      <c r="DE756" s="158"/>
      <c r="DF756" s="158"/>
      <c r="DG756" s="158"/>
      <c r="DH756" s="158"/>
      <c r="DI756" s="158"/>
      <c r="DJ756" s="158"/>
      <c r="DK756" s="158"/>
      <c r="DL756" s="158"/>
      <c r="DM756" s="158"/>
      <c r="DN756" s="158"/>
      <c r="DO756" s="158"/>
      <c r="DP756" s="158"/>
    </row>
    <row r="757" spans="1:120" x14ac:dyDescent="0.2">
      <c r="A757" s="158"/>
      <c r="B757" s="158"/>
      <c r="C757" s="158"/>
      <c r="D757" s="158"/>
      <c r="E757" s="158"/>
      <c r="F757" s="158"/>
      <c r="G757" s="158"/>
      <c r="H757" s="158"/>
      <c r="I757" s="158"/>
      <c r="J757" s="158"/>
      <c r="K757" s="158"/>
      <c r="L757" s="158"/>
      <c r="M757" s="158"/>
      <c r="N757" s="158"/>
      <c r="O757" s="158"/>
      <c r="P757" s="158"/>
      <c r="Q757" s="158"/>
      <c r="R757" s="158"/>
      <c r="S757" s="158"/>
      <c r="T757" s="158"/>
      <c r="U757" s="158"/>
      <c r="V757" s="158"/>
      <c r="W757" s="158"/>
      <c r="X757" s="158"/>
      <c r="Y757" s="158"/>
      <c r="Z757" s="158"/>
      <c r="AA757" s="158"/>
      <c r="AB757" s="158"/>
      <c r="AC757" s="158"/>
      <c r="AD757" s="158"/>
      <c r="AE757" s="158"/>
      <c r="AF757" s="158"/>
      <c r="AG757" s="158"/>
      <c r="AH757" s="158"/>
      <c r="AI757" s="158"/>
      <c r="AJ757" s="158"/>
      <c r="AK757" s="158"/>
      <c r="AL757" s="158"/>
      <c r="AM757" s="158"/>
      <c r="AN757" s="158"/>
      <c r="AO757" s="158"/>
      <c r="AP757" s="158"/>
      <c r="AQ757" s="158"/>
      <c r="AR757" s="158"/>
      <c r="AS757" s="158"/>
      <c r="AT757" s="158"/>
      <c r="AU757" s="158"/>
      <c r="AV757" s="158"/>
      <c r="AW757" s="158"/>
      <c r="AX757" s="158"/>
      <c r="AY757" s="158"/>
      <c r="AZ757" s="158"/>
      <c r="BA757" s="158"/>
      <c r="BB757" s="158"/>
      <c r="BC757" s="158"/>
      <c r="BD757" s="158"/>
      <c r="BE757" s="158"/>
      <c r="BF757" s="158"/>
      <c r="BG757" s="158"/>
      <c r="BH757" s="158"/>
      <c r="BI757" s="158"/>
      <c r="BJ757" s="158"/>
      <c r="BK757" s="158"/>
      <c r="BL757" s="158"/>
      <c r="BM757" s="158"/>
      <c r="BN757" s="158"/>
      <c r="BO757" s="158"/>
      <c r="BP757" s="158"/>
      <c r="BQ757" s="158"/>
      <c r="BR757" s="158"/>
      <c r="BS757" s="158"/>
      <c r="BT757" s="158"/>
      <c r="BU757" s="158"/>
      <c r="BV757" s="158"/>
      <c r="BW757" s="158"/>
      <c r="BX757" s="158"/>
      <c r="BY757" s="158"/>
      <c r="BZ757" s="158"/>
      <c r="CA757" s="158"/>
      <c r="CB757" s="158"/>
      <c r="CC757" s="158"/>
      <c r="CD757" s="158"/>
      <c r="CE757" s="158"/>
      <c r="CF757" s="158"/>
      <c r="CG757" s="158"/>
      <c r="CH757" s="158"/>
      <c r="CI757" s="158"/>
      <c r="CJ757" s="158"/>
      <c r="CK757" s="158"/>
      <c r="CL757" s="158"/>
      <c r="CM757" s="158"/>
      <c r="CN757" s="158"/>
      <c r="CO757" s="158"/>
      <c r="CP757" s="158"/>
      <c r="CQ757" s="158"/>
      <c r="CR757" s="158"/>
      <c r="CS757" s="158"/>
      <c r="CT757" s="158"/>
      <c r="CU757" s="158"/>
      <c r="CV757" s="158"/>
      <c r="CW757" s="158"/>
      <c r="CX757" s="158"/>
      <c r="CY757" s="158"/>
      <c r="CZ757" s="158"/>
      <c r="DA757" s="158"/>
      <c r="DB757" s="158"/>
      <c r="DC757" s="158"/>
      <c r="DD757" s="158"/>
      <c r="DE757" s="158"/>
      <c r="DF757" s="158"/>
      <c r="DG757" s="158"/>
      <c r="DH757" s="158"/>
      <c r="DI757" s="158"/>
      <c r="DJ757" s="158"/>
      <c r="DK757" s="158"/>
      <c r="DL757" s="158"/>
      <c r="DM757" s="158"/>
      <c r="DN757" s="158"/>
      <c r="DO757" s="158"/>
      <c r="DP757" s="158"/>
    </row>
    <row r="758" spans="1:120" x14ac:dyDescent="0.2">
      <c r="A758" s="158"/>
      <c r="B758" s="158"/>
      <c r="C758" s="158"/>
      <c r="D758" s="158"/>
      <c r="E758" s="158"/>
      <c r="F758" s="158"/>
      <c r="G758" s="158"/>
      <c r="H758" s="158"/>
      <c r="I758" s="158"/>
      <c r="J758" s="158"/>
      <c r="K758" s="158"/>
      <c r="L758" s="158"/>
      <c r="M758" s="158"/>
      <c r="N758" s="158"/>
      <c r="O758" s="158"/>
      <c r="P758" s="158"/>
      <c r="Q758" s="158"/>
      <c r="R758" s="158"/>
      <c r="S758" s="158"/>
      <c r="T758" s="158"/>
      <c r="U758" s="158"/>
      <c r="V758" s="158"/>
      <c r="W758" s="158"/>
      <c r="X758" s="158"/>
      <c r="Y758" s="158"/>
      <c r="Z758" s="158"/>
      <c r="AA758" s="158"/>
      <c r="AB758" s="158"/>
      <c r="AC758" s="158"/>
      <c r="AD758" s="158"/>
      <c r="AE758" s="158"/>
      <c r="AF758" s="158"/>
      <c r="AG758" s="158"/>
      <c r="AH758" s="158"/>
      <c r="AI758" s="158"/>
      <c r="AJ758" s="158"/>
      <c r="AK758" s="158"/>
      <c r="AL758" s="158"/>
      <c r="AM758" s="158"/>
      <c r="AN758" s="158"/>
      <c r="AO758" s="158"/>
      <c r="AP758" s="158"/>
      <c r="AQ758" s="158"/>
      <c r="AR758" s="158"/>
      <c r="AS758" s="158"/>
      <c r="AT758" s="158"/>
      <c r="AU758" s="158"/>
      <c r="AV758" s="158"/>
      <c r="AW758" s="158"/>
      <c r="AX758" s="158"/>
      <c r="AY758" s="158"/>
      <c r="AZ758" s="158"/>
      <c r="BA758" s="158"/>
      <c r="BB758" s="158"/>
      <c r="BC758" s="158"/>
      <c r="BD758" s="158"/>
      <c r="BE758" s="158"/>
      <c r="BF758" s="158"/>
      <c r="BG758" s="158"/>
      <c r="BH758" s="158"/>
      <c r="BI758" s="158"/>
      <c r="BJ758" s="158"/>
      <c r="BK758" s="158"/>
      <c r="BL758" s="158"/>
      <c r="BM758" s="158"/>
      <c r="BN758" s="158"/>
      <c r="BO758" s="158"/>
      <c r="BP758" s="158"/>
      <c r="BQ758" s="158"/>
      <c r="BR758" s="158"/>
      <c r="BS758" s="158"/>
      <c r="BT758" s="158"/>
      <c r="BU758" s="158"/>
      <c r="BV758" s="158"/>
      <c r="BW758" s="158"/>
      <c r="BX758" s="158"/>
      <c r="BY758" s="158"/>
      <c r="BZ758" s="158"/>
      <c r="CA758" s="158"/>
      <c r="CB758" s="158"/>
      <c r="CC758" s="158"/>
      <c r="CD758" s="158"/>
      <c r="CE758" s="158"/>
      <c r="CF758" s="158"/>
      <c r="CG758" s="158"/>
      <c r="CH758" s="158"/>
      <c r="CI758" s="158"/>
      <c r="CJ758" s="158"/>
      <c r="CK758" s="158"/>
      <c r="CL758" s="158"/>
      <c r="CM758" s="158"/>
      <c r="CN758" s="158"/>
      <c r="CO758" s="158"/>
      <c r="CP758" s="158"/>
      <c r="CQ758" s="158"/>
      <c r="CR758" s="158"/>
      <c r="CS758" s="158"/>
      <c r="CT758" s="158"/>
      <c r="CU758" s="158"/>
      <c r="CV758" s="158"/>
      <c r="CW758" s="158"/>
      <c r="CX758" s="158"/>
      <c r="CY758" s="158"/>
      <c r="CZ758" s="158"/>
      <c r="DA758" s="158"/>
      <c r="DB758" s="158"/>
      <c r="DC758" s="158"/>
      <c r="DD758" s="158"/>
      <c r="DE758" s="158"/>
      <c r="DF758" s="158"/>
      <c r="DG758" s="158"/>
      <c r="DH758" s="158"/>
      <c r="DI758" s="158"/>
      <c r="DJ758" s="158"/>
      <c r="DK758" s="158"/>
      <c r="DL758" s="158"/>
      <c r="DM758" s="158"/>
      <c r="DN758" s="158"/>
      <c r="DO758" s="158"/>
      <c r="DP758" s="158"/>
    </row>
    <row r="759" spans="1:120" x14ac:dyDescent="0.2">
      <c r="A759" s="158"/>
      <c r="B759" s="158"/>
      <c r="C759" s="158"/>
      <c r="D759" s="158"/>
      <c r="E759" s="158"/>
      <c r="F759" s="158"/>
      <c r="G759" s="158"/>
      <c r="H759" s="158"/>
      <c r="I759" s="158"/>
      <c r="J759" s="158"/>
      <c r="K759" s="158"/>
      <c r="L759" s="158"/>
      <c r="M759" s="158"/>
      <c r="N759" s="158"/>
      <c r="O759" s="158"/>
      <c r="P759" s="158"/>
      <c r="Q759" s="158"/>
      <c r="R759" s="158"/>
      <c r="S759" s="158"/>
      <c r="T759" s="158"/>
      <c r="U759" s="158"/>
      <c r="V759" s="158"/>
      <c r="W759" s="158"/>
      <c r="X759" s="158"/>
      <c r="Y759" s="158"/>
      <c r="Z759" s="158"/>
      <c r="AA759" s="158"/>
      <c r="AB759" s="158"/>
      <c r="AC759" s="158"/>
      <c r="AD759" s="158"/>
      <c r="AE759" s="158"/>
      <c r="AF759" s="158"/>
      <c r="AG759" s="158"/>
      <c r="AH759" s="158"/>
      <c r="AI759" s="158"/>
      <c r="AJ759" s="158"/>
      <c r="AK759" s="158"/>
      <c r="AL759" s="158"/>
      <c r="AM759" s="158"/>
      <c r="AN759" s="158"/>
      <c r="AO759" s="158"/>
      <c r="AP759" s="158"/>
      <c r="AQ759" s="158"/>
      <c r="AR759" s="158"/>
      <c r="AS759" s="158"/>
      <c r="AT759" s="158"/>
      <c r="AU759" s="158"/>
      <c r="AV759" s="158"/>
      <c r="AW759" s="158"/>
      <c r="AX759" s="158"/>
      <c r="AY759" s="158"/>
      <c r="AZ759" s="158"/>
      <c r="BA759" s="158"/>
      <c r="BB759" s="158"/>
      <c r="BC759" s="158"/>
      <c r="BD759" s="158"/>
      <c r="BE759" s="158"/>
      <c r="BF759" s="158"/>
      <c r="BG759" s="158"/>
      <c r="BH759" s="158"/>
      <c r="BI759" s="158"/>
      <c r="BJ759" s="158"/>
      <c r="BK759" s="158"/>
      <c r="BL759" s="158"/>
      <c r="BM759" s="158"/>
      <c r="BN759" s="158"/>
      <c r="BO759" s="158"/>
      <c r="BP759" s="158"/>
      <c r="BQ759" s="158"/>
      <c r="BR759" s="158"/>
      <c r="BS759" s="158"/>
      <c r="BT759" s="158"/>
      <c r="BU759" s="158"/>
      <c r="BV759" s="158"/>
      <c r="BW759" s="158"/>
      <c r="BX759" s="158"/>
      <c r="BY759" s="158"/>
      <c r="BZ759" s="158"/>
      <c r="CA759" s="158"/>
      <c r="CB759" s="158"/>
      <c r="CC759" s="158"/>
      <c r="CD759" s="158"/>
      <c r="CE759" s="158"/>
      <c r="CF759" s="158"/>
      <c r="CG759" s="158"/>
      <c r="CH759" s="158"/>
      <c r="CI759" s="158"/>
      <c r="CJ759" s="158"/>
      <c r="CK759" s="158"/>
      <c r="CL759" s="158"/>
      <c r="CM759" s="158"/>
      <c r="CN759" s="158"/>
      <c r="CO759" s="158"/>
      <c r="CP759" s="158"/>
      <c r="CQ759" s="158"/>
      <c r="CR759" s="158"/>
      <c r="CS759" s="158"/>
      <c r="CT759" s="158"/>
      <c r="CU759" s="158"/>
      <c r="CV759" s="158"/>
      <c r="CW759" s="158"/>
      <c r="CX759" s="158"/>
      <c r="CY759" s="158"/>
      <c r="CZ759" s="158"/>
      <c r="DA759" s="158"/>
      <c r="DB759" s="158"/>
      <c r="DC759" s="158"/>
      <c r="DD759" s="158"/>
      <c r="DE759" s="158"/>
      <c r="DF759" s="158"/>
      <c r="DG759" s="158"/>
      <c r="DH759" s="158"/>
      <c r="DI759" s="158"/>
      <c r="DJ759" s="158"/>
      <c r="DK759" s="158"/>
      <c r="DL759" s="158"/>
      <c r="DM759" s="158"/>
      <c r="DN759" s="158"/>
      <c r="DO759" s="158"/>
      <c r="DP759" s="158"/>
    </row>
    <row r="760" spans="1:120" x14ac:dyDescent="0.2">
      <c r="A760" s="158"/>
      <c r="B760" s="158"/>
      <c r="C760" s="158"/>
      <c r="D760" s="158"/>
      <c r="E760" s="158"/>
      <c r="F760" s="158"/>
      <c r="G760" s="158"/>
      <c r="H760" s="158"/>
      <c r="I760" s="158"/>
      <c r="J760" s="158"/>
      <c r="K760" s="158"/>
      <c r="L760" s="158"/>
      <c r="M760" s="158"/>
      <c r="N760" s="158"/>
      <c r="O760" s="158"/>
      <c r="P760" s="158"/>
      <c r="Q760" s="158"/>
      <c r="R760" s="158"/>
      <c r="S760" s="158"/>
      <c r="T760" s="158"/>
      <c r="U760" s="158"/>
      <c r="V760" s="158"/>
      <c r="W760" s="158"/>
      <c r="X760" s="158"/>
      <c r="Y760" s="158"/>
      <c r="Z760" s="158"/>
      <c r="AA760" s="158"/>
      <c r="AB760" s="158"/>
      <c r="AC760" s="158"/>
      <c r="AD760" s="158"/>
      <c r="AE760" s="158"/>
      <c r="AF760" s="158"/>
      <c r="AG760" s="158"/>
      <c r="AH760" s="158"/>
      <c r="AI760" s="158"/>
      <c r="AJ760" s="158"/>
      <c r="AK760" s="158"/>
      <c r="AL760" s="158"/>
      <c r="AM760" s="158"/>
      <c r="AN760" s="158"/>
      <c r="AO760" s="158"/>
      <c r="AP760" s="158"/>
      <c r="AQ760" s="158"/>
      <c r="AR760" s="158"/>
      <c r="AS760" s="158"/>
      <c r="AT760" s="158"/>
      <c r="AU760" s="158"/>
      <c r="AV760" s="158"/>
      <c r="AW760" s="158"/>
      <c r="AX760" s="158"/>
      <c r="AY760" s="158"/>
      <c r="AZ760" s="158"/>
      <c r="BA760" s="158"/>
      <c r="BB760" s="158"/>
      <c r="BC760" s="158"/>
      <c r="BD760" s="158"/>
      <c r="BE760" s="158"/>
      <c r="BF760" s="158"/>
      <c r="BG760" s="158"/>
      <c r="BH760" s="158"/>
      <c r="BI760" s="158"/>
      <c r="BJ760" s="158"/>
      <c r="BK760" s="158"/>
      <c r="BL760" s="158"/>
      <c r="BM760" s="158"/>
      <c r="BN760" s="158"/>
      <c r="BO760" s="158"/>
      <c r="BP760" s="158"/>
      <c r="BQ760" s="158"/>
      <c r="BR760" s="158"/>
      <c r="BS760" s="158"/>
      <c r="BT760" s="158"/>
      <c r="BU760" s="158"/>
      <c r="BV760" s="158"/>
      <c r="BW760" s="158"/>
      <c r="BX760" s="158"/>
      <c r="BY760" s="158"/>
      <c r="BZ760" s="158"/>
      <c r="CA760" s="158"/>
      <c r="CB760" s="158"/>
      <c r="CC760" s="158"/>
      <c r="CD760" s="158"/>
      <c r="CE760" s="158"/>
      <c r="CF760" s="158"/>
      <c r="CG760" s="158"/>
      <c r="CH760" s="158"/>
      <c r="CI760" s="158"/>
      <c r="CJ760" s="158"/>
      <c r="CK760" s="158"/>
      <c r="CL760" s="158"/>
      <c r="CM760" s="158"/>
      <c r="CN760" s="158"/>
      <c r="CO760" s="158"/>
      <c r="CP760" s="158"/>
      <c r="CQ760" s="158"/>
      <c r="CR760" s="158"/>
      <c r="CS760" s="158"/>
      <c r="CT760" s="158"/>
      <c r="CU760" s="158"/>
      <c r="CV760" s="158"/>
      <c r="CW760" s="158"/>
      <c r="CX760" s="158"/>
      <c r="CY760" s="158"/>
      <c r="CZ760" s="158"/>
      <c r="DA760" s="158"/>
      <c r="DB760" s="158"/>
      <c r="DC760" s="158"/>
      <c r="DD760" s="158"/>
      <c r="DE760" s="158"/>
      <c r="DF760" s="158"/>
      <c r="DG760" s="158"/>
      <c r="DH760" s="158"/>
      <c r="DI760" s="158"/>
      <c r="DJ760" s="158"/>
      <c r="DK760" s="158"/>
      <c r="DL760" s="158"/>
      <c r="DM760" s="158"/>
      <c r="DN760" s="158"/>
      <c r="DO760" s="158"/>
      <c r="DP760" s="158"/>
    </row>
    <row r="761" spans="1:120" x14ac:dyDescent="0.2">
      <c r="A761" s="158"/>
      <c r="B761" s="158"/>
      <c r="C761" s="158"/>
      <c r="D761" s="158"/>
      <c r="E761" s="158"/>
      <c r="F761" s="158"/>
      <c r="G761" s="158"/>
      <c r="H761" s="158"/>
      <c r="I761" s="158"/>
      <c r="J761" s="158"/>
      <c r="K761" s="158"/>
      <c r="L761" s="158"/>
      <c r="M761" s="158"/>
      <c r="N761" s="158"/>
      <c r="O761" s="158"/>
      <c r="P761" s="158"/>
      <c r="Q761" s="158"/>
      <c r="R761" s="158"/>
      <c r="S761" s="158"/>
      <c r="T761" s="158"/>
      <c r="U761" s="158"/>
      <c r="V761" s="158"/>
      <c r="W761" s="158"/>
      <c r="X761" s="158"/>
      <c r="Y761" s="158"/>
      <c r="Z761" s="158"/>
      <c r="AA761" s="158"/>
      <c r="AB761" s="158"/>
      <c r="AC761" s="158"/>
      <c r="AD761" s="158"/>
      <c r="AE761" s="158"/>
      <c r="AF761" s="158"/>
      <c r="AG761" s="158"/>
      <c r="AH761" s="158"/>
      <c r="AI761" s="158"/>
      <c r="AJ761" s="158"/>
      <c r="AK761" s="158"/>
      <c r="AL761" s="158"/>
      <c r="AM761" s="158"/>
      <c r="AN761" s="158"/>
      <c r="AO761" s="158"/>
      <c r="AP761" s="158"/>
      <c r="AQ761" s="158"/>
      <c r="AR761" s="158"/>
      <c r="AS761" s="158"/>
      <c r="AT761" s="158"/>
      <c r="AU761" s="158"/>
      <c r="AV761" s="158"/>
      <c r="AW761" s="158"/>
      <c r="AX761" s="158"/>
      <c r="AY761" s="158"/>
      <c r="AZ761" s="158"/>
      <c r="BA761" s="158"/>
      <c r="BB761" s="158"/>
      <c r="BC761" s="158"/>
      <c r="BD761" s="158"/>
      <c r="BE761" s="158"/>
      <c r="BF761" s="158"/>
      <c r="BG761" s="158"/>
      <c r="BH761" s="158"/>
      <c r="BI761" s="158"/>
      <c r="BJ761" s="158"/>
      <c r="BK761" s="158"/>
      <c r="BL761" s="158"/>
      <c r="BM761" s="158"/>
      <c r="BN761" s="158"/>
      <c r="BO761" s="158"/>
      <c r="BP761" s="158"/>
      <c r="BQ761" s="158"/>
      <c r="BR761" s="158"/>
      <c r="BS761" s="158"/>
      <c r="BT761" s="158"/>
      <c r="BU761" s="158"/>
      <c r="BV761" s="158"/>
      <c r="BW761" s="158"/>
      <c r="BX761" s="158"/>
      <c r="BY761" s="158"/>
      <c r="BZ761" s="158"/>
      <c r="CA761" s="158"/>
      <c r="CB761" s="158"/>
      <c r="CC761" s="158"/>
      <c r="CD761" s="158"/>
      <c r="CE761" s="158"/>
      <c r="CF761" s="158"/>
      <c r="CG761" s="158"/>
      <c r="CH761" s="158"/>
      <c r="CI761" s="158"/>
      <c r="CJ761" s="158"/>
      <c r="CK761" s="158"/>
      <c r="CL761" s="158"/>
      <c r="CM761" s="158"/>
      <c r="CN761" s="158"/>
      <c r="CO761" s="158"/>
      <c r="CP761" s="158"/>
      <c r="CQ761" s="158"/>
      <c r="CR761" s="158"/>
      <c r="CS761" s="158"/>
      <c r="CT761" s="158"/>
      <c r="CU761" s="158"/>
      <c r="CV761" s="158"/>
      <c r="CW761" s="158"/>
      <c r="CX761" s="158"/>
      <c r="CY761" s="158"/>
      <c r="CZ761" s="158"/>
      <c r="DA761" s="158"/>
      <c r="DB761" s="158"/>
      <c r="DC761" s="158"/>
      <c r="DD761" s="158"/>
      <c r="DE761" s="158"/>
      <c r="DF761" s="158"/>
      <c r="DG761" s="158"/>
      <c r="DH761" s="158"/>
      <c r="DI761" s="158"/>
      <c r="DJ761" s="158"/>
      <c r="DK761" s="158"/>
      <c r="DL761" s="158"/>
      <c r="DM761" s="158"/>
      <c r="DN761" s="158"/>
      <c r="DO761" s="158"/>
      <c r="DP761" s="158"/>
    </row>
    <row r="762" spans="1:120" x14ac:dyDescent="0.2">
      <c r="A762" s="158"/>
      <c r="B762" s="158"/>
      <c r="C762" s="158"/>
      <c r="D762" s="158"/>
      <c r="E762" s="158"/>
      <c r="F762" s="158"/>
      <c r="G762" s="158"/>
      <c r="H762" s="158"/>
      <c r="I762" s="158"/>
      <c r="J762" s="158"/>
      <c r="K762" s="158"/>
      <c r="L762" s="158"/>
      <c r="M762" s="158"/>
      <c r="N762" s="158"/>
      <c r="O762" s="158"/>
      <c r="P762" s="158"/>
      <c r="Q762" s="158"/>
      <c r="R762" s="158"/>
      <c r="S762" s="158"/>
      <c r="T762" s="158"/>
      <c r="U762" s="158"/>
      <c r="V762" s="158"/>
      <c r="W762" s="158"/>
      <c r="X762" s="158"/>
      <c r="Y762" s="158"/>
      <c r="Z762" s="158"/>
      <c r="AA762" s="158"/>
      <c r="AB762" s="158"/>
      <c r="AC762" s="158"/>
      <c r="AD762" s="158"/>
      <c r="AE762" s="158"/>
      <c r="AF762" s="158"/>
      <c r="AG762" s="158"/>
      <c r="AH762" s="158"/>
      <c r="AI762" s="158"/>
      <c r="AJ762" s="158"/>
      <c r="AK762" s="158"/>
      <c r="AL762" s="158"/>
      <c r="AM762" s="158"/>
      <c r="AN762" s="158"/>
      <c r="AO762" s="158"/>
      <c r="AP762" s="158"/>
      <c r="AQ762" s="158"/>
      <c r="AR762" s="158"/>
      <c r="AS762" s="158"/>
      <c r="AT762" s="158"/>
      <c r="AU762" s="158"/>
      <c r="AV762" s="158"/>
      <c r="AW762" s="158"/>
      <c r="AX762" s="158"/>
      <c r="AY762" s="158"/>
      <c r="AZ762" s="158"/>
      <c r="BA762" s="158"/>
      <c r="BB762" s="158"/>
      <c r="BC762" s="158"/>
      <c r="BD762" s="158"/>
      <c r="BE762" s="158"/>
      <c r="BF762" s="158"/>
      <c r="BG762" s="158"/>
      <c r="BH762" s="158"/>
      <c r="BI762" s="158"/>
      <c r="BJ762" s="158"/>
      <c r="BK762" s="158"/>
      <c r="BL762" s="158"/>
      <c r="BM762" s="158"/>
      <c r="BN762" s="158"/>
      <c r="BO762" s="158"/>
      <c r="BP762" s="158"/>
      <c r="BQ762" s="158"/>
      <c r="BR762" s="158"/>
      <c r="BS762" s="158"/>
      <c r="BT762" s="158"/>
      <c r="BU762" s="158"/>
      <c r="BV762" s="158"/>
      <c r="BW762" s="158"/>
      <c r="BX762" s="158"/>
      <c r="BY762" s="158"/>
      <c r="BZ762" s="158"/>
      <c r="CA762" s="158"/>
      <c r="CB762" s="158"/>
      <c r="CC762" s="158"/>
      <c r="CD762" s="158"/>
      <c r="CE762" s="158"/>
      <c r="CF762" s="158"/>
      <c r="CG762" s="158"/>
      <c r="CH762" s="158"/>
      <c r="CI762" s="158"/>
      <c r="CJ762" s="158"/>
      <c r="CK762" s="158"/>
      <c r="CL762" s="158"/>
      <c r="CM762" s="158"/>
      <c r="CN762" s="158"/>
      <c r="CO762" s="158"/>
      <c r="CP762" s="158"/>
      <c r="CQ762" s="158"/>
      <c r="CR762" s="158"/>
      <c r="CS762" s="158"/>
      <c r="CT762" s="158"/>
      <c r="CU762" s="158"/>
      <c r="CV762" s="158"/>
      <c r="CW762" s="158"/>
      <c r="CX762" s="158"/>
      <c r="CY762" s="158"/>
      <c r="CZ762" s="158"/>
      <c r="DA762" s="158"/>
      <c r="DB762" s="158"/>
      <c r="DC762" s="158"/>
      <c r="DD762" s="158"/>
      <c r="DE762" s="158"/>
      <c r="DF762" s="158"/>
      <c r="DG762" s="158"/>
      <c r="DH762" s="158"/>
      <c r="DI762" s="158"/>
      <c r="DJ762" s="158"/>
      <c r="DK762" s="158"/>
      <c r="DL762" s="158"/>
      <c r="DM762" s="158"/>
      <c r="DN762" s="158"/>
      <c r="DO762" s="158"/>
      <c r="DP762" s="158"/>
    </row>
    <row r="763" spans="1:120" x14ac:dyDescent="0.2">
      <c r="A763" s="158"/>
      <c r="B763" s="158"/>
      <c r="C763" s="158"/>
      <c r="D763" s="158"/>
      <c r="E763" s="158"/>
      <c r="F763" s="158"/>
      <c r="G763" s="158"/>
      <c r="H763" s="158"/>
      <c r="I763" s="158"/>
      <c r="J763" s="158"/>
      <c r="K763" s="158"/>
      <c r="L763" s="158"/>
      <c r="M763" s="158"/>
      <c r="N763" s="158"/>
      <c r="O763" s="158"/>
      <c r="P763" s="158"/>
      <c r="Q763" s="158"/>
      <c r="R763" s="158"/>
      <c r="S763" s="158"/>
      <c r="T763" s="158"/>
      <c r="U763" s="158"/>
      <c r="V763" s="158"/>
      <c r="W763" s="158"/>
      <c r="X763" s="158"/>
      <c r="Y763" s="158"/>
      <c r="Z763" s="158"/>
      <c r="AA763" s="158"/>
      <c r="AB763" s="158"/>
      <c r="AC763" s="158"/>
      <c r="AD763" s="158"/>
      <c r="AE763" s="158"/>
      <c r="AF763" s="158"/>
      <c r="AG763" s="158"/>
      <c r="AH763" s="158"/>
      <c r="AI763" s="158"/>
      <c r="AJ763" s="158"/>
      <c r="AK763" s="158"/>
      <c r="AL763" s="158"/>
      <c r="AM763" s="158"/>
      <c r="AN763" s="158"/>
      <c r="AO763" s="158"/>
      <c r="AP763" s="158"/>
      <c r="AQ763" s="158"/>
      <c r="AR763" s="158"/>
      <c r="AS763" s="158"/>
      <c r="AT763" s="158"/>
      <c r="AU763" s="158"/>
      <c r="AV763" s="158"/>
      <c r="AW763" s="158"/>
      <c r="AX763" s="158"/>
      <c r="AY763" s="158"/>
      <c r="AZ763" s="158"/>
      <c r="BA763" s="158"/>
      <c r="BB763" s="158"/>
      <c r="BC763" s="158"/>
      <c r="BD763" s="158"/>
      <c r="BE763" s="158"/>
      <c r="BF763" s="158"/>
      <c r="BG763" s="158"/>
      <c r="BH763" s="158"/>
      <c r="BI763" s="158"/>
      <c r="BJ763" s="158"/>
      <c r="BK763" s="158"/>
      <c r="BL763" s="158"/>
      <c r="BM763" s="158"/>
      <c r="BN763" s="158"/>
      <c r="BO763" s="158"/>
      <c r="BP763" s="158"/>
      <c r="BQ763" s="158"/>
      <c r="BR763" s="158"/>
      <c r="BS763" s="158"/>
      <c r="BT763" s="158"/>
      <c r="BU763" s="158"/>
      <c r="BV763" s="158"/>
      <c r="BW763" s="158"/>
      <c r="BX763" s="158"/>
      <c r="BY763" s="158"/>
      <c r="BZ763" s="158"/>
      <c r="CA763" s="158"/>
      <c r="CB763" s="158"/>
      <c r="CC763" s="158"/>
      <c r="CD763" s="158"/>
      <c r="CE763" s="158"/>
      <c r="CF763" s="158"/>
      <c r="CG763" s="158"/>
      <c r="CH763" s="158"/>
      <c r="CI763" s="158"/>
      <c r="CJ763" s="158"/>
      <c r="CK763" s="158"/>
      <c r="CL763" s="158"/>
      <c r="CM763" s="158"/>
      <c r="CN763" s="158"/>
      <c r="CO763" s="158"/>
      <c r="CP763" s="158"/>
      <c r="CQ763" s="158"/>
      <c r="CR763" s="158"/>
      <c r="CS763" s="158"/>
      <c r="CT763" s="158"/>
      <c r="CU763" s="158"/>
      <c r="CV763" s="158"/>
      <c r="CW763" s="158"/>
      <c r="CX763" s="158"/>
      <c r="CY763" s="158"/>
      <c r="CZ763" s="158"/>
      <c r="DA763" s="158"/>
      <c r="DB763" s="158"/>
      <c r="DC763" s="158"/>
      <c r="DD763" s="158"/>
      <c r="DE763" s="158"/>
      <c r="DF763" s="158"/>
      <c r="DG763" s="158"/>
      <c r="DH763" s="158"/>
      <c r="DI763" s="158"/>
      <c r="DJ763" s="158"/>
      <c r="DK763" s="158"/>
      <c r="DL763" s="158"/>
      <c r="DM763" s="158"/>
      <c r="DN763" s="158"/>
      <c r="DO763" s="158"/>
      <c r="DP763" s="158"/>
    </row>
    <row r="764" spans="1:120" x14ac:dyDescent="0.2">
      <c r="A764" s="158"/>
      <c r="B764" s="158"/>
      <c r="C764" s="158"/>
      <c r="D764" s="158"/>
      <c r="E764" s="158"/>
      <c r="F764" s="158"/>
      <c r="G764" s="158"/>
      <c r="H764" s="158"/>
      <c r="I764" s="158"/>
      <c r="J764" s="158"/>
      <c r="K764" s="158"/>
      <c r="L764" s="158"/>
      <c r="M764" s="158"/>
      <c r="N764" s="158"/>
      <c r="O764" s="158"/>
      <c r="P764" s="158"/>
      <c r="Q764" s="158"/>
      <c r="R764" s="158"/>
      <c r="S764" s="158"/>
      <c r="T764" s="158"/>
      <c r="U764" s="158"/>
      <c r="V764" s="158"/>
      <c r="W764" s="158"/>
      <c r="X764" s="158"/>
      <c r="Y764" s="158"/>
      <c r="Z764" s="158"/>
      <c r="AA764" s="158"/>
      <c r="AB764" s="158"/>
      <c r="AC764" s="158"/>
      <c r="AD764" s="158"/>
      <c r="AE764" s="158"/>
      <c r="AF764" s="158"/>
      <c r="AG764" s="158"/>
      <c r="AH764" s="158"/>
      <c r="AI764" s="158"/>
      <c r="AJ764" s="158"/>
      <c r="AK764" s="158"/>
      <c r="AL764" s="158"/>
      <c r="AM764" s="158"/>
      <c r="AN764" s="158"/>
      <c r="AO764" s="158"/>
      <c r="AP764" s="158"/>
      <c r="AQ764" s="158"/>
      <c r="AR764" s="158"/>
      <c r="AS764" s="158"/>
      <c r="AT764" s="158"/>
      <c r="AU764" s="158"/>
      <c r="AV764" s="158"/>
      <c r="AW764" s="158"/>
      <c r="AX764" s="158"/>
      <c r="AY764" s="158"/>
      <c r="AZ764" s="158"/>
      <c r="BA764" s="158"/>
      <c r="BB764" s="158"/>
      <c r="BC764" s="158"/>
      <c r="BD764" s="158"/>
      <c r="BE764" s="158"/>
      <c r="BF764" s="158"/>
      <c r="BG764" s="158"/>
      <c r="BH764" s="158"/>
      <c r="BI764" s="158"/>
      <c r="BJ764" s="158"/>
      <c r="BK764" s="158"/>
      <c r="BL764" s="158"/>
      <c r="BM764" s="158"/>
      <c r="BN764" s="158"/>
      <c r="BO764" s="158"/>
      <c r="BP764" s="158"/>
      <c r="BQ764" s="158"/>
      <c r="BR764" s="158"/>
      <c r="BS764" s="158"/>
      <c r="BT764" s="158"/>
      <c r="BU764" s="158"/>
      <c r="BV764" s="158"/>
      <c r="BW764" s="158"/>
      <c r="BX764" s="158"/>
      <c r="BY764" s="158"/>
      <c r="BZ764" s="158"/>
      <c r="CA764" s="158"/>
      <c r="CB764" s="158"/>
      <c r="CC764" s="158"/>
      <c r="CD764" s="158"/>
      <c r="CE764" s="158"/>
      <c r="CF764" s="158"/>
      <c r="CG764" s="158"/>
      <c r="CH764" s="158"/>
      <c r="CI764" s="158"/>
      <c r="CJ764" s="158"/>
      <c r="CK764" s="158"/>
      <c r="CL764" s="158"/>
      <c r="CM764" s="158"/>
      <c r="CN764" s="158"/>
      <c r="CO764" s="158"/>
      <c r="CP764" s="158"/>
      <c r="CQ764" s="158"/>
      <c r="CR764" s="158"/>
      <c r="CS764" s="158"/>
      <c r="CT764" s="158"/>
      <c r="CU764" s="158"/>
      <c r="CV764" s="158"/>
      <c r="CW764" s="158"/>
      <c r="CX764" s="158"/>
      <c r="CY764" s="158"/>
      <c r="CZ764" s="158"/>
      <c r="DA764" s="158"/>
      <c r="DB764" s="158"/>
      <c r="DC764" s="158"/>
      <c r="DD764" s="158"/>
      <c r="DE764" s="158"/>
      <c r="DF764" s="158"/>
      <c r="DG764" s="158"/>
      <c r="DH764" s="158"/>
      <c r="DI764" s="158"/>
      <c r="DJ764" s="158"/>
      <c r="DK764" s="158"/>
      <c r="DL764" s="158"/>
      <c r="DM764" s="158"/>
      <c r="DN764" s="158"/>
      <c r="DO764" s="158"/>
      <c r="DP764" s="158"/>
    </row>
    <row r="765" spans="1:120" x14ac:dyDescent="0.2">
      <c r="A765" s="158"/>
      <c r="B765" s="158"/>
      <c r="C765" s="158"/>
      <c r="D765" s="158"/>
      <c r="E765" s="158"/>
      <c r="F765" s="158"/>
      <c r="G765" s="158"/>
      <c r="H765" s="158"/>
      <c r="I765" s="158"/>
      <c r="J765" s="158"/>
      <c r="K765" s="158"/>
      <c r="L765" s="158"/>
      <c r="M765" s="158"/>
      <c r="N765" s="158"/>
      <c r="O765" s="158"/>
      <c r="P765" s="158"/>
      <c r="Q765" s="158"/>
      <c r="R765" s="158"/>
      <c r="S765" s="158"/>
      <c r="T765" s="158"/>
      <c r="U765" s="158"/>
      <c r="V765" s="158"/>
      <c r="W765" s="158"/>
      <c r="X765" s="158"/>
      <c r="Y765" s="158"/>
      <c r="Z765" s="158"/>
      <c r="AA765" s="158"/>
      <c r="AB765" s="158"/>
      <c r="AC765" s="158"/>
      <c r="AD765" s="158"/>
      <c r="AE765" s="158"/>
      <c r="AF765" s="158"/>
      <c r="AG765" s="158"/>
      <c r="AH765" s="158"/>
      <c r="AI765" s="158"/>
      <c r="AJ765" s="158"/>
      <c r="AK765" s="158"/>
      <c r="AL765" s="158"/>
      <c r="AM765" s="158"/>
      <c r="AN765" s="158"/>
      <c r="AO765" s="158"/>
      <c r="AP765" s="158"/>
      <c r="AQ765" s="158"/>
      <c r="AR765" s="158"/>
      <c r="AS765" s="158"/>
      <c r="AT765" s="158"/>
      <c r="AU765" s="158"/>
      <c r="AV765" s="158"/>
      <c r="AW765" s="158"/>
      <c r="AX765" s="158"/>
      <c r="AY765" s="158"/>
      <c r="AZ765" s="158"/>
      <c r="BA765" s="158"/>
      <c r="BB765" s="158"/>
      <c r="BC765" s="158"/>
      <c r="BD765" s="158"/>
      <c r="BE765" s="158"/>
      <c r="BF765" s="158"/>
      <c r="BG765" s="158"/>
      <c r="BH765" s="158"/>
      <c r="BI765" s="158"/>
      <c r="BJ765" s="158"/>
      <c r="BK765" s="158"/>
      <c r="BL765" s="158"/>
      <c r="BM765" s="158"/>
      <c r="BN765" s="158"/>
      <c r="BO765" s="158"/>
      <c r="BP765" s="158"/>
      <c r="BQ765" s="158"/>
      <c r="BR765" s="158"/>
      <c r="BS765" s="158"/>
      <c r="BT765" s="158"/>
      <c r="BU765" s="158"/>
      <c r="BV765" s="158"/>
      <c r="BW765" s="158"/>
      <c r="BX765" s="158"/>
      <c r="BY765" s="158"/>
      <c r="BZ765" s="158"/>
      <c r="CA765" s="158"/>
      <c r="CB765" s="158"/>
      <c r="CC765" s="158"/>
      <c r="CD765" s="158"/>
      <c r="CE765" s="158"/>
      <c r="CF765" s="158"/>
      <c r="CG765" s="158"/>
      <c r="CH765" s="158"/>
      <c r="CI765" s="158"/>
      <c r="CJ765" s="158"/>
      <c r="CK765" s="158"/>
      <c r="CL765" s="158"/>
      <c r="CM765" s="158"/>
      <c r="CN765" s="158"/>
      <c r="CO765" s="158"/>
      <c r="CP765" s="158"/>
      <c r="CQ765" s="158"/>
      <c r="CR765" s="158"/>
      <c r="CS765" s="158"/>
      <c r="CT765" s="158"/>
      <c r="CU765" s="158"/>
      <c r="CV765" s="158"/>
      <c r="CW765" s="158"/>
      <c r="CX765" s="158"/>
      <c r="CY765" s="158"/>
      <c r="CZ765" s="158"/>
      <c r="DA765" s="158"/>
      <c r="DB765" s="158"/>
      <c r="DC765" s="158"/>
      <c r="DD765" s="158"/>
      <c r="DE765" s="158"/>
      <c r="DF765" s="158"/>
      <c r="DG765" s="158"/>
      <c r="DH765" s="158"/>
      <c r="DI765" s="158"/>
      <c r="DJ765" s="158"/>
      <c r="DK765" s="158"/>
      <c r="DL765" s="158"/>
      <c r="DM765" s="158"/>
      <c r="DN765" s="158"/>
      <c r="DO765" s="158"/>
      <c r="DP765" s="158"/>
    </row>
    <row r="766" spans="1:120" x14ac:dyDescent="0.2">
      <c r="A766" s="158"/>
      <c r="B766" s="158"/>
      <c r="C766" s="158"/>
      <c r="D766" s="158"/>
      <c r="E766" s="158"/>
      <c r="F766" s="158"/>
      <c r="G766" s="158"/>
      <c r="H766" s="158"/>
      <c r="I766" s="158"/>
      <c r="J766" s="158"/>
      <c r="K766" s="158"/>
      <c r="L766" s="158"/>
      <c r="M766" s="158"/>
      <c r="N766" s="158"/>
      <c r="O766" s="158"/>
      <c r="P766" s="158"/>
      <c r="Q766" s="158"/>
      <c r="R766" s="158"/>
      <c r="S766" s="158"/>
      <c r="T766" s="158"/>
      <c r="U766" s="158"/>
      <c r="V766" s="158"/>
      <c r="W766" s="158"/>
      <c r="X766" s="158"/>
      <c r="Y766" s="158"/>
      <c r="Z766" s="158"/>
      <c r="AA766" s="158"/>
      <c r="AB766" s="158"/>
      <c r="AC766" s="158"/>
      <c r="AD766" s="158"/>
      <c r="AE766" s="158"/>
      <c r="AF766" s="158"/>
      <c r="AG766" s="158"/>
      <c r="AH766" s="158"/>
      <c r="AI766" s="158"/>
      <c r="AJ766" s="158"/>
      <c r="AK766" s="158"/>
      <c r="AL766" s="158"/>
      <c r="AM766" s="158"/>
      <c r="AN766" s="158"/>
      <c r="AO766" s="158"/>
      <c r="AP766" s="158"/>
      <c r="AQ766" s="158"/>
      <c r="AR766" s="158"/>
      <c r="AS766" s="158"/>
      <c r="AT766" s="158"/>
      <c r="AU766" s="158"/>
      <c r="AV766" s="158"/>
      <c r="AW766" s="158"/>
      <c r="AX766" s="158"/>
      <c r="AY766" s="158"/>
      <c r="AZ766" s="158"/>
      <c r="BA766" s="158"/>
      <c r="BB766" s="158"/>
      <c r="BC766" s="158"/>
      <c r="BD766" s="158"/>
      <c r="BE766" s="158"/>
      <c r="BF766" s="158"/>
      <c r="BG766" s="158"/>
      <c r="BH766" s="158"/>
      <c r="BI766" s="158"/>
      <c r="BJ766" s="158"/>
      <c r="BK766" s="158"/>
      <c r="BL766" s="158"/>
      <c r="BM766" s="158"/>
      <c r="BN766" s="158"/>
      <c r="BO766" s="158"/>
      <c r="BP766" s="158"/>
      <c r="BQ766" s="158"/>
      <c r="BR766" s="158"/>
      <c r="BS766" s="158"/>
      <c r="BT766" s="158"/>
      <c r="BU766" s="158"/>
      <c r="BV766" s="158"/>
      <c r="BW766" s="158"/>
      <c r="BX766" s="158"/>
      <c r="BY766" s="158"/>
      <c r="BZ766" s="158"/>
      <c r="CA766" s="158"/>
      <c r="CB766" s="158"/>
      <c r="CC766" s="158"/>
      <c r="CD766" s="158"/>
      <c r="CE766" s="158"/>
      <c r="CF766" s="158"/>
      <c r="CG766" s="158"/>
      <c r="CH766" s="158"/>
      <c r="CI766" s="158"/>
      <c r="CJ766" s="158"/>
      <c r="CK766" s="158"/>
      <c r="CL766" s="158"/>
      <c r="CM766" s="158"/>
      <c r="CN766" s="158"/>
      <c r="CO766" s="158"/>
      <c r="CP766" s="158"/>
      <c r="CQ766" s="158"/>
      <c r="CR766" s="158"/>
      <c r="CS766" s="158"/>
      <c r="CT766" s="158"/>
      <c r="CU766" s="158"/>
      <c r="CV766" s="158"/>
      <c r="CW766" s="158"/>
      <c r="CX766" s="158"/>
      <c r="CY766" s="158"/>
      <c r="CZ766" s="158"/>
      <c r="DA766" s="158"/>
      <c r="DB766" s="158"/>
      <c r="DC766" s="158"/>
      <c r="DD766" s="158"/>
      <c r="DE766" s="158"/>
      <c r="DF766" s="158"/>
      <c r="DG766" s="158"/>
      <c r="DH766" s="158"/>
      <c r="DI766" s="158"/>
      <c r="DJ766" s="158"/>
      <c r="DK766" s="158"/>
      <c r="DL766" s="158"/>
      <c r="DM766" s="158"/>
      <c r="DN766" s="158"/>
      <c r="DO766" s="158"/>
      <c r="DP766" s="158"/>
    </row>
    <row r="767" spans="1:120" x14ac:dyDescent="0.2">
      <c r="A767" s="158"/>
      <c r="B767" s="158"/>
      <c r="C767" s="158"/>
      <c r="D767" s="158"/>
      <c r="E767" s="158"/>
      <c r="F767" s="158"/>
      <c r="G767" s="158"/>
      <c r="H767" s="158"/>
      <c r="I767" s="158"/>
      <c r="J767" s="158"/>
      <c r="K767" s="158"/>
      <c r="L767" s="158"/>
      <c r="M767" s="158"/>
      <c r="N767" s="158"/>
      <c r="O767" s="158"/>
      <c r="P767" s="158"/>
      <c r="Q767" s="158"/>
      <c r="R767" s="158"/>
      <c r="S767" s="158"/>
      <c r="T767" s="158"/>
      <c r="U767" s="158"/>
      <c r="V767" s="158"/>
      <c r="W767" s="158"/>
      <c r="X767" s="158"/>
      <c r="Y767" s="158"/>
      <c r="Z767" s="158"/>
      <c r="AA767" s="158"/>
      <c r="AB767" s="158"/>
      <c r="AC767" s="158"/>
      <c r="AD767" s="158"/>
      <c r="AE767" s="158"/>
      <c r="AF767" s="158"/>
      <c r="AG767" s="158"/>
      <c r="AH767" s="158"/>
      <c r="AI767" s="158"/>
      <c r="AJ767" s="158"/>
      <c r="AK767" s="158"/>
      <c r="AL767" s="158"/>
      <c r="AM767" s="158"/>
      <c r="AN767" s="158"/>
      <c r="AO767" s="158"/>
      <c r="AP767" s="158"/>
      <c r="AQ767" s="158"/>
      <c r="AR767" s="158"/>
      <c r="AS767" s="158"/>
      <c r="AT767" s="158"/>
      <c r="AU767" s="158"/>
      <c r="AV767" s="158"/>
      <c r="AW767" s="158"/>
      <c r="AX767" s="158"/>
      <c r="AY767" s="158"/>
      <c r="AZ767" s="158"/>
      <c r="BA767" s="158"/>
      <c r="BB767" s="158"/>
      <c r="BC767" s="158"/>
      <c r="BD767" s="158"/>
      <c r="BE767" s="158"/>
      <c r="BF767" s="158"/>
      <c r="BG767" s="158"/>
      <c r="BH767" s="158"/>
      <c r="BI767" s="158"/>
      <c r="BJ767" s="158"/>
      <c r="BK767" s="158"/>
      <c r="BL767" s="158"/>
      <c r="BM767" s="158"/>
      <c r="BN767" s="158"/>
      <c r="BO767" s="158"/>
      <c r="BP767" s="158"/>
      <c r="BQ767" s="158"/>
      <c r="BR767" s="158"/>
      <c r="BS767" s="158"/>
      <c r="BT767" s="158"/>
      <c r="BU767" s="158"/>
      <c r="BV767" s="158"/>
      <c r="BW767" s="158"/>
      <c r="BX767" s="158"/>
      <c r="BY767" s="158"/>
      <c r="BZ767" s="158"/>
      <c r="CA767" s="158"/>
      <c r="CB767" s="158"/>
      <c r="CC767" s="158"/>
      <c r="CD767" s="158"/>
      <c r="CE767" s="158"/>
      <c r="CF767" s="158"/>
      <c r="CG767" s="158"/>
      <c r="CH767" s="158"/>
      <c r="CI767" s="158"/>
      <c r="CJ767" s="158"/>
      <c r="CK767" s="158"/>
      <c r="CL767" s="158"/>
      <c r="CM767" s="158"/>
      <c r="CN767" s="158"/>
      <c r="CO767" s="158"/>
      <c r="CP767" s="158"/>
      <c r="CQ767" s="158"/>
      <c r="CR767" s="158"/>
      <c r="CS767" s="158"/>
      <c r="CT767" s="158"/>
      <c r="CU767" s="158"/>
      <c r="CV767" s="158"/>
      <c r="CW767" s="158"/>
      <c r="CX767" s="158"/>
      <c r="CY767" s="158"/>
      <c r="CZ767" s="158"/>
      <c r="DA767" s="158"/>
      <c r="DB767" s="158"/>
      <c r="DC767" s="158"/>
      <c r="DD767" s="158"/>
      <c r="DE767" s="158"/>
      <c r="DF767" s="158"/>
      <c r="DG767" s="158"/>
      <c r="DH767" s="158"/>
      <c r="DI767" s="158"/>
      <c r="DJ767" s="158"/>
      <c r="DK767" s="158"/>
      <c r="DL767" s="158"/>
      <c r="DM767" s="158"/>
      <c r="DN767" s="158"/>
      <c r="DO767" s="158"/>
      <c r="DP767" s="158"/>
    </row>
    <row r="768" spans="1:120" x14ac:dyDescent="0.2">
      <c r="A768" s="158"/>
      <c r="B768" s="158"/>
      <c r="C768" s="158"/>
      <c r="D768" s="158"/>
      <c r="E768" s="158"/>
      <c r="F768" s="158"/>
      <c r="G768" s="158"/>
      <c r="H768" s="158"/>
      <c r="I768" s="158"/>
      <c r="J768" s="158"/>
      <c r="K768" s="158"/>
      <c r="L768" s="158"/>
      <c r="M768" s="158"/>
      <c r="N768" s="158"/>
      <c r="O768" s="158"/>
      <c r="P768" s="158"/>
      <c r="Q768" s="158"/>
      <c r="R768" s="158"/>
      <c r="S768" s="158"/>
      <c r="T768" s="158"/>
      <c r="U768" s="158"/>
      <c r="V768" s="158"/>
      <c r="W768" s="158"/>
      <c r="X768" s="158"/>
      <c r="Y768" s="158"/>
      <c r="Z768" s="158"/>
      <c r="AA768" s="158"/>
      <c r="AB768" s="158"/>
      <c r="AC768" s="158"/>
      <c r="AD768" s="158"/>
      <c r="AE768" s="158"/>
      <c r="AF768" s="158"/>
      <c r="AG768" s="158"/>
      <c r="AH768" s="158"/>
      <c r="AI768" s="158"/>
      <c r="AJ768" s="158"/>
      <c r="AK768" s="158"/>
      <c r="AL768" s="158"/>
      <c r="AM768" s="158"/>
      <c r="AN768" s="158"/>
      <c r="AO768" s="158"/>
      <c r="AP768" s="158"/>
      <c r="AQ768" s="158"/>
      <c r="AR768" s="158"/>
      <c r="AS768" s="158"/>
      <c r="AT768" s="158"/>
      <c r="AU768" s="158"/>
      <c r="AV768" s="158"/>
      <c r="AW768" s="158"/>
      <c r="AX768" s="158"/>
      <c r="AY768" s="158"/>
      <c r="AZ768" s="158"/>
      <c r="BA768" s="158"/>
      <c r="BB768" s="158"/>
      <c r="BC768" s="158"/>
      <c r="BD768" s="158"/>
      <c r="BE768" s="158"/>
      <c r="BF768" s="158"/>
      <c r="BG768" s="158"/>
      <c r="BH768" s="158"/>
      <c r="BI768" s="158"/>
      <c r="BJ768" s="158"/>
      <c r="BK768" s="158"/>
      <c r="BL768" s="158"/>
      <c r="BM768" s="158"/>
      <c r="BN768" s="158"/>
      <c r="BO768" s="158"/>
      <c r="BP768" s="158"/>
      <c r="BQ768" s="158"/>
      <c r="BR768" s="158"/>
      <c r="BS768" s="158"/>
      <c r="BT768" s="158"/>
      <c r="BU768" s="158"/>
      <c r="BV768" s="158"/>
      <c r="BW768" s="158"/>
      <c r="BX768" s="158"/>
      <c r="BY768" s="158"/>
      <c r="BZ768" s="158"/>
      <c r="CA768" s="158"/>
      <c r="CB768" s="158"/>
      <c r="CC768" s="158"/>
      <c r="CD768" s="158"/>
      <c r="CE768" s="158"/>
      <c r="CF768" s="158"/>
      <c r="CG768" s="158"/>
      <c r="CH768" s="158"/>
      <c r="CI768" s="158"/>
      <c r="CJ768" s="158"/>
      <c r="CK768" s="158"/>
      <c r="CL768" s="158"/>
      <c r="CM768" s="158"/>
      <c r="CN768" s="158"/>
      <c r="CO768" s="158"/>
      <c r="CP768" s="158"/>
      <c r="CQ768" s="158"/>
      <c r="CR768" s="158"/>
      <c r="CS768" s="158"/>
      <c r="CT768" s="158"/>
      <c r="CU768" s="158"/>
      <c r="CV768" s="158"/>
      <c r="CW768" s="158"/>
      <c r="CX768" s="158"/>
      <c r="CY768" s="158"/>
      <c r="CZ768" s="158"/>
      <c r="DA768" s="158"/>
      <c r="DB768" s="158"/>
      <c r="DC768" s="158"/>
      <c r="DD768" s="158"/>
      <c r="DE768" s="158"/>
      <c r="DF768" s="158"/>
      <c r="DG768" s="158"/>
      <c r="DH768" s="158"/>
      <c r="DI768" s="158"/>
      <c r="DJ768" s="158"/>
      <c r="DK768" s="158"/>
      <c r="DL768" s="158"/>
      <c r="DM768" s="158"/>
      <c r="DN768" s="158"/>
      <c r="DO768" s="158"/>
      <c r="DP768" s="158"/>
    </row>
    <row r="769" spans="1:120" x14ac:dyDescent="0.2">
      <c r="A769" s="158"/>
      <c r="B769" s="158"/>
      <c r="C769" s="158"/>
      <c r="D769" s="158"/>
      <c r="E769" s="158"/>
      <c r="F769" s="158"/>
      <c r="G769" s="158"/>
      <c r="H769" s="158"/>
      <c r="I769" s="158"/>
      <c r="J769" s="158"/>
      <c r="K769" s="158"/>
      <c r="L769" s="158"/>
      <c r="M769" s="158"/>
      <c r="N769" s="158"/>
      <c r="O769" s="158"/>
      <c r="P769" s="158"/>
      <c r="Q769" s="158"/>
      <c r="R769" s="158"/>
      <c r="S769" s="158"/>
      <c r="T769" s="158"/>
      <c r="U769" s="158"/>
      <c r="V769" s="158"/>
      <c r="W769" s="158"/>
      <c r="X769" s="158"/>
      <c r="Y769" s="158"/>
      <c r="Z769" s="158"/>
      <c r="AA769" s="158"/>
      <c r="AB769" s="158"/>
      <c r="AC769" s="158"/>
      <c r="AD769" s="158"/>
      <c r="AE769" s="158"/>
      <c r="AF769" s="158"/>
      <c r="AG769" s="158"/>
      <c r="AH769" s="158"/>
      <c r="AI769" s="158"/>
      <c r="AJ769" s="158"/>
      <c r="AK769" s="158"/>
      <c r="AL769" s="158"/>
      <c r="AM769" s="158"/>
      <c r="AN769" s="158"/>
      <c r="AO769" s="158"/>
      <c r="AP769" s="158"/>
      <c r="AQ769" s="158"/>
      <c r="AR769" s="158"/>
      <c r="AS769" s="158"/>
      <c r="AT769" s="158"/>
      <c r="AU769" s="158"/>
      <c r="AV769" s="158"/>
      <c r="AW769" s="158"/>
      <c r="AX769" s="158"/>
      <c r="AY769" s="158"/>
      <c r="AZ769" s="158"/>
      <c r="BA769" s="158"/>
      <c r="BB769" s="158"/>
      <c r="BC769" s="158"/>
      <c r="BD769" s="158"/>
      <c r="BE769" s="158"/>
      <c r="BF769" s="158"/>
      <c r="BG769" s="158"/>
      <c r="BH769" s="158"/>
      <c r="BI769" s="158"/>
      <c r="BJ769" s="158"/>
      <c r="BK769" s="158"/>
      <c r="BL769" s="158"/>
      <c r="BM769" s="158"/>
      <c r="BN769" s="158"/>
      <c r="BO769" s="158"/>
      <c r="BP769" s="158"/>
      <c r="BQ769" s="158"/>
      <c r="BR769" s="158"/>
      <c r="BS769" s="158"/>
      <c r="BT769" s="158"/>
      <c r="BU769" s="158"/>
      <c r="BV769" s="158"/>
      <c r="BW769" s="158"/>
      <c r="BX769" s="158"/>
      <c r="BY769" s="158"/>
      <c r="BZ769" s="158"/>
      <c r="CA769" s="158"/>
      <c r="CB769" s="158"/>
      <c r="CC769" s="158"/>
      <c r="CD769" s="158"/>
      <c r="CE769" s="158"/>
      <c r="CF769" s="158"/>
      <c r="CG769" s="158"/>
      <c r="CH769" s="158"/>
      <c r="CI769" s="158"/>
      <c r="CJ769" s="158"/>
      <c r="CK769" s="158"/>
      <c r="CL769" s="158"/>
      <c r="CM769" s="158"/>
      <c r="CN769" s="158"/>
      <c r="CO769" s="158"/>
      <c r="CP769" s="158"/>
      <c r="CQ769" s="158"/>
      <c r="CR769" s="158"/>
      <c r="CS769" s="158"/>
      <c r="CT769" s="158"/>
      <c r="CU769" s="158"/>
      <c r="CV769" s="158"/>
      <c r="CW769" s="158"/>
      <c r="CX769" s="158"/>
      <c r="CY769" s="158"/>
      <c r="CZ769" s="158"/>
      <c r="DA769" s="158"/>
      <c r="DB769" s="158"/>
      <c r="DC769" s="158"/>
      <c r="DD769" s="158"/>
      <c r="DE769" s="158"/>
      <c r="DF769" s="158"/>
      <c r="DG769" s="158"/>
      <c r="DH769" s="158"/>
      <c r="DI769" s="158"/>
      <c r="DJ769" s="158"/>
      <c r="DK769" s="158"/>
      <c r="DL769" s="158"/>
      <c r="DM769" s="158"/>
      <c r="DN769" s="158"/>
      <c r="DO769" s="158"/>
      <c r="DP769" s="158"/>
    </row>
    <row r="770" spans="1:120" x14ac:dyDescent="0.2">
      <c r="A770" s="158"/>
      <c r="B770" s="158"/>
      <c r="C770" s="158"/>
      <c r="D770" s="158"/>
      <c r="E770" s="158"/>
      <c r="F770" s="158"/>
      <c r="G770" s="158"/>
      <c r="H770" s="158"/>
      <c r="I770" s="158"/>
      <c r="J770" s="158"/>
      <c r="K770" s="158"/>
      <c r="L770" s="158"/>
      <c r="M770" s="158"/>
      <c r="N770" s="158"/>
      <c r="O770" s="158"/>
      <c r="P770" s="158"/>
      <c r="Q770" s="158"/>
      <c r="R770" s="158"/>
      <c r="S770" s="158"/>
      <c r="T770" s="158"/>
      <c r="U770" s="158"/>
      <c r="V770" s="158"/>
      <c r="W770" s="158"/>
      <c r="X770" s="158"/>
      <c r="Y770" s="158"/>
      <c r="Z770" s="158"/>
      <c r="AA770" s="158"/>
      <c r="AB770" s="158"/>
      <c r="AC770" s="158"/>
      <c r="AD770" s="158"/>
      <c r="AE770" s="158"/>
      <c r="AF770" s="158"/>
      <c r="AG770" s="158"/>
      <c r="AH770" s="158"/>
      <c r="AI770" s="158"/>
      <c r="AJ770" s="158"/>
      <c r="AK770" s="158"/>
      <c r="AL770" s="158"/>
      <c r="AM770" s="158"/>
      <c r="AN770" s="158"/>
      <c r="AO770" s="158"/>
      <c r="AP770" s="158"/>
      <c r="AQ770" s="158"/>
      <c r="AR770" s="158"/>
      <c r="AS770" s="158"/>
      <c r="AT770" s="158"/>
      <c r="AU770" s="158"/>
      <c r="AV770" s="158"/>
      <c r="AW770" s="158"/>
      <c r="AX770" s="158"/>
      <c r="AY770" s="158"/>
      <c r="AZ770" s="158"/>
      <c r="BA770" s="158"/>
      <c r="BB770" s="158"/>
      <c r="BC770" s="158"/>
      <c r="BD770" s="158"/>
      <c r="BE770" s="158"/>
      <c r="BF770" s="158"/>
      <c r="BG770" s="158"/>
      <c r="BH770" s="158"/>
      <c r="BI770" s="158"/>
      <c r="BJ770" s="158"/>
      <c r="BK770" s="158"/>
      <c r="BL770" s="158"/>
      <c r="BM770" s="158"/>
      <c r="BN770" s="158"/>
      <c r="BO770" s="158"/>
      <c r="BP770" s="158"/>
      <c r="BQ770" s="158"/>
      <c r="BR770" s="158"/>
      <c r="BS770" s="158"/>
      <c r="BT770" s="158"/>
      <c r="BU770" s="158"/>
      <c r="BV770" s="158"/>
      <c r="BW770" s="158"/>
      <c r="BX770" s="158"/>
      <c r="BY770" s="158"/>
      <c r="BZ770" s="158"/>
      <c r="CA770" s="158"/>
      <c r="CB770" s="158"/>
      <c r="CC770" s="158"/>
      <c r="CD770" s="158"/>
      <c r="CE770" s="158"/>
      <c r="CF770" s="158"/>
      <c r="CG770" s="158"/>
      <c r="CH770" s="158"/>
      <c r="CI770" s="158"/>
      <c r="CJ770" s="158"/>
      <c r="CK770" s="158"/>
      <c r="CL770" s="158"/>
      <c r="CM770" s="158"/>
      <c r="CN770" s="158"/>
      <c r="CO770" s="158"/>
      <c r="CP770" s="158"/>
      <c r="CQ770" s="158"/>
      <c r="CR770" s="158"/>
      <c r="CS770" s="158"/>
      <c r="CT770" s="158"/>
      <c r="CU770" s="158"/>
      <c r="CV770" s="158"/>
      <c r="CW770" s="158"/>
      <c r="CX770" s="158"/>
      <c r="CY770" s="158"/>
      <c r="CZ770" s="158"/>
      <c r="DA770" s="158"/>
      <c r="DB770" s="158"/>
      <c r="DC770" s="158"/>
      <c r="DD770" s="158"/>
      <c r="DE770" s="158"/>
      <c r="DF770" s="158"/>
      <c r="DG770" s="158"/>
      <c r="DH770" s="158"/>
      <c r="DI770" s="158"/>
      <c r="DJ770" s="158"/>
      <c r="DK770" s="158"/>
      <c r="DL770" s="158"/>
      <c r="DM770" s="158"/>
      <c r="DN770" s="158"/>
      <c r="DO770" s="158"/>
      <c r="DP770" s="158"/>
    </row>
    <row r="771" spans="1:120" x14ac:dyDescent="0.2">
      <c r="A771" s="158"/>
      <c r="B771" s="158"/>
      <c r="C771" s="158"/>
      <c r="D771" s="158"/>
      <c r="E771" s="158"/>
      <c r="F771" s="158"/>
      <c r="G771" s="158"/>
      <c r="H771" s="158"/>
      <c r="I771" s="158"/>
      <c r="J771" s="158"/>
      <c r="K771" s="158"/>
      <c r="L771" s="158"/>
      <c r="M771" s="158"/>
      <c r="N771" s="158"/>
      <c r="O771" s="158"/>
      <c r="P771" s="158"/>
      <c r="Q771" s="158"/>
      <c r="R771" s="158"/>
      <c r="S771" s="158"/>
      <c r="T771" s="158"/>
      <c r="U771" s="158"/>
      <c r="V771" s="158"/>
      <c r="W771" s="158"/>
      <c r="X771" s="158"/>
      <c r="Y771" s="158"/>
      <c r="Z771" s="158"/>
      <c r="AA771" s="158"/>
      <c r="AB771" s="158"/>
      <c r="AC771" s="158"/>
      <c r="AD771" s="158"/>
      <c r="AE771" s="158"/>
      <c r="AF771" s="158"/>
      <c r="AG771" s="158"/>
      <c r="AH771" s="158"/>
      <c r="AI771" s="158"/>
      <c r="AJ771" s="158"/>
      <c r="AK771" s="158"/>
      <c r="AL771" s="158"/>
      <c r="AM771" s="158"/>
      <c r="AN771" s="158"/>
      <c r="AO771" s="158"/>
      <c r="AP771" s="158"/>
      <c r="AQ771" s="158"/>
      <c r="AR771" s="158"/>
      <c r="AS771" s="158"/>
      <c r="AT771" s="158"/>
      <c r="AU771" s="158"/>
      <c r="AV771" s="158"/>
      <c r="AW771" s="158"/>
      <c r="AX771" s="158"/>
      <c r="AY771" s="158"/>
      <c r="AZ771" s="158"/>
      <c r="BA771" s="158"/>
      <c r="BB771" s="158"/>
      <c r="BC771" s="158"/>
      <c r="BD771" s="158"/>
      <c r="BE771" s="158"/>
      <c r="BF771" s="158"/>
      <c r="BG771" s="158"/>
      <c r="BH771" s="158"/>
      <c r="BI771" s="158"/>
      <c r="BJ771" s="158"/>
      <c r="BK771" s="158"/>
      <c r="BL771" s="158"/>
      <c r="BM771" s="158"/>
      <c r="BN771" s="158"/>
      <c r="BO771" s="158"/>
      <c r="BP771" s="158"/>
      <c r="BQ771" s="158"/>
      <c r="BR771" s="158"/>
      <c r="BS771" s="158"/>
      <c r="BT771" s="158"/>
      <c r="BU771" s="158"/>
      <c r="BV771" s="158"/>
      <c r="BW771" s="158"/>
      <c r="BX771" s="158"/>
      <c r="BY771" s="158"/>
      <c r="BZ771" s="158"/>
      <c r="CA771" s="158"/>
      <c r="CB771" s="158"/>
      <c r="CC771" s="158"/>
      <c r="CD771" s="158"/>
      <c r="CE771" s="158"/>
      <c r="CF771" s="158"/>
      <c r="CG771" s="158"/>
      <c r="CH771" s="158"/>
      <c r="CI771" s="158"/>
      <c r="CJ771" s="158"/>
      <c r="CK771" s="158"/>
      <c r="CL771" s="158"/>
      <c r="CM771" s="158"/>
      <c r="CN771" s="158"/>
      <c r="CO771" s="158"/>
      <c r="CP771" s="158"/>
      <c r="CQ771" s="158"/>
      <c r="CR771" s="158"/>
      <c r="CS771" s="158"/>
      <c r="CT771" s="158"/>
      <c r="CU771" s="158"/>
      <c r="CV771" s="158"/>
      <c r="CW771" s="158"/>
      <c r="CX771" s="158"/>
      <c r="CY771" s="158"/>
      <c r="CZ771" s="158"/>
      <c r="DA771" s="158"/>
      <c r="DB771" s="158"/>
      <c r="DC771" s="158"/>
      <c r="DD771" s="158"/>
      <c r="DE771" s="158"/>
      <c r="DF771" s="158"/>
      <c r="DG771" s="158"/>
      <c r="DH771" s="158"/>
      <c r="DI771" s="158"/>
      <c r="DJ771" s="158"/>
      <c r="DK771" s="158"/>
      <c r="DL771" s="158"/>
      <c r="DM771" s="158"/>
      <c r="DN771" s="158"/>
      <c r="DO771" s="158"/>
      <c r="DP771" s="158"/>
    </row>
    <row r="772" spans="1:120" x14ac:dyDescent="0.2">
      <c r="A772" s="158"/>
      <c r="B772" s="158"/>
      <c r="C772" s="158"/>
      <c r="D772" s="158"/>
      <c r="E772" s="158"/>
      <c r="F772" s="158"/>
      <c r="G772" s="158"/>
      <c r="H772" s="158"/>
      <c r="I772" s="158"/>
      <c r="J772" s="158"/>
      <c r="K772" s="158"/>
      <c r="L772" s="158"/>
      <c r="M772" s="158"/>
      <c r="N772" s="158"/>
      <c r="O772" s="158"/>
      <c r="P772" s="158"/>
      <c r="Q772" s="158"/>
      <c r="R772" s="158"/>
      <c r="S772" s="158"/>
      <c r="T772" s="158"/>
      <c r="U772" s="158"/>
      <c r="V772" s="158"/>
      <c r="W772" s="158"/>
      <c r="X772" s="158"/>
      <c r="Y772" s="158"/>
      <c r="Z772" s="158"/>
      <c r="AA772" s="158"/>
      <c r="AB772" s="158"/>
      <c r="AC772" s="158"/>
      <c r="AD772" s="158"/>
      <c r="AE772" s="158"/>
      <c r="AF772" s="158"/>
      <c r="AG772" s="158"/>
      <c r="AH772" s="158"/>
      <c r="AI772" s="158"/>
      <c r="AJ772" s="158"/>
      <c r="AK772" s="158"/>
      <c r="AL772" s="158"/>
      <c r="AM772" s="158"/>
      <c r="AN772" s="158"/>
      <c r="AO772" s="158"/>
      <c r="AP772" s="158"/>
      <c r="AQ772" s="158"/>
      <c r="AR772" s="158"/>
      <c r="AS772" s="158"/>
      <c r="AT772" s="158"/>
      <c r="AU772" s="158"/>
      <c r="AV772" s="158"/>
      <c r="AW772" s="158"/>
      <c r="AX772" s="158"/>
      <c r="AY772" s="158"/>
      <c r="AZ772" s="158"/>
      <c r="BA772" s="158"/>
      <c r="BB772" s="158"/>
      <c r="BC772" s="158"/>
      <c r="BD772" s="158"/>
      <c r="BE772" s="158"/>
      <c r="BF772" s="158"/>
      <c r="BG772" s="158"/>
      <c r="BH772" s="158"/>
      <c r="BI772" s="158"/>
      <c r="BJ772" s="158"/>
      <c r="BK772" s="158"/>
      <c r="BL772" s="158"/>
      <c r="BM772" s="158"/>
      <c r="BN772" s="158"/>
      <c r="BO772" s="158"/>
      <c r="BP772" s="158"/>
      <c r="BQ772" s="158"/>
      <c r="BR772" s="158"/>
      <c r="BS772" s="158"/>
      <c r="BT772" s="158"/>
      <c r="BU772" s="158"/>
      <c r="BV772" s="158"/>
      <c r="BW772" s="158"/>
      <c r="BX772" s="158"/>
      <c r="BY772" s="158"/>
      <c r="BZ772" s="158"/>
      <c r="CA772" s="158"/>
      <c r="CB772" s="158"/>
      <c r="CC772" s="158"/>
      <c r="CD772" s="158"/>
      <c r="CE772" s="158"/>
      <c r="CF772" s="158"/>
      <c r="CG772" s="158"/>
      <c r="CH772" s="158"/>
      <c r="CI772" s="158"/>
      <c r="CJ772" s="158"/>
      <c r="CK772" s="158"/>
      <c r="CL772" s="158"/>
      <c r="CM772" s="158"/>
      <c r="CN772" s="158"/>
      <c r="CO772" s="158"/>
      <c r="CP772" s="158"/>
      <c r="CQ772" s="158"/>
      <c r="CR772" s="158"/>
      <c r="CS772" s="158"/>
      <c r="CT772" s="158"/>
      <c r="CU772" s="158"/>
      <c r="CV772" s="158"/>
      <c r="CW772" s="158"/>
      <c r="CX772" s="158"/>
      <c r="CY772" s="158"/>
      <c r="CZ772" s="158"/>
      <c r="DA772" s="158"/>
      <c r="DB772" s="158"/>
      <c r="DC772" s="158"/>
      <c r="DD772" s="158"/>
      <c r="DE772" s="158"/>
      <c r="DF772" s="158"/>
      <c r="DG772" s="158"/>
      <c r="DH772" s="158"/>
      <c r="DI772" s="158"/>
      <c r="DJ772" s="158"/>
      <c r="DK772" s="158"/>
      <c r="DL772" s="158"/>
      <c r="DM772" s="158"/>
      <c r="DN772" s="158"/>
      <c r="DO772" s="158"/>
      <c r="DP772" s="158"/>
    </row>
    <row r="773" spans="1:120" x14ac:dyDescent="0.2">
      <c r="A773" s="158"/>
      <c r="B773" s="158"/>
      <c r="C773" s="158"/>
      <c r="D773" s="158"/>
      <c r="E773" s="158"/>
      <c r="F773" s="158"/>
      <c r="G773" s="158"/>
      <c r="H773" s="158"/>
      <c r="I773" s="158"/>
      <c r="J773" s="158"/>
      <c r="K773" s="158"/>
      <c r="L773" s="158"/>
      <c r="M773" s="158"/>
      <c r="N773" s="158"/>
      <c r="O773" s="158"/>
      <c r="P773" s="158"/>
      <c r="Q773" s="158"/>
      <c r="R773" s="158"/>
      <c r="S773" s="158"/>
      <c r="T773" s="158"/>
      <c r="U773" s="158"/>
      <c r="V773" s="158"/>
      <c r="W773" s="158"/>
      <c r="X773" s="158"/>
      <c r="Y773" s="158"/>
      <c r="Z773" s="158"/>
      <c r="AA773" s="158"/>
      <c r="AB773" s="158"/>
      <c r="AC773" s="158"/>
      <c r="AD773" s="158"/>
      <c r="AE773" s="158"/>
      <c r="AF773" s="158"/>
      <c r="AG773" s="158"/>
      <c r="AH773" s="158"/>
      <c r="AI773" s="158"/>
      <c r="AJ773" s="158"/>
      <c r="AK773" s="158"/>
      <c r="AL773" s="158"/>
      <c r="AM773" s="158"/>
      <c r="AN773" s="158"/>
      <c r="AO773" s="158"/>
      <c r="AP773" s="158"/>
      <c r="AQ773" s="158"/>
      <c r="AR773" s="158"/>
      <c r="AS773" s="158"/>
      <c r="AT773" s="158"/>
      <c r="AU773" s="158"/>
      <c r="AV773" s="158"/>
      <c r="AW773" s="158"/>
      <c r="AX773" s="158"/>
      <c r="AY773" s="158"/>
      <c r="AZ773" s="158"/>
      <c r="BA773" s="158"/>
      <c r="BB773" s="158"/>
      <c r="BC773" s="158"/>
      <c r="BD773" s="158"/>
      <c r="BE773" s="158"/>
      <c r="BF773" s="158"/>
      <c r="BG773" s="158"/>
      <c r="BH773" s="158"/>
      <c r="BI773" s="158"/>
      <c r="BJ773" s="158"/>
      <c r="BK773" s="158"/>
      <c r="BL773" s="158"/>
      <c r="BM773" s="158"/>
      <c r="BN773" s="158"/>
      <c r="BO773" s="158"/>
      <c r="BP773" s="158"/>
      <c r="BQ773" s="158"/>
      <c r="BR773" s="158"/>
      <c r="BS773" s="158"/>
      <c r="BT773" s="158"/>
      <c r="BU773" s="158"/>
      <c r="BV773" s="158"/>
      <c r="BW773" s="158"/>
      <c r="BX773" s="158"/>
      <c r="BY773" s="158"/>
      <c r="BZ773" s="158"/>
      <c r="CA773" s="158"/>
      <c r="CB773" s="158"/>
      <c r="CC773" s="158"/>
      <c r="CD773" s="158"/>
      <c r="CE773" s="158"/>
      <c r="CF773" s="158"/>
      <c r="CG773" s="158"/>
      <c r="CH773" s="158"/>
      <c r="CI773" s="158"/>
      <c r="CJ773" s="158"/>
      <c r="CK773" s="158"/>
      <c r="CL773" s="158"/>
      <c r="CM773" s="158"/>
      <c r="CN773" s="158"/>
      <c r="CO773" s="158"/>
      <c r="CP773" s="158"/>
      <c r="CQ773" s="158"/>
      <c r="CR773" s="158"/>
      <c r="CS773" s="158"/>
      <c r="CT773" s="158"/>
      <c r="CU773" s="158"/>
      <c r="CV773" s="158"/>
      <c r="CW773" s="158"/>
      <c r="CX773" s="158"/>
      <c r="CY773" s="158"/>
      <c r="CZ773" s="158"/>
      <c r="DA773" s="158"/>
      <c r="DB773" s="158"/>
      <c r="DC773" s="158"/>
      <c r="DD773" s="158"/>
      <c r="DE773" s="158"/>
      <c r="DF773" s="158"/>
      <c r="DG773" s="158"/>
      <c r="DH773" s="158"/>
      <c r="DI773" s="158"/>
      <c r="DJ773" s="158"/>
      <c r="DK773" s="158"/>
      <c r="DL773" s="158"/>
      <c r="DM773" s="158"/>
      <c r="DN773" s="158"/>
      <c r="DO773" s="158"/>
      <c r="DP773" s="158"/>
    </row>
    <row r="774" spans="1:120" x14ac:dyDescent="0.2">
      <c r="A774" s="158"/>
      <c r="B774" s="158"/>
      <c r="C774" s="158"/>
      <c r="D774" s="158"/>
      <c r="E774" s="158"/>
      <c r="F774" s="158"/>
      <c r="G774" s="158"/>
      <c r="H774" s="158"/>
      <c r="I774" s="158"/>
      <c r="J774" s="158"/>
      <c r="K774" s="158"/>
      <c r="L774" s="158"/>
      <c r="M774" s="158"/>
      <c r="N774" s="158"/>
      <c r="O774" s="158"/>
      <c r="P774" s="158"/>
      <c r="Q774" s="158"/>
      <c r="R774" s="158"/>
      <c r="S774" s="158"/>
      <c r="T774" s="158"/>
      <c r="U774" s="158"/>
      <c r="V774" s="158"/>
      <c r="W774" s="158"/>
      <c r="X774" s="158"/>
      <c r="Y774" s="158"/>
      <c r="Z774" s="158"/>
      <c r="AA774" s="158"/>
      <c r="AB774" s="158"/>
      <c r="AC774" s="158"/>
      <c r="AD774" s="158"/>
      <c r="AE774" s="158"/>
      <c r="AF774" s="158"/>
      <c r="AG774" s="158"/>
      <c r="AH774" s="158"/>
      <c r="AI774" s="158"/>
      <c r="AJ774" s="158"/>
      <c r="AK774" s="158"/>
      <c r="AL774" s="158"/>
      <c r="AM774" s="158"/>
      <c r="AN774" s="158"/>
      <c r="AO774" s="158"/>
      <c r="AP774" s="158"/>
      <c r="AQ774" s="158"/>
      <c r="AR774" s="158"/>
      <c r="AS774" s="158"/>
      <c r="AT774" s="158"/>
      <c r="AU774" s="158"/>
      <c r="AV774" s="158"/>
      <c r="AW774" s="158"/>
      <c r="AX774" s="158"/>
      <c r="AY774" s="158"/>
      <c r="AZ774" s="158"/>
      <c r="BA774" s="158"/>
      <c r="BB774" s="158"/>
      <c r="BC774" s="158"/>
      <c r="BD774" s="158"/>
      <c r="BE774" s="158"/>
      <c r="BF774" s="158"/>
      <c r="BG774" s="158"/>
      <c r="BH774" s="158"/>
      <c r="BI774" s="158"/>
      <c r="BJ774" s="158"/>
      <c r="BK774" s="158"/>
      <c r="BL774" s="158"/>
      <c r="BM774" s="158"/>
      <c r="BN774" s="158"/>
      <c r="BO774" s="158"/>
      <c r="BP774" s="158"/>
      <c r="BQ774" s="158"/>
      <c r="BR774" s="158"/>
      <c r="BS774" s="158"/>
      <c r="BT774" s="158"/>
      <c r="BU774" s="158"/>
      <c r="BV774" s="158"/>
      <c r="BW774" s="158"/>
      <c r="BX774" s="158"/>
      <c r="BY774" s="158"/>
      <c r="BZ774" s="158"/>
      <c r="CA774" s="158"/>
      <c r="CB774" s="158"/>
      <c r="CC774" s="158"/>
      <c r="CD774" s="158"/>
      <c r="CE774" s="158"/>
      <c r="CF774" s="158"/>
      <c r="CG774" s="158"/>
      <c r="CH774" s="158"/>
      <c r="CI774" s="158"/>
      <c r="CJ774" s="158"/>
      <c r="CK774" s="158"/>
      <c r="CL774" s="158"/>
      <c r="CM774" s="158"/>
      <c r="CN774" s="158"/>
      <c r="CO774" s="158"/>
      <c r="CP774" s="158"/>
      <c r="CQ774" s="158"/>
      <c r="CR774" s="158"/>
      <c r="CS774" s="158"/>
      <c r="CT774" s="158"/>
      <c r="CU774" s="158"/>
      <c r="CV774" s="158"/>
      <c r="CW774" s="158"/>
      <c r="CX774" s="158"/>
      <c r="CY774" s="158"/>
      <c r="CZ774" s="158"/>
      <c r="DA774" s="158"/>
      <c r="DB774" s="158"/>
      <c r="DC774" s="158"/>
      <c r="DD774" s="158"/>
      <c r="DE774" s="158"/>
      <c r="DF774" s="158"/>
      <c r="DG774" s="158"/>
      <c r="DH774" s="158"/>
      <c r="DI774" s="158"/>
      <c r="DJ774" s="158"/>
      <c r="DK774" s="158"/>
      <c r="DL774" s="158"/>
      <c r="DM774" s="158"/>
      <c r="DN774" s="158"/>
      <c r="DO774" s="158"/>
      <c r="DP774" s="158"/>
    </row>
    <row r="775" spans="1:120" x14ac:dyDescent="0.2">
      <c r="A775" s="158"/>
      <c r="B775" s="158"/>
      <c r="C775" s="158"/>
      <c r="D775" s="158"/>
      <c r="E775" s="158"/>
      <c r="F775" s="158"/>
      <c r="G775" s="158"/>
      <c r="H775" s="158"/>
      <c r="I775" s="158"/>
      <c r="J775" s="158"/>
      <c r="K775" s="158"/>
      <c r="L775" s="158"/>
      <c r="M775" s="158"/>
      <c r="N775" s="158"/>
      <c r="O775" s="158"/>
      <c r="P775" s="158"/>
      <c r="Q775" s="158"/>
      <c r="R775" s="158"/>
      <c r="S775" s="158"/>
      <c r="T775" s="158"/>
      <c r="U775" s="158"/>
      <c r="V775" s="158"/>
      <c r="W775" s="158"/>
      <c r="X775" s="158"/>
      <c r="Y775" s="158"/>
      <c r="Z775" s="158"/>
      <c r="AA775" s="158"/>
      <c r="AB775" s="158"/>
      <c r="AC775" s="158"/>
      <c r="AD775" s="158"/>
      <c r="AE775" s="158"/>
      <c r="AF775" s="158"/>
      <c r="AG775" s="158"/>
      <c r="AH775" s="158"/>
      <c r="AI775" s="158"/>
      <c r="AJ775" s="158"/>
      <c r="AK775" s="158"/>
      <c r="AL775" s="158"/>
      <c r="AM775" s="158"/>
      <c r="AN775" s="158"/>
      <c r="AO775" s="158"/>
      <c r="AP775" s="158"/>
      <c r="AQ775" s="158"/>
      <c r="AR775" s="158"/>
      <c r="AS775" s="158"/>
      <c r="AT775" s="158"/>
      <c r="AU775" s="158"/>
      <c r="AV775" s="158"/>
      <c r="AW775" s="158"/>
      <c r="AX775" s="158"/>
      <c r="AY775" s="158"/>
      <c r="AZ775" s="158"/>
      <c r="BA775" s="158"/>
      <c r="BB775" s="158"/>
      <c r="BC775" s="158"/>
      <c r="BD775" s="158"/>
      <c r="BE775" s="158"/>
      <c r="BF775" s="158"/>
      <c r="BG775" s="158"/>
      <c r="BH775" s="158"/>
      <c r="BI775" s="158"/>
      <c r="BJ775" s="158"/>
      <c r="BK775" s="158"/>
      <c r="BL775" s="158"/>
      <c r="BM775" s="158"/>
      <c r="BN775" s="158"/>
      <c r="BO775" s="158"/>
      <c r="BP775" s="158"/>
      <c r="BQ775" s="158"/>
      <c r="BR775" s="158"/>
      <c r="BS775" s="158"/>
      <c r="BT775" s="158"/>
      <c r="BU775" s="158"/>
      <c r="BV775" s="158"/>
      <c r="BW775" s="158"/>
      <c r="BX775" s="158"/>
      <c r="BY775" s="158"/>
      <c r="BZ775" s="158"/>
      <c r="CA775" s="158"/>
      <c r="CB775" s="158"/>
      <c r="CC775" s="158"/>
      <c r="CD775" s="158"/>
      <c r="CE775" s="158"/>
      <c r="CF775" s="158"/>
      <c r="CG775" s="158"/>
      <c r="CH775" s="158"/>
      <c r="CI775" s="158"/>
      <c r="CJ775" s="158"/>
      <c r="CK775" s="158"/>
      <c r="CL775" s="158"/>
      <c r="CM775" s="158"/>
      <c r="CN775" s="158"/>
      <c r="CO775" s="158"/>
      <c r="CP775" s="158"/>
      <c r="CQ775" s="158"/>
      <c r="CR775" s="158"/>
      <c r="CS775" s="158"/>
      <c r="CT775" s="158"/>
      <c r="CU775" s="158"/>
      <c r="CV775" s="158"/>
      <c r="CW775" s="158"/>
      <c r="CX775" s="158"/>
      <c r="CY775" s="158"/>
      <c r="CZ775" s="158"/>
      <c r="DA775" s="158"/>
      <c r="DB775" s="158"/>
      <c r="DC775" s="158"/>
      <c r="DD775" s="158"/>
      <c r="DE775" s="158"/>
      <c r="DF775" s="158"/>
      <c r="DG775" s="158"/>
      <c r="DH775" s="158"/>
      <c r="DI775" s="158"/>
      <c r="DJ775" s="158"/>
      <c r="DK775" s="158"/>
      <c r="DL775" s="158"/>
      <c r="DM775" s="158"/>
      <c r="DN775" s="158"/>
      <c r="DO775" s="158"/>
      <c r="DP775" s="158"/>
    </row>
    <row r="776" spans="1:120" x14ac:dyDescent="0.2">
      <c r="A776" s="158"/>
      <c r="B776" s="158"/>
      <c r="C776" s="158"/>
      <c r="D776" s="158"/>
      <c r="E776" s="158"/>
      <c r="F776" s="158"/>
      <c r="G776" s="158"/>
      <c r="H776" s="158"/>
      <c r="I776" s="158"/>
      <c r="J776" s="158"/>
      <c r="K776" s="158"/>
      <c r="L776" s="158"/>
      <c r="M776" s="158"/>
      <c r="N776" s="158"/>
      <c r="O776" s="158"/>
      <c r="P776" s="158"/>
      <c r="Q776" s="158"/>
      <c r="R776" s="158"/>
      <c r="S776" s="158"/>
      <c r="T776" s="158"/>
      <c r="U776" s="158"/>
      <c r="V776" s="158"/>
      <c r="W776" s="158"/>
      <c r="X776" s="158"/>
      <c r="Y776" s="158"/>
      <c r="Z776" s="158"/>
      <c r="AA776" s="158"/>
      <c r="AB776" s="158"/>
      <c r="AC776" s="158"/>
      <c r="AD776" s="158"/>
      <c r="AE776" s="158"/>
      <c r="AF776" s="158"/>
      <c r="AG776" s="158"/>
      <c r="AH776" s="158"/>
      <c r="AI776" s="158"/>
      <c r="AJ776" s="158"/>
      <c r="AK776" s="158"/>
      <c r="AL776" s="158"/>
      <c r="AM776" s="158"/>
      <c r="AN776" s="158"/>
      <c r="AO776" s="158"/>
      <c r="AP776" s="158"/>
      <c r="AQ776" s="158"/>
      <c r="AR776" s="158"/>
      <c r="AS776" s="158"/>
      <c r="AT776" s="158"/>
      <c r="AU776" s="158"/>
      <c r="AV776" s="158"/>
      <c r="AW776" s="158"/>
      <c r="AX776" s="158"/>
      <c r="AY776" s="158"/>
      <c r="AZ776" s="158"/>
      <c r="BA776" s="158"/>
      <c r="BB776" s="158"/>
      <c r="BC776" s="158"/>
      <c r="BD776" s="158"/>
      <c r="BE776" s="158"/>
      <c r="BF776" s="158"/>
      <c r="BG776" s="158"/>
      <c r="BH776" s="158"/>
      <c r="BI776" s="158"/>
      <c r="BJ776" s="158"/>
      <c r="BK776" s="158"/>
      <c r="BL776" s="158"/>
      <c r="BM776" s="158"/>
      <c r="BN776" s="158"/>
      <c r="BO776" s="158"/>
      <c r="BP776" s="158"/>
      <c r="BQ776" s="158"/>
      <c r="BR776" s="158"/>
      <c r="BS776" s="158"/>
      <c r="BT776" s="158"/>
      <c r="BU776" s="158"/>
      <c r="BV776" s="158"/>
      <c r="BW776" s="158"/>
      <c r="BX776" s="158"/>
      <c r="BY776" s="158"/>
      <c r="BZ776" s="158"/>
      <c r="CA776" s="158"/>
      <c r="CB776" s="158"/>
      <c r="CC776" s="158"/>
      <c r="CD776" s="158"/>
      <c r="CE776" s="158"/>
      <c r="CF776" s="158"/>
      <c r="CG776" s="158"/>
      <c r="CH776" s="158"/>
      <c r="CI776" s="158"/>
      <c r="CJ776" s="158"/>
      <c r="CK776" s="158"/>
      <c r="CL776" s="158"/>
      <c r="CM776" s="158"/>
      <c r="CN776" s="158"/>
      <c r="CO776" s="158"/>
      <c r="CP776" s="158"/>
      <c r="CQ776" s="158"/>
      <c r="CR776" s="158"/>
      <c r="CS776" s="158"/>
      <c r="CT776" s="158"/>
      <c r="CU776" s="158"/>
      <c r="CV776" s="158"/>
      <c r="CW776" s="158"/>
      <c r="CX776" s="158"/>
      <c r="CY776" s="158"/>
      <c r="CZ776" s="158"/>
      <c r="DA776" s="158"/>
      <c r="DB776" s="158"/>
      <c r="DC776" s="158"/>
      <c r="DD776" s="158"/>
      <c r="DE776" s="158"/>
      <c r="DF776" s="158"/>
      <c r="DG776" s="158"/>
      <c r="DH776" s="158"/>
      <c r="DI776" s="158"/>
      <c r="DJ776" s="158"/>
      <c r="DK776" s="158"/>
      <c r="DL776" s="158"/>
      <c r="DM776" s="158"/>
      <c r="DN776" s="158"/>
      <c r="DO776" s="158"/>
      <c r="DP776" s="158"/>
    </row>
    <row r="777" spans="1:120" x14ac:dyDescent="0.2">
      <c r="A777" s="158"/>
      <c r="B777" s="158"/>
      <c r="C777" s="158"/>
      <c r="D777" s="158"/>
      <c r="E777" s="158"/>
      <c r="F777" s="158"/>
      <c r="G777" s="158"/>
      <c r="H777" s="158"/>
      <c r="I777" s="158"/>
      <c r="J777" s="158"/>
      <c r="K777" s="158"/>
      <c r="L777" s="158"/>
      <c r="M777" s="158"/>
      <c r="N777" s="158"/>
      <c r="O777" s="158"/>
      <c r="P777" s="158"/>
      <c r="Q777" s="158"/>
      <c r="R777" s="158"/>
      <c r="S777" s="158"/>
      <c r="T777" s="158"/>
      <c r="U777" s="158"/>
      <c r="V777" s="158"/>
      <c r="W777" s="158"/>
      <c r="X777" s="158"/>
      <c r="Y777" s="158"/>
      <c r="Z777" s="158"/>
      <c r="AA777" s="158"/>
      <c r="AB777" s="158"/>
      <c r="AC777" s="158"/>
      <c r="AD777" s="158"/>
      <c r="AE777" s="158"/>
      <c r="AF777" s="158"/>
      <c r="AG777" s="158"/>
      <c r="AH777" s="158"/>
      <c r="AI777" s="158"/>
      <c r="AJ777" s="158"/>
      <c r="AK777" s="158"/>
      <c r="AL777" s="158"/>
      <c r="AM777" s="158"/>
      <c r="AN777" s="158"/>
      <c r="AO777" s="158"/>
      <c r="AP777" s="158"/>
      <c r="AQ777" s="158"/>
      <c r="AR777" s="158"/>
      <c r="AS777" s="158"/>
      <c r="AT777" s="158"/>
      <c r="AU777" s="158"/>
      <c r="AV777" s="158"/>
      <c r="AW777" s="158"/>
      <c r="AX777" s="158"/>
      <c r="AY777" s="158"/>
      <c r="AZ777" s="158"/>
      <c r="BA777" s="158"/>
      <c r="BB777" s="158"/>
      <c r="BC777" s="158"/>
      <c r="BD777" s="158"/>
      <c r="BE777" s="158"/>
      <c r="BF777" s="158"/>
      <c r="BG777" s="158"/>
      <c r="BH777" s="158"/>
      <c r="BI777" s="158"/>
      <c r="BJ777" s="158"/>
      <c r="BK777" s="158"/>
      <c r="BL777" s="158"/>
      <c r="BM777" s="158"/>
      <c r="BN777" s="158"/>
      <c r="BO777" s="158"/>
      <c r="BP777" s="158"/>
      <c r="BQ777" s="158"/>
      <c r="BR777" s="158"/>
      <c r="BS777" s="158"/>
      <c r="BT777" s="158"/>
      <c r="BU777" s="158"/>
      <c r="BV777" s="158"/>
      <c r="BW777" s="158"/>
      <c r="BX777" s="158"/>
      <c r="BY777" s="158"/>
      <c r="BZ777" s="158"/>
      <c r="CA777" s="158"/>
      <c r="CB777" s="158"/>
      <c r="CC777" s="158"/>
      <c r="CD777" s="158"/>
      <c r="CE777" s="158"/>
      <c r="CF777" s="158"/>
      <c r="CG777" s="158"/>
      <c r="CH777" s="158"/>
      <c r="CI777" s="158"/>
      <c r="CJ777" s="158"/>
      <c r="CK777" s="158"/>
      <c r="CL777" s="158"/>
      <c r="CM777" s="158"/>
      <c r="CN777" s="158"/>
      <c r="CO777" s="158"/>
      <c r="CP777" s="158"/>
      <c r="CQ777" s="158"/>
      <c r="CR777" s="158"/>
      <c r="CS777" s="158"/>
      <c r="CT777" s="158"/>
      <c r="CU777" s="158"/>
      <c r="CV777" s="158"/>
      <c r="CW777" s="158"/>
      <c r="CX777" s="158"/>
      <c r="CY777" s="158"/>
      <c r="CZ777" s="158"/>
      <c r="DA777" s="158"/>
      <c r="DB777" s="158"/>
      <c r="DC777" s="158"/>
      <c r="DD777" s="158"/>
      <c r="DE777" s="158"/>
      <c r="DF777" s="158"/>
      <c r="DG777" s="158"/>
      <c r="DH777" s="158"/>
      <c r="DI777" s="158"/>
      <c r="DJ777" s="158"/>
      <c r="DK777" s="158"/>
      <c r="DL777" s="158"/>
      <c r="DM777" s="158"/>
      <c r="DN777" s="158"/>
      <c r="DO777" s="158"/>
      <c r="DP777" s="158"/>
    </row>
    <row r="778" spans="1:120" x14ac:dyDescent="0.2">
      <c r="A778" s="158"/>
      <c r="B778" s="158"/>
      <c r="C778" s="158"/>
      <c r="D778" s="158"/>
      <c r="E778" s="158"/>
      <c r="F778" s="158"/>
      <c r="G778" s="158"/>
      <c r="H778" s="158"/>
      <c r="I778" s="158"/>
      <c r="J778" s="158"/>
      <c r="K778" s="158"/>
      <c r="L778" s="158"/>
      <c r="M778" s="158"/>
      <c r="N778" s="158"/>
      <c r="O778" s="158"/>
      <c r="P778" s="158"/>
      <c r="Q778" s="158"/>
      <c r="R778" s="158"/>
      <c r="S778" s="158"/>
      <c r="T778" s="158"/>
      <c r="U778" s="158"/>
      <c r="V778" s="158"/>
      <c r="W778" s="158"/>
      <c r="X778" s="158"/>
      <c r="Y778" s="158"/>
      <c r="Z778" s="158"/>
      <c r="AA778" s="158"/>
      <c r="AB778" s="158"/>
      <c r="AC778" s="158"/>
      <c r="AD778" s="158"/>
      <c r="AE778" s="158"/>
      <c r="AF778" s="158"/>
      <c r="AG778" s="158"/>
      <c r="AH778" s="158"/>
      <c r="AI778" s="158"/>
      <c r="AJ778" s="158"/>
      <c r="AK778" s="158"/>
      <c r="AL778" s="158"/>
      <c r="AM778" s="158"/>
      <c r="AN778" s="158"/>
      <c r="AO778" s="158"/>
      <c r="AP778" s="158"/>
      <c r="AQ778" s="158"/>
      <c r="AR778" s="158"/>
      <c r="AS778" s="158"/>
      <c r="AT778" s="158"/>
      <c r="AU778" s="158"/>
      <c r="AV778" s="158"/>
      <c r="AW778" s="158"/>
      <c r="AX778" s="158"/>
      <c r="AY778" s="158"/>
      <c r="AZ778" s="158"/>
      <c r="BA778" s="158"/>
      <c r="BB778" s="158"/>
      <c r="BC778" s="158"/>
      <c r="BD778" s="158"/>
      <c r="BE778" s="158"/>
      <c r="BF778" s="158"/>
      <c r="BG778" s="158"/>
      <c r="BH778" s="158"/>
      <c r="BI778" s="158"/>
      <c r="BJ778" s="158"/>
      <c r="BK778" s="158"/>
      <c r="BL778" s="158"/>
      <c r="BM778" s="158"/>
      <c r="BN778" s="158"/>
      <c r="BO778" s="158"/>
      <c r="BP778" s="158"/>
      <c r="BQ778" s="158"/>
      <c r="BR778" s="158"/>
      <c r="BS778" s="158"/>
      <c r="BT778" s="158"/>
      <c r="BU778" s="158"/>
      <c r="BV778" s="158"/>
      <c r="BW778" s="158"/>
      <c r="BX778" s="158"/>
      <c r="BY778" s="158"/>
      <c r="BZ778" s="158"/>
      <c r="CA778" s="158"/>
      <c r="CB778" s="158"/>
      <c r="CC778" s="158"/>
      <c r="CD778" s="158"/>
      <c r="CE778" s="158"/>
      <c r="CF778" s="158"/>
      <c r="CG778" s="158"/>
      <c r="CH778" s="158"/>
      <c r="CI778" s="158"/>
      <c r="CJ778" s="158"/>
      <c r="CK778" s="158"/>
      <c r="CL778" s="158"/>
      <c r="CM778" s="158"/>
      <c r="CN778" s="158"/>
      <c r="CO778" s="158"/>
      <c r="CP778" s="158"/>
      <c r="CQ778" s="158"/>
      <c r="CR778" s="158"/>
      <c r="CS778" s="158"/>
      <c r="CT778" s="158"/>
      <c r="CU778" s="158"/>
      <c r="CV778" s="158"/>
      <c r="CW778" s="158"/>
      <c r="CX778" s="158"/>
      <c r="CY778" s="158"/>
      <c r="CZ778" s="158"/>
      <c r="DA778" s="158"/>
      <c r="DB778" s="158"/>
      <c r="DC778" s="158"/>
      <c r="DD778" s="158"/>
      <c r="DE778" s="158"/>
      <c r="DF778" s="158"/>
      <c r="DG778" s="158"/>
      <c r="DH778" s="158"/>
      <c r="DI778" s="158"/>
      <c r="DJ778" s="158"/>
      <c r="DK778" s="158"/>
      <c r="DL778" s="158"/>
      <c r="DM778" s="158"/>
      <c r="DN778" s="158"/>
      <c r="DO778" s="158"/>
      <c r="DP778" s="158"/>
    </row>
    <row r="779" spans="1:120" x14ac:dyDescent="0.2">
      <c r="A779" s="158"/>
      <c r="B779" s="158"/>
      <c r="C779" s="158"/>
      <c r="D779" s="158"/>
      <c r="E779" s="158"/>
      <c r="F779" s="158"/>
      <c r="G779" s="158"/>
      <c r="H779" s="158"/>
      <c r="I779" s="158"/>
      <c r="J779" s="158"/>
      <c r="K779" s="158"/>
      <c r="L779" s="158"/>
      <c r="M779" s="158"/>
      <c r="N779" s="158"/>
      <c r="O779" s="158"/>
      <c r="P779" s="158"/>
      <c r="Q779" s="158"/>
      <c r="R779" s="158"/>
      <c r="S779" s="158"/>
      <c r="T779" s="158"/>
      <c r="U779" s="158"/>
      <c r="V779" s="158"/>
      <c r="W779" s="158"/>
      <c r="X779" s="158"/>
      <c r="Y779" s="158"/>
      <c r="Z779" s="158"/>
      <c r="AA779" s="158"/>
      <c r="AB779" s="158"/>
      <c r="AC779" s="158"/>
      <c r="AD779" s="158"/>
      <c r="AE779" s="158"/>
      <c r="AF779" s="158"/>
      <c r="AG779" s="158"/>
      <c r="AH779" s="158"/>
      <c r="AI779" s="158"/>
      <c r="AJ779" s="158"/>
      <c r="AK779" s="158"/>
      <c r="AL779" s="158"/>
      <c r="AM779" s="158"/>
      <c r="AN779" s="158"/>
      <c r="AO779" s="158"/>
      <c r="AP779" s="158"/>
      <c r="AQ779" s="158"/>
      <c r="AR779" s="158"/>
      <c r="AS779" s="158"/>
      <c r="AT779" s="158"/>
      <c r="AU779" s="158"/>
      <c r="AV779" s="158"/>
      <c r="AW779" s="158"/>
      <c r="AX779" s="158"/>
      <c r="AY779" s="158"/>
      <c r="AZ779" s="158"/>
      <c r="BA779" s="158"/>
      <c r="BB779" s="158"/>
      <c r="BC779" s="158"/>
      <c r="BD779" s="158"/>
      <c r="BE779" s="158"/>
      <c r="BF779" s="158"/>
      <c r="BG779" s="158"/>
      <c r="BH779" s="158"/>
      <c r="BI779" s="158"/>
      <c r="BJ779" s="158"/>
      <c r="BK779" s="158"/>
      <c r="BL779" s="158"/>
      <c r="BM779" s="158"/>
      <c r="BN779" s="158"/>
      <c r="BO779" s="158"/>
      <c r="BP779" s="158"/>
      <c r="BQ779" s="158"/>
      <c r="BR779" s="158"/>
      <c r="BS779" s="158"/>
      <c r="BT779" s="158"/>
      <c r="BU779" s="158"/>
      <c r="BV779" s="158"/>
      <c r="BW779" s="158"/>
      <c r="BX779" s="158"/>
      <c r="BY779" s="158"/>
      <c r="BZ779" s="158"/>
      <c r="CA779" s="158"/>
      <c r="CB779" s="158"/>
      <c r="CC779" s="158"/>
      <c r="CD779" s="158"/>
      <c r="CE779" s="158"/>
      <c r="CF779" s="158"/>
      <c r="CG779" s="158"/>
      <c r="CH779" s="158"/>
      <c r="CI779" s="158"/>
      <c r="CJ779" s="158"/>
      <c r="CK779" s="158"/>
      <c r="CL779" s="158"/>
      <c r="CM779" s="158"/>
      <c r="CN779" s="158"/>
      <c r="CO779" s="158"/>
      <c r="CP779" s="158"/>
      <c r="CQ779" s="158"/>
      <c r="CR779" s="158"/>
      <c r="CS779" s="158"/>
      <c r="CT779" s="158"/>
      <c r="CU779" s="158"/>
      <c r="CV779" s="158"/>
      <c r="CW779" s="158"/>
      <c r="CX779" s="158"/>
      <c r="CY779" s="158"/>
      <c r="CZ779" s="158"/>
      <c r="DA779" s="158"/>
      <c r="DB779" s="158"/>
      <c r="DC779" s="158"/>
      <c r="DD779" s="158"/>
      <c r="DE779" s="158"/>
      <c r="DF779" s="158"/>
      <c r="DG779" s="158"/>
      <c r="DH779" s="158"/>
      <c r="DI779" s="158"/>
      <c r="DJ779" s="158"/>
      <c r="DK779" s="158"/>
      <c r="DL779" s="158"/>
      <c r="DM779" s="158"/>
      <c r="DN779" s="158"/>
      <c r="DO779" s="158"/>
      <c r="DP779" s="158"/>
    </row>
    <row r="780" spans="1:120" x14ac:dyDescent="0.2">
      <c r="A780" s="158"/>
      <c r="B780" s="158"/>
      <c r="C780" s="158"/>
      <c r="D780" s="158"/>
      <c r="E780" s="158"/>
      <c r="F780" s="158"/>
      <c r="G780" s="158"/>
      <c r="H780" s="158"/>
      <c r="I780" s="158"/>
      <c r="J780" s="158"/>
      <c r="K780" s="158"/>
      <c r="L780" s="158"/>
      <c r="M780" s="158"/>
      <c r="N780" s="158"/>
      <c r="O780" s="158"/>
      <c r="P780" s="158"/>
      <c r="Q780" s="158"/>
      <c r="R780" s="158"/>
      <c r="S780" s="158"/>
      <c r="T780" s="158"/>
      <c r="U780" s="158"/>
      <c r="V780" s="158"/>
      <c r="W780" s="158"/>
      <c r="X780" s="158"/>
      <c r="Y780" s="158"/>
      <c r="Z780" s="158"/>
      <c r="AA780" s="158"/>
      <c r="AB780" s="158"/>
      <c r="AC780" s="158"/>
      <c r="AD780" s="158"/>
      <c r="AE780" s="158"/>
      <c r="AF780" s="158"/>
      <c r="AG780" s="158"/>
      <c r="AH780" s="158"/>
      <c r="AI780" s="158"/>
      <c r="AJ780" s="158"/>
      <c r="AK780" s="158"/>
      <c r="AL780" s="158"/>
      <c r="AM780" s="158"/>
      <c r="AN780" s="158"/>
      <c r="AO780" s="158"/>
      <c r="AP780" s="158"/>
      <c r="AQ780" s="158"/>
      <c r="AR780" s="158"/>
      <c r="AS780" s="158"/>
      <c r="AT780" s="158"/>
      <c r="AU780" s="158"/>
      <c r="AV780" s="158"/>
      <c r="AW780" s="158"/>
      <c r="AX780" s="158"/>
      <c r="AY780" s="158"/>
      <c r="AZ780" s="158"/>
      <c r="BA780" s="158"/>
      <c r="BB780" s="158"/>
      <c r="BC780" s="158"/>
      <c r="BD780" s="158"/>
      <c r="BE780" s="158"/>
      <c r="BF780" s="158"/>
      <c r="BG780" s="158"/>
      <c r="BH780" s="158"/>
      <c r="BI780" s="158"/>
      <c r="BJ780" s="158"/>
      <c r="BK780" s="158"/>
      <c r="BL780" s="158"/>
      <c r="BM780" s="158"/>
      <c r="BN780" s="158"/>
      <c r="BO780" s="158"/>
      <c r="BP780" s="158"/>
      <c r="BQ780" s="158"/>
      <c r="BR780" s="158"/>
      <c r="BS780" s="158"/>
      <c r="BT780" s="158"/>
      <c r="BU780" s="158"/>
      <c r="BV780" s="158"/>
      <c r="BW780" s="158"/>
      <c r="BX780" s="158"/>
      <c r="BY780" s="158"/>
      <c r="BZ780" s="158"/>
      <c r="CA780" s="158"/>
      <c r="CB780" s="158"/>
      <c r="CC780" s="158"/>
      <c r="CD780" s="158"/>
      <c r="CE780" s="158"/>
      <c r="CF780" s="158"/>
      <c r="CG780" s="158"/>
      <c r="CH780" s="158"/>
      <c r="CI780" s="158"/>
      <c r="CJ780" s="158"/>
      <c r="CK780" s="158"/>
      <c r="CL780" s="158"/>
      <c r="CM780" s="158"/>
      <c r="CN780" s="158"/>
      <c r="CO780" s="158"/>
      <c r="CP780" s="158"/>
      <c r="CQ780" s="158"/>
      <c r="CR780" s="158"/>
      <c r="CS780" s="158"/>
      <c r="CT780" s="158"/>
      <c r="CU780" s="158"/>
      <c r="CV780" s="158"/>
      <c r="CW780" s="158"/>
      <c r="CX780" s="158"/>
      <c r="CY780" s="158"/>
      <c r="CZ780" s="158"/>
      <c r="DA780" s="158"/>
      <c r="DB780" s="158"/>
      <c r="DC780" s="158"/>
      <c r="DD780" s="158"/>
      <c r="DE780" s="158"/>
      <c r="DF780" s="158"/>
      <c r="DG780" s="158"/>
      <c r="DH780" s="158"/>
      <c r="DI780" s="158"/>
      <c r="DJ780" s="158"/>
      <c r="DK780" s="158"/>
      <c r="DL780" s="158"/>
      <c r="DM780" s="158"/>
      <c r="DN780" s="158"/>
      <c r="DO780" s="158"/>
      <c r="DP780" s="158"/>
    </row>
    <row r="781" spans="1:120" x14ac:dyDescent="0.2">
      <c r="A781" s="158"/>
      <c r="B781" s="158"/>
      <c r="C781" s="158"/>
      <c r="D781" s="158"/>
      <c r="E781" s="158"/>
      <c r="F781" s="158"/>
      <c r="G781" s="158"/>
      <c r="H781" s="158"/>
      <c r="I781" s="158"/>
      <c r="J781" s="158"/>
      <c r="K781" s="158"/>
      <c r="L781" s="158"/>
      <c r="M781" s="158"/>
      <c r="N781" s="158"/>
      <c r="O781" s="158"/>
      <c r="P781" s="158"/>
      <c r="Q781" s="158"/>
      <c r="R781" s="158"/>
      <c r="S781" s="158"/>
      <c r="T781" s="158"/>
      <c r="U781" s="158"/>
      <c r="V781" s="158"/>
      <c r="W781" s="158"/>
      <c r="X781" s="158"/>
      <c r="Y781" s="158"/>
      <c r="Z781" s="158"/>
      <c r="AA781" s="158"/>
      <c r="AB781" s="158"/>
      <c r="AC781" s="158"/>
      <c r="AD781" s="158"/>
      <c r="AE781" s="158"/>
      <c r="AF781" s="158"/>
      <c r="AG781" s="158"/>
      <c r="AH781" s="158"/>
      <c r="AI781" s="158"/>
      <c r="AJ781" s="158"/>
      <c r="AK781" s="158"/>
      <c r="AL781" s="158"/>
      <c r="AM781" s="158"/>
      <c r="AN781" s="158"/>
      <c r="AO781" s="158"/>
      <c r="AP781" s="158"/>
      <c r="AQ781" s="158"/>
      <c r="AR781" s="158"/>
      <c r="AS781" s="158"/>
      <c r="AT781" s="158"/>
      <c r="AU781" s="158"/>
      <c r="AV781" s="158"/>
      <c r="AW781" s="158"/>
      <c r="AX781" s="158"/>
      <c r="AY781" s="158"/>
      <c r="AZ781" s="158"/>
      <c r="BA781" s="158"/>
      <c r="BB781" s="158"/>
      <c r="BC781" s="158"/>
      <c r="BD781" s="158"/>
      <c r="BE781" s="158"/>
      <c r="BF781" s="158"/>
      <c r="BG781" s="158"/>
      <c r="BH781" s="158"/>
      <c r="BI781" s="158"/>
      <c r="BJ781" s="158"/>
      <c r="BK781" s="158"/>
      <c r="BL781" s="158"/>
      <c r="BM781" s="158"/>
      <c r="BN781" s="158"/>
      <c r="BO781" s="158"/>
      <c r="BP781" s="158"/>
      <c r="BQ781" s="158"/>
      <c r="BR781" s="158"/>
      <c r="BS781" s="158"/>
      <c r="BT781" s="158"/>
      <c r="BU781" s="158"/>
      <c r="BV781" s="158"/>
      <c r="BW781" s="158"/>
      <c r="BX781" s="158"/>
      <c r="BY781" s="158"/>
      <c r="BZ781" s="158"/>
      <c r="CA781" s="158"/>
      <c r="CB781" s="158"/>
      <c r="CC781" s="158"/>
      <c r="CD781" s="158"/>
      <c r="CE781" s="158"/>
      <c r="CF781" s="158"/>
      <c r="CG781" s="158"/>
      <c r="CH781" s="158"/>
      <c r="CI781" s="158"/>
      <c r="CJ781" s="158"/>
      <c r="CK781" s="158"/>
      <c r="CL781" s="158"/>
      <c r="CM781" s="158"/>
      <c r="CN781" s="158"/>
      <c r="CO781" s="158"/>
      <c r="CP781" s="158"/>
      <c r="CQ781" s="158"/>
      <c r="CR781" s="158"/>
      <c r="CS781" s="158"/>
      <c r="CT781" s="158"/>
      <c r="CU781" s="158"/>
      <c r="CV781" s="158"/>
      <c r="CW781" s="158"/>
      <c r="CX781" s="158"/>
      <c r="CY781" s="158"/>
      <c r="CZ781" s="158"/>
      <c r="DA781" s="158"/>
      <c r="DB781" s="158"/>
      <c r="DC781" s="158"/>
      <c r="DD781" s="158"/>
      <c r="DE781" s="158"/>
      <c r="DF781" s="158"/>
      <c r="DG781" s="158"/>
      <c r="DH781" s="158"/>
      <c r="DI781" s="158"/>
      <c r="DJ781" s="158"/>
      <c r="DK781" s="158"/>
      <c r="DL781" s="158"/>
      <c r="DM781" s="158"/>
      <c r="DN781" s="158"/>
      <c r="DO781" s="158"/>
      <c r="DP781" s="158"/>
    </row>
    <row r="782" spans="1:120" x14ac:dyDescent="0.2">
      <c r="A782" s="158"/>
      <c r="B782" s="158"/>
      <c r="C782" s="158"/>
      <c r="D782" s="158"/>
      <c r="E782" s="158"/>
      <c r="F782" s="158"/>
      <c r="G782" s="158"/>
      <c r="H782" s="158"/>
      <c r="I782" s="158"/>
      <c r="J782" s="158"/>
      <c r="K782" s="158"/>
      <c r="L782" s="158"/>
      <c r="M782" s="158"/>
      <c r="N782" s="158"/>
      <c r="O782" s="158"/>
      <c r="P782" s="158"/>
      <c r="Q782" s="158"/>
      <c r="R782" s="158"/>
      <c r="S782" s="158"/>
      <c r="T782" s="158"/>
      <c r="U782" s="158"/>
      <c r="V782" s="158"/>
      <c r="W782" s="158"/>
      <c r="X782" s="158"/>
      <c r="Y782" s="158"/>
      <c r="Z782" s="158"/>
      <c r="AA782" s="158"/>
      <c r="AB782" s="158"/>
      <c r="AC782" s="158"/>
      <c r="AD782" s="158"/>
      <c r="AE782" s="158"/>
      <c r="AF782" s="158"/>
      <c r="AG782" s="158"/>
      <c r="AH782" s="158"/>
      <c r="AI782" s="158"/>
      <c r="AJ782" s="158"/>
      <c r="AK782" s="158"/>
      <c r="AL782" s="158"/>
      <c r="AM782" s="158"/>
      <c r="AN782" s="158"/>
      <c r="AO782" s="158"/>
      <c r="AP782" s="158"/>
      <c r="AQ782" s="158"/>
      <c r="AR782" s="158"/>
      <c r="AS782" s="158"/>
      <c r="AT782" s="158"/>
      <c r="AU782" s="158"/>
      <c r="AV782" s="158"/>
      <c r="AW782" s="158"/>
      <c r="AX782" s="158"/>
      <c r="AY782" s="158"/>
      <c r="AZ782" s="158"/>
      <c r="BA782" s="158"/>
      <c r="BB782" s="158"/>
      <c r="BC782" s="158"/>
      <c r="BD782" s="158"/>
      <c r="BE782" s="158"/>
      <c r="BF782" s="158"/>
      <c r="BG782" s="158"/>
      <c r="BH782" s="158"/>
      <c r="BI782" s="158"/>
      <c r="BJ782" s="158"/>
      <c r="BK782" s="158"/>
      <c r="BL782" s="158"/>
      <c r="BM782" s="158"/>
      <c r="BN782" s="158"/>
      <c r="BO782" s="158"/>
      <c r="BP782" s="158"/>
      <c r="BQ782" s="158"/>
      <c r="BR782" s="158"/>
      <c r="BS782" s="158"/>
      <c r="BT782" s="158"/>
      <c r="BU782" s="158"/>
      <c r="BV782" s="158"/>
      <c r="BW782" s="158"/>
      <c r="BX782" s="158"/>
      <c r="BY782" s="158"/>
      <c r="BZ782" s="158"/>
      <c r="CA782" s="158"/>
      <c r="CB782" s="158"/>
      <c r="CC782" s="158"/>
      <c r="CD782" s="158"/>
      <c r="CE782" s="158"/>
      <c r="CF782" s="158"/>
      <c r="CG782" s="158"/>
      <c r="CH782" s="158"/>
      <c r="CI782" s="158"/>
      <c r="CJ782" s="158"/>
      <c r="CK782" s="158"/>
      <c r="CL782" s="158"/>
      <c r="CM782" s="158"/>
      <c r="CN782" s="158"/>
      <c r="CO782" s="158"/>
      <c r="CP782" s="158"/>
      <c r="CQ782" s="158"/>
      <c r="CR782" s="158"/>
      <c r="CS782" s="158"/>
      <c r="CT782" s="158"/>
      <c r="CU782" s="158"/>
      <c r="CV782" s="158"/>
      <c r="CW782" s="158"/>
      <c r="CX782" s="158"/>
      <c r="CY782" s="158"/>
      <c r="CZ782" s="158"/>
      <c r="DA782" s="158"/>
      <c r="DB782" s="158"/>
      <c r="DC782" s="158"/>
      <c r="DD782" s="158"/>
      <c r="DE782" s="158"/>
      <c r="DF782" s="158"/>
      <c r="DG782" s="158"/>
      <c r="DH782" s="158"/>
      <c r="DI782" s="158"/>
      <c r="DJ782" s="158"/>
      <c r="DK782" s="158"/>
      <c r="DL782" s="158"/>
      <c r="DM782" s="158"/>
      <c r="DN782" s="158"/>
      <c r="DO782" s="158"/>
      <c r="DP782" s="158"/>
    </row>
    <row r="783" spans="1:120" x14ac:dyDescent="0.2">
      <c r="A783" s="158"/>
      <c r="B783" s="158"/>
      <c r="C783" s="158"/>
      <c r="D783" s="158"/>
      <c r="E783" s="158"/>
      <c r="F783" s="158"/>
      <c r="G783" s="158"/>
      <c r="H783" s="158"/>
      <c r="I783" s="158"/>
      <c r="J783" s="158"/>
      <c r="K783" s="158"/>
      <c r="L783" s="158"/>
      <c r="M783" s="158"/>
      <c r="N783" s="158"/>
      <c r="O783" s="158"/>
      <c r="P783" s="158"/>
      <c r="Q783" s="158"/>
      <c r="R783" s="158"/>
      <c r="S783" s="158"/>
      <c r="T783" s="158"/>
      <c r="U783" s="158"/>
      <c r="V783" s="158"/>
      <c r="W783" s="158"/>
      <c r="X783" s="158"/>
      <c r="Y783" s="158"/>
      <c r="Z783" s="158"/>
      <c r="AA783" s="158"/>
      <c r="AB783" s="158"/>
      <c r="AC783" s="158"/>
      <c r="AD783" s="158"/>
      <c r="AE783" s="158"/>
      <c r="AF783" s="158"/>
      <c r="AG783" s="158"/>
      <c r="AH783" s="158"/>
      <c r="AI783" s="158"/>
      <c r="AJ783" s="158"/>
      <c r="AK783" s="158"/>
      <c r="AL783" s="158"/>
      <c r="AM783" s="158"/>
      <c r="AN783" s="158"/>
      <c r="AO783" s="158"/>
      <c r="AP783" s="158"/>
      <c r="AQ783" s="158"/>
      <c r="AR783" s="158"/>
      <c r="AS783" s="158"/>
      <c r="AT783" s="158"/>
      <c r="AU783" s="158"/>
      <c r="AV783" s="158"/>
      <c r="AW783" s="158"/>
      <c r="AX783" s="158"/>
      <c r="AY783" s="158"/>
      <c r="AZ783" s="158"/>
      <c r="BA783" s="158"/>
      <c r="BB783" s="158"/>
      <c r="BC783" s="158"/>
      <c r="BD783" s="158"/>
      <c r="BE783" s="158"/>
      <c r="BF783" s="158"/>
      <c r="BG783" s="158"/>
      <c r="BH783" s="158"/>
      <c r="BI783" s="158"/>
      <c r="BJ783" s="158"/>
      <c r="BK783" s="158"/>
      <c r="BL783" s="158"/>
      <c r="BM783" s="158"/>
      <c r="BN783" s="158"/>
      <c r="BO783" s="158"/>
      <c r="BP783" s="158"/>
      <c r="BQ783" s="158"/>
      <c r="BR783" s="158"/>
      <c r="BS783" s="158"/>
      <c r="BT783" s="158"/>
      <c r="BU783" s="158"/>
      <c r="BV783" s="158"/>
      <c r="BW783" s="158"/>
      <c r="BX783" s="158"/>
      <c r="BY783" s="158"/>
      <c r="BZ783" s="158"/>
      <c r="CA783" s="158"/>
      <c r="CB783" s="158"/>
      <c r="CC783" s="158"/>
      <c r="CD783" s="158"/>
      <c r="CE783" s="158"/>
      <c r="CF783" s="158"/>
      <c r="CG783" s="158"/>
      <c r="CH783" s="158"/>
      <c r="CI783" s="158"/>
      <c r="CJ783" s="158"/>
      <c r="CK783" s="158"/>
      <c r="CL783" s="158"/>
      <c r="CM783" s="158"/>
      <c r="CN783" s="158"/>
      <c r="CO783" s="158"/>
      <c r="CP783" s="158"/>
      <c r="CQ783" s="158"/>
      <c r="CR783" s="158"/>
      <c r="CS783" s="158"/>
      <c r="CT783" s="158"/>
      <c r="CU783" s="158"/>
      <c r="CV783" s="158"/>
      <c r="CW783" s="158"/>
      <c r="CX783" s="158"/>
      <c r="CY783" s="158"/>
      <c r="CZ783" s="158"/>
      <c r="DA783" s="158"/>
      <c r="DB783" s="158"/>
      <c r="DC783" s="158"/>
      <c r="DD783" s="158"/>
      <c r="DE783" s="158"/>
      <c r="DF783" s="158"/>
      <c r="DG783" s="158"/>
      <c r="DH783" s="158"/>
      <c r="DI783" s="158"/>
      <c r="DJ783" s="158"/>
      <c r="DK783" s="158"/>
      <c r="DL783" s="158"/>
      <c r="DM783" s="158"/>
      <c r="DN783" s="158"/>
      <c r="DO783" s="158"/>
      <c r="DP783" s="158"/>
    </row>
    <row r="784" spans="1:120" x14ac:dyDescent="0.2">
      <c r="A784" s="158"/>
      <c r="B784" s="158"/>
      <c r="C784" s="158"/>
      <c r="D784" s="158"/>
      <c r="E784" s="158"/>
      <c r="F784" s="158"/>
      <c r="G784" s="158"/>
      <c r="H784" s="158"/>
      <c r="I784" s="158"/>
      <c r="J784" s="158"/>
      <c r="K784" s="158"/>
      <c r="L784" s="158"/>
      <c r="M784" s="158"/>
      <c r="N784" s="158"/>
      <c r="O784" s="158"/>
      <c r="P784" s="158"/>
      <c r="Q784" s="158"/>
      <c r="R784" s="158"/>
      <c r="S784" s="158"/>
      <c r="T784" s="158"/>
      <c r="U784" s="158"/>
      <c r="V784" s="158"/>
      <c r="W784" s="158"/>
      <c r="X784" s="158"/>
      <c r="Y784" s="158"/>
      <c r="Z784" s="158"/>
      <c r="AA784" s="158"/>
      <c r="AB784" s="158"/>
      <c r="AC784" s="158"/>
      <c r="AD784" s="158"/>
      <c r="AE784" s="158"/>
      <c r="AF784" s="158"/>
      <c r="AG784" s="158"/>
      <c r="AH784" s="158"/>
      <c r="AI784" s="158"/>
      <c r="AJ784" s="158"/>
      <c r="AK784" s="158"/>
      <c r="AL784" s="158"/>
      <c r="AM784" s="158"/>
      <c r="AN784" s="158"/>
      <c r="AO784" s="158"/>
      <c r="AP784" s="158"/>
      <c r="AQ784" s="158"/>
      <c r="AR784" s="158"/>
      <c r="AS784" s="158"/>
      <c r="AT784" s="158"/>
      <c r="AU784" s="158"/>
      <c r="AV784" s="158"/>
      <c r="AW784" s="158"/>
      <c r="AX784" s="158"/>
      <c r="AY784" s="158"/>
      <c r="AZ784" s="158"/>
      <c r="BA784" s="158"/>
      <c r="BB784" s="158"/>
      <c r="BC784" s="158"/>
      <c r="BD784" s="158"/>
      <c r="BE784" s="158"/>
      <c r="BF784" s="158"/>
      <c r="BG784" s="158"/>
      <c r="BH784" s="158"/>
      <c r="BI784" s="158"/>
      <c r="BJ784" s="158"/>
      <c r="BK784" s="158"/>
      <c r="BL784" s="158"/>
      <c r="BM784" s="158"/>
      <c r="BN784" s="158"/>
      <c r="BO784" s="158"/>
      <c r="BP784" s="158"/>
      <c r="BQ784" s="158"/>
      <c r="BR784" s="158"/>
      <c r="BS784" s="158"/>
      <c r="BT784" s="158"/>
      <c r="BU784" s="158"/>
      <c r="BV784" s="158"/>
      <c r="BW784" s="158"/>
      <c r="BX784" s="158"/>
      <c r="BY784" s="158"/>
      <c r="BZ784" s="158"/>
      <c r="CA784" s="158"/>
      <c r="CB784" s="158"/>
      <c r="CC784" s="158"/>
      <c r="CD784" s="158"/>
      <c r="CE784" s="158"/>
      <c r="CF784" s="158"/>
      <c r="CG784" s="158"/>
      <c r="CH784" s="158"/>
      <c r="CI784" s="158"/>
      <c r="CJ784" s="158"/>
      <c r="CK784" s="158"/>
      <c r="CL784" s="158"/>
      <c r="CM784" s="158"/>
      <c r="CN784" s="158"/>
      <c r="CO784" s="158"/>
      <c r="CP784" s="158"/>
      <c r="CQ784" s="158"/>
      <c r="CR784" s="158"/>
      <c r="CS784" s="158"/>
      <c r="CT784" s="158"/>
      <c r="CU784" s="158"/>
      <c r="CV784" s="158"/>
      <c r="CW784" s="158"/>
      <c r="CX784" s="158"/>
      <c r="CY784" s="158"/>
      <c r="CZ784" s="158"/>
      <c r="DA784" s="158"/>
      <c r="DB784" s="158"/>
      <c r="DC784" s="158"/>
      <c r="DD784" s="158"/>
      <c r="DE784" s="158"/>
      <c r="DF784" s="158"/>
      <c r="DG784" s="158"/>
      <c r="DH784" s="158"/>
      <c r="DI784" s="158"/>
      <c r="DJ784" s="158"/>
      <c r="DK784" s="158"/>
      <c r="DL784" s="158"/>
      <c r="DM784" s="158"/>
      <c r="DN784" s="158"/>
      <c r="DO784" s="158"/>
      <c r="DP784" s="158"/>
    </row>
    <row r="785" spans="1:120" x14ac:dyDescent="0.2">
      <c r="A785" s="158"/>
      <c r="B785" s="158"/>
      <c r="C785" s="158"/>
      <c r="D785" s="158"/>
      <c r="E785" s="158"/>
      <c r="F785" s="158"/>
      <c r="G785" s="158"/>
      <c r="H785" s="158"/>
      <c r="I785" s="158"/>
      <c r="J785" s="158"/>
      <c r="K785" s="158"/>
      <c r="L785" s="158"/>
      <c r="M785" s="158"/>
      <c r="N785" s="158"/>
      <c r="O785" s="158"/>
      <c r="P785" s="158"/>
      <c r="Q785" s="158"/>
      <c r="R785" s="158"/>
      <c r="S785" s="158"/>
      <c r="T785" s="158"/>
      <c r="U785" s="158"/>
      <c r="V785" s="158"/>
      <c r="W785" s="158"/>
      <c r="X785" s="158"/>
      <c r="Y785" s="158"/>
      <c r="Z785" s="158"/>
      <c r="AA785" s="158"/>
      <c r="AB785" s="158"/>
      <c r="AC785" s="158"/>
      <c r="AD785" s="158"/>
      <c r="AE785" s="158"/>
      <c r="AF785" s="158"/>
      <c r="AG785" s="158"/>
      <c r="AH785" s="158"/>
      <c r="AI785" s="158"/>
      <c r="AJ785" s="158"/>
      <c r="AK785" s="158"/>
      <c r="AL785" s="158"/>
      <c r="AM785" s="158"/>
      <c r="AN785" s="158"/>
      <c r="AO785" s="158"/>
      <c r="AP785" s="158"/>
      <c r="AQ785" s="158"/>
      <c r="AR785" s="158"/>
      <c r="AS785" s="158"/>
      <c r="AT785" s="158"/>
      <c r="AU785" s="158"/>
      <c r="AV785" s="158"/>
      <c r="AW785" s="158"/>
      <c r="AX785" s="158"/>
      <c r="AY785" s="158"/>
      <c r="AZ785" s="158"/>
      <c r="BA785" s="158"/>
      <c r="BB785" s="158"/>
      <c r="BC785" s="158"/>
      <c r="BD785" s="158"/>
      <c r="BE785" s="158"/>
      <c r="BF785" s="158"/>
      <c r="BG785" s="158"/>
      <c r="BH785" s="158"/>
      <c r="BI785" s="158"/>
      <c r="BJ785" s="158"/>
      <c r="BK785" s="158"/>
      <c r="BL785" s="158"/>
      <c r="BM785" s="158"/>
      <c r="BN785" s="158"/>
      <c r="BO785" s="158"/>
      <c r="BP785" s="158"/>
      <c r="BQ785" s="158"/>
      <c r="BR785" s="158"/>
      <c r="BS785" s="158"/>
      <c r="BT785" s="158"/>
      <c r="BU785" s="158"/>
      <c r="BV785" s="158"/>
      <c r="BW785" s="158"/>
      <c r="BX785" s="158"/>
      <c r="BY785" s="158"/>
      <c r="BZ785" s="158"/>
      <c r="CA785" s="158"/>
      <c r="CB785" s="158"/>
      <c r="CC785" s="158"/>
      <c r="CD785" s="158"/>
      <c r="CE785" s="158"/>
      <c r="CF785" s="158"/>
      <c r="CG785" s="158"/>
      <c r="CH785" s="158"/>
      <c r="CI785" s="158"/>
      <c r="CJ785" s="158"/>
      <c r="CK785" s="158"/>
      <c r="CL785" s="158"/>
      <c r="CM785" s="158"/>
      <c r="CN785" s="158"/>
      <c r="CO785" s="158"/>
      <c r="CP785" s="158"/>
      <c r="CQ785" s="158"/>
      <c r="CR785" s="158"/>
      <c r="CS785" s="158"/>
      <c r="CT785" s="158"/>
      <c r="CU785" s="158"/>
      <c r="CV785" s="158"/>
      <c r="CW785" s="158"/>
      <c r="CX785" s="158"/>
      <c r="CY785" s="158"/>
      <c r="CZ785" s="158"/>
      <c r="DA785" s="158"/>
      <c r="DB785" s="158"/>
      <c r="DC785" s="158"/>
      <c r="DD785" s="158"/>
      <c r="DE785" s="158"/>
      <c r="DF785" s="158"/>
      <c r="DG785" s="158"/>
      <c r="DH785" s="158"/>
      <c r="DI785" s="158"/>
      <c r="DJ785" s="158"/>
      <c r="DK785" s="158"/>
      <c r="DL785" s="158"/>
      <c r="DM785" s="158"/>
      <c r="DN785" s="158"/>
      <c r="DO785" s="158"/>
      <c r="DP785" s="158"/>
    </row>
    <row r="786" spans="1:120" x14ac:dyDescent="0.2">
      <c r="A786" s="158"/>
      <c r="B786" s="158"/>
      <c r="C786" s="158"/>
      <c r="D786" s="158"/>
      <c r="E786" s="158"/>
      <c r="F786" s="158"/>
      <c r="G786" s="158"/>
      <c r="H786" s="158"/>
      <c r="I786" s="158"/>
      <c r="J786" s="158"/>
      <c r="K786" s="158"/>
      <c r="L786" s="158"/>
      <c r="M786" s="158"/>
      <c r="N786" s="158"/>
      <c r="O786" s="158"/>
      <c r="P786" s="158"/>
      <c r="Q786" s="158"/>
      <c r="R786" s="158"/>
      <c r="S786" s="158"/>
      <c r="T786" s="158"/>
      <c r="U786" s="158"/>
      <c r="V786" s="158"/>
      <c r="W786" s="158"/>
      <c r="X786" s="158"/>
      <c r="Y786" s="158"/>
      <c r="Z786" s="158"/>
      <c r="AA786" s="158"/>
      <c r="AB786" s="158"/>
      <c r="AC786" s="158"/>
      <c r="AD786" s="158"/>
      <c r="AE786" s="158"/>
      <c r="AF786" s="158"/>
      <c r="AG786" s="158"/>
      <c r="AH786" s="158"/>
      <c r="AI786" s="158"/>
      <c r="AJ786" s="158"/>
      <c r="AK786" s="158"/>
      <c r="AL786" s="158"/>
      <c r="AM786" s="158"/>
      <c r="AN786" s="158"/>
      <c r="AO786" s="158"/>
      <c r="AP786" s="158"/>
      <c r="AQ786" s="158"/>
      <c r="AR786" s="158"/>
      <c r="AS786" s="158"/>
      <c r="AT786" s="158"/>
      <c r="AU786" s="158"/>
      <c r="AV786" s="158"/>
      <c r="AW786" s="158"/>
      <c r="AX786" s="158"/>
      <c r="AY786" s="158"/>
      <c r="AZ786" s="158"/>
      <c r="BA786" s="158"/>
      <c r="BB786" s="158"/>
      <c r="BC786" s="158"/>
      <c r="BD786" s="158"/>
      <c r="BE786" s="158"/>
      <c r="BF786" s="158"/>
      <c r="BG786" s="158"/>
      <c r="BH786" s="158"/>
      <c r="BI786" s="158"/>
      <c r="BJ786" s="158"/>
      <c r="BK786" s="158"/>
      <c r="BL786" s="158"/>
      <c r="BM786" s="158"/>
      <c r="BN786" s="158"/>
      <c r="BO786" s="158"/>
      <c r="BP786" s="158"/>
      <c r="BQ786" s="158"/>
      <c r="BR786" s="158"/>
      <c r="BS786" s="158"/>
      <c r="BT786" s="158"/>
      <c r="BU786" s="158"/>
      <c r="BV786" s="158"/>
      <c r="BW786" s="158"/>
      <c r="BX786" s="158"/>
      <c r="BY786" s="158"/>
      <c r="BZ786" s="158"/>
      <c r="CA786" s="158"/>
      <c r="CB786" s="158"/>
      <c r="CC786" s="158"/>
      <c r="CD786" s="158"/>
      <c r="CE786" s="158"/>
      <c r="CF786" s="158"/>
      <c r="CG786" s="158"/>
      <c r="CH786" s="158"/>
      <c r="CI786" s="158"/>
      <c r="CJ786" s="158"/>
      <c r="CK786" s="158"/>
      <c r="CL786" s="158"/>
      <c r="CM786" s="158"/>
      <c r="CN786" s="158"/>
      <c r="CO786" s="158"/>
      <c r="CP786" s="158"/>
      <c r="CQ786" s="158"/>
      <c r="CR786" s="158"/>
      <c r="CS786" s="158"/>
      <c r="CT786" s="158"/>
      <c r="CU786" s="158"/>
      <c r="CV786" s="158"/>
      <c r="CW786" s="158"/>
      <c r="CX786" s="158"/>
      <c r="CY786" s="158"/>
      <c r="CZ786" s="158"/>
      <c r="DA786" s="158"/>
      <c r="DB786" s="158"/>
      <c r="DC786" s="158"/>
      <c r="DD786" s="158"/>
      <c r="DE786" s="158"/>
      <c r="DF786" s="158"/>
      <c r="DG786" s="158"/>
      <c r="DH786" s="158"/>
      <c r="DI786" s="158"/>
      <c r="DJ786" s="158"/>
      <c r="DK786" s="158"/>
      <c r="DL786" s="158"/>
      <c r="DM786" s="158"/>
      <c r="DN786" s="158"/>
      <c r="DO786" s="158"/>
      <c r="DP786" s="158"/>
    </row>
    <row r="787" spans="1:120" x14ac:dyDescent="0.2">
      <c r="A787" s="158"/>
      <c r="B787" s="158"/>
      <c r="C787" s="158"/>
      <c r="D787" s="158"/>
      <c r="E787" s="158"/>
      <c r="F787" s="158"/>
      <c r="G787" s="158"/>
      <c r="H787" s="158"/>
      <c r="I787" s="158"/>
      <c r="J787" s="158"/>
      <c r="K787" s="158"/>
      <c r="L787" s="158"/>
      <c r="M787" s="158"/>
      <c r="N787" s="158"/>
      <c r="O787" s="158"/>
      <c r="P787" s="158"/>
      <c r="Q787" s="158"/>
      <c r="R787" s="158"/>
      <c r="S787" s="158"/>
      <c r="T787" s="158"/>
      <c r="U787" s="158"/>
      <c r="V787" s="158"/>
      <c r="W787" s="158"/>
      <c r="X787" s="158"/>
      <c r="Y787" s="158"/>
      <c r="Z787" s="158"/>
      <c r="AA787" s="158"/>
      <c r="AB787" s="158"/>
      <c r="AC787" s="158"/>
      <c r="AD787" s="158"/>
      <c r="AE787" s="158"/>
      <c r="AF787" s="158"/>
      <c r="AG787" s="158"/>
      <c r="AH787" s="158"/>
      <c r="AI787" s="158"/>
      <c r="AJ787" s="158"/>
      <c r="AK787" s="158"/>
      <c r="AL787" s="158"/>
      <c r="AM787" s="158"/>
      <c r="AN787" s="158"/>
      <c r="AO787" s="158"/>
      <c r="AP787" s="158"/>
      <c r="AQ787" s="158"/>
      <c r="AR787" s="158"/>
      <c r="AS787" s="158"/>
      <c r="AT787" s="158"/>
      <c r="AU787" s="158"/>
      <c r="AV787" s="158"/>
      <c r="AW787" s="158"/>
      <c r="AX787" s="158"/>
      <c r="AY787" s="158"/>
      <c r="AZ787" s="158"/>
      <c r="BA787" s="158"/>
      <c r="BB787" s="158"/>
      <c r="BC787" s="158"/>
      <c r="BD787" s="158"/>
      <c r="BE787" s="158"/>
      <c r="BF787" s="158"/>
      <c r="BG787" s="158"/>
      <c r="BH787" s="158"/>
      <c r="BI787" s="158"/>
      <c r="BJ787" s="158"/>
      <c r="BK787" s="158"/>
      <c r="BL787" s="158"/>
      <c r="BM787" s="158"/>
      <c r="BN787" s="158"/>
      <c r="BO787" s="158"/>
      <c r="BP787" s="158"/>
      <c r="BQ787" s="158"/>
      <c r="BR787" s="158"/>
      <c r="BS787" s="158"/>
      <c r="BT787" s="158"/>
      <c r="BU787" s="158"/>
      <c r="BV787" s="158"/>
      <c r="BW787" s="158"/>
      <c r="BX787" s="158"/>
      <c r="BY787" s="158"/>
      <c r="BZ787" s="158"/>
      <c r="CA787" s="158"/>
      <c r="CB787" s="158"/>
      <c r="CC787" s="158"/>
      <c r="CD787" s="158"/>
      <c r="CE787" s="158"/>
      <c r="CF787" s="158"/>
      <c r="CG787" s="158"/>
      <c r="CH787" s="158"/>
      <c r="CI787" s="158"/>
      <c r="CJ787" s="158"/>
      <c r="CK787" s="158"/>
      <c r="CL787" s="158"/>
      <c r="CM787" s="158"/>
      <c r="CN787" s="158"/>
      <c r="CO787" s="158"/>
      <c r="CP787" s="158"/>
      <c r="CQ787" s="158"/>
      <c r="CR787" s="158"/>
      <c r="CS787" s="158"/>
      <c r="CT787" s="158"/>
      <c r="CU787" s="158"/>
      <c r="CV787" s="158"/>
      <c r="CW787" s="158"/>
      <c r="CX787" s="158"/>
      <c r="CY787" s="158"/>
      <c r="CZ787" s="158"/>
      <c r="DA787" s="158"/>
      <c r="DB787" s="158"/>
      <c r="DC787" s="158"/>
      <c r="DD787" s="158"/>
      <c r="DE787" s="158"/>
      <c r="DF787" s="158"/>
      <c r="DG787" s="158"/>
      <c r="DH787" s="158"/>
      <c r="DI787" s="158"/>
      <c r="DJ787" s="158"/>
      <c r="DK787" s="158"/>
      <c r="DL787" s="158"/>
      <c r="DM787" s="158"/>
      <c r="DN787" s="158"/>
      <c r="DO787" s="158"/>
      <c r="DP787" s="158"/>
    </row>
    <row r="788" spans="1:120" x14ac:dyDescent="0.2">
      <c r="A788" s="158"/>
      <c r="B788" s="158"/>
      <c r="C788" s="158"/>
      <c r="D788" s="158"/>
      <c r="E788" s="158"/>
      <c r="F788" s="158"/>
      <c r="G788" s="158"/>
      <c r="H788" s="158"/>
      <c r="I788" s="158"/>
      <c r="J788" s="158"/>
      <c r="K788" s="158"/>
      <c r="L788" s="158"/>
      <c r="M788" s="158"/>
      <c r="N788" s="158"/>
      <c r="O788" s="158"/>
      <c r="P788" s="158"/>
      <c r="Q788" s="158"/>
      <c r="R788" s="158"/>
      <c r="S788" s="158"/>
      <c r="T788" s="158"/>
      <c r="U788" s="158"/>
      <c r="V788" s="158"/>
      <c r="W788" s="158"/>
      <c r="X788" s="158"/>
      <c r="Y788" s="158"/>
      <c r="Z788" s="158"/>
      <c r="AA788" s="158"/>
      <c r="AB788" s="158"/>
      <c r="AC788" s="158"/>
      <c r="AD788" s="158"/>
      <c r="AE788" s="158"/>
      <c r="AF788" s="158"/>
      <c r="AG788" s="158"/>
      <c r="AH788" s="158"/>
      <c r="AI788" s="158"/>
      <c r="AJ788" s="158"/>
      <c r="AK788" s="158"/>
      <c r="AL788" s="158"/>
      <c r="AM788" s="158"/>
      <c r="AN788" s="158"/>
      <c r="AO788" s="158"/>
      <c r="AP788" s="158"/>
      <c r="AQ788" s="158"/>
      <c r="AR788" s="158"/>
      <c r="AS788" s="158"/>
      <c r="AT788" s="158"/>
      <c r="AU788" s="158"/>
      <c r="AV788" s="158"/>
      <c r="AW788" s="158"/>
      <c r="AX788" s="158"/>
      <c r="AY788" s="158"/>
      <c r="AZ788" s="158"/>
      <c r="BA788" s="158"/>
      <c r="BB788" s="158"/>
      <c r="BC788" s="158"/>
      <c r="BD788" s="158"/>
      <c r="BE788" s="158"/>
      <c r="BF788" s="158"/>
      <c r="BG788" s="158"/>
      <c r="BH788" s="158"/>
      <c r="BI788" s="158"/>
      <c r="BJ788" s="158"/>
      <c r="BK788" s="158"/>
      <c r="BL788" s="158"/>
      <c r="BM788" s="158"/>
      <c r="BN788" s="158"/>
      <c r="BO788" s="158"/>
      <c r="BP788" s="158"/>
      <c r="BQ788" s="158"/>
      <c r="BR788" s="158"/>
      <c r="BS788" s="158"/>
      <c r="BT788" s="158"/>
      <c r="BU788" s="158"/>
      <c r="BV788" s="158"/>
      <c r="BW788" s="158"/>
      <c r="BX788" s="158"/>
      <c r="BY788" s="158"/>
      <c r="BZ788" s="158"/>
      <c r="CA788" s="158"/>
      <c r="CB788" s="158"/>
      <c r="CC788" s="158"/>
      <c r="CD788" s="158"/>
      <c r="CE788" s="158"/>
      <c r="CF788" s="158"/>
      <c r="CG788" s="158"/>
      <c r="CH788" s="158"/>
      <c r="CI788" s="158"/>
      <c r="CJ788" s="158"/>
      <c r="CK788" s="158"/>
      <c r="CL788" s="158"/>
      <c r="CM788" s="158"/>
      <c r="CN788" s="158"/>
      <c r="CO788" s="158"/>
      <c r="CP788" s="158"/>
      <c r="CQ788" s="158"/>
      <c r="CR788" s="158"/>
      <c r="CS788" s="158"/>
      <c r="CT788" s="158"/>
      <c r="CU788" s="158"/>
      <c r="CV788" s="158"/>
      <c r="CW788" s="158"/>
      <c r="CX788" s="158"/>
      <c r="CY788" s="158"/>
      <c r="CZ788" s="158"/>
      <c r="DA788" s="158"/>
      <c r="DB788" s="158"/>
      <c r="DC788" s="158"/>
      <c r="DD788" s="158"/>
      <c r="DE788" s="158"/>
      <c r="DF788" s="158"/>
      <c r="DG788" s="158"/>
      <c r="DH788" s="158"/>
      <c r="DI788" s="158"/>
      <c r="DJ788" s="158"/>
      <c r="DK788" s="158"/>
      <c r="DL788" s="158"/>
      <c r="DM788" s="158"/>
      <c r="DN788" s="158"/>
      <c r="DO788" s="158"/>
      <c r="DP788" s="158"/>
    </row>
    <row r="789" spans="1:120" x14ac:dyDescent="0.2">
      <c r="A789" s="158"/>
      <c r="B789" s="158"/>
      <c r="C789" s="158"/>
      <c r="D789" s="158"/>
      <c r="E789" s="158"/>
      <c r="F789" s="158"/>
      <c r="G789" s="158"/>
      <c r="H789" s="158"/>
      <c r="I789" s="158"/>
      <c r="J789" s="158"/>
      <c r="K789" s="158"/>
      <c r="L789" s="158"/>
      <c r="M789" s="158"/>
      <c r="N789" s="158"/>
      <c r="O789" s="158"/>
      <c r="P789" s="158"/>
      <c r="Q789" s="158"/>
      <c r="R789" s="158"/>
      <c r="S789" s="158"/>
      <c r="T789" s="158"/>
      <c r="U789" s="158"/>
      <c r="V789" s="158"/>
      <c r="W789" s="158"/>
      <c r="X789" s="158"/>
      <c r="Y789" s="158"/>
      <c r="Z789" s="158"/>
      <c r="AA789" s="158"/>
      <c r="AB789" s="158"/>
      <c r="AC789" s="158"/>
      <c r="AD789" s="158"/>
      <c r="AE789" s="158"/>
      <c r="AF789" s="158"/>
      <c r="AG789" s="158"/>
      <c r="AH789" s="158"/>
      <c r="AI789" s="158"/>
      <c r="AJ789" s="158"/>
      <c r="AK789" s="158"/>
      <c r="AL789" s="158"/>
      <c r="AM789" s="158"/>
      <c r="AN789" s="158"/>
      <c r="AO789" s="158"/>
      <c r="AP789" s="158"/>
      <c r="AQ789" s="158"/>
      <c r="AR789" s="158"/>
      <c r="AS789" s="158"/>
      <c r="AT789" s="158"/>
      <c r="AU789" s="158"/>
      <c r="AV789" s="158"/>
      <c r="AW789" s="158"/>
      <c r="AX789" s="158"/>
      <c r="AY789" s="158"/>
      <c r="AZ789" s="158"/>
      <c r="BA789" s="158"/>
      <c r="BB789" s="158"/>
      <c r="BC789" s="158"/>
      <c r="BD789" s="158"/>
      <c r="BE789" s="158"/>
      <c r="BF789" s="158"/>
      <c r="BG789" s="158"/>
      <c r="BH789" s="158"/>
      <c r="BI789" s="158"/>
      <c r="BJ789" s="158"/>
      <c r="BK789" s="158"/>
      <c r="BL789" s="158"/>
      <c r="BM789" s="158"/>
      <c r="BN789" s="158"/>
      <c r="BO789" s="158"/>
      <c r="BP789" s="158"/>
      <c r="BQ789" s="158"/>
      <c r="BR789" s="158"/>
      <c r="BS789" s="158"/>
      <c r="BT789" s="158"/>
      <c r="BU789" s="158"/>
      <c r="BV789" s="158"/>
      <c r="BW789" s="158"/>
      <c r="BX789" s="158"/>
      <c r="BY789" s="158"/>
      <c r="BZ789" s="158"/>
      <c r="CA789" s="158"/>
      <c r="CB789" s="158"/>
      <c r="CC789" s="158"/>
      <c r="CD789" s="158"/>
      <c r="CE789" s="158"/>
      <c r="CF789" s="158"/>
      <c r="CG789" s="158"/>
      <c r="CH789" s="158"/>
      <c r="CI789" s="158"/>
      <c r="CJ789" s="158"/>
      <c r="CK789" s="158"/>
      <c r="CL789" s="158"/>
      <c r="CM789" s="158"/>
      <c r="CN789" s="158"/>
      <c r="CO789" s="158"/>
      <c r="CP789" s="158"/>
      <c r="CQ789" s="158"/>
      <c r="CR789" s="158"/>
      <c r="CS789" s="158"/>
      <c r="CT789" s="158"/>
      <c r="CU789" s="158"/>
      <c r="CV789" s="158"/>
      <c r="CW789" s="158"/>
      <c r="CX789" s="158"/>
      <c r="CY789" s="158"/>
      <c r="CZ789" s="158"/>
      <c r="DA789" s="158"/>
      <c r="DB789" s="158"/>
      <c r="DC789" s="158"/>
      <c r="DD789" s="158"/>
      <c r="DE789" s="158"/>
      <c r="DF789" s="158"/>
      <c r="DG789" s="158"/>
      <c r="DH789" s="158"/>
      <c r="DI789" s="158"/>
      <c r="DJ789" s="158"/>
      <c r="DK789" s="158"/>
      <c r="DL789" s="158"/>
      <c r="DM789" s="158"/>
      <c r="DN789" s="158"/>
      <c r="DO789" s="158"/>
      <c r="DP789" s="158"/>
    </row>
    <row r="790" spans="1:120" x14ac:dyDescent="0.2">
      <c r="A790" s="158"/>
      <c r="B790" s="158"/>
      <c r="C790" s="158"/>
      <c r="D790" s="158"/>
      <c r="E790" s="158"/>
      <c r="F790" s="158"/>
      <c r="G790" s="158"/>
      <c r="H790" s="158"/>
      <c r="I790" s="158"/>
      <c r="J790" s="158"/>
      <c r="K790" s="158"/>
      <c r="L790" s="158"/>
      <c r="M790" s="158"/>
      <c r="N790" s="158"/>
      <c r="O790" s="158"/>
      <c r="P790" s="158"/>
      <c r="Q790" s="158"/>
      <c r="R790" s="158"/>
      <c r="S790" s="158"/>
      <c r="T790" s="158"/>
      <c r="U790" s="158"/>
      <c r="V790" s="158"/>
      <c r="W790" s="158"/>
      <c r="X790" s="158"/>
      <c r="Y790" s="158"/>
      <c r="Z790" s="158"/>
      <c r="AA790" s="158"/>
      <c r="AB790" s="158"/>
      <c r="AC790" s="158"/>
      <c r="AD790" s="158"/>
      <c r="AE790" s="158"/>
      <c r="AF790" s="158"/>
      <c r="AG790" s="158"/>
      <c r="AH790" s="158"/>
      <c r="AI790" s="158"/>
      <c r="AJ790" s="158"/>
      <c r="AK790" s="158"/>
      <c r="AL790" s="158"/>
      <c r="AM790" s="158"/>
      <c r="AN790" s="158"/>
      <c r="AO790" s="158"/>
      <c r="AP790" s="158"/>
      <c r="AQ790" s="158"/>
      <c r="AR790" s="158"/>
      <c r="AS790" s="158"/>
      <c r="AT790" s="158"/>
      <c r="AU790" s="158"/>
      <c r="AV790" s="158"/>
      <c r="AW790" s="158"/>
      <c r="AX790" s="158"/>
      <c r="AY790" s="158"/>
      <c r="AZ790" s="158"/>
      <c r="BA790" s="158"/>
      <c r="BB790" s="158"/>
      <c r="BC790" s="158"/>
      <c r="BD790" s="158"/>
      <c r="BE790" s="158"/>
      <c r="BF790" s="158"/>
      <c r="BG790" s="158"/>
      <c r="BH790" s="158"/>
      <c r="BI790" s="158"/>
      <c r="BJ790" s="158"/>
      <c r="BK790" s="158"/>
      <c r="BL790" s="158"/>
      <c r="BM790" s="158"/>
      <c r="BN790" s="158"/>
      <c r="BO790" s="158"/>
      <c r="BP790" s="158"/>
      <c r="BQ790" s="158"/>
      <c r="BR790" s="158"/>
      <c r="BS790" s="158"/>
      <c r="BT790" s="158"/>
      <c r="BU790" s="158"/>
      <c r="BV790" s="158"/>
      <c r="BW790" s="158"/>
      <c r="BX790" s="158"/>
      <c r="BY790" s="158"/>
      <c r="BZ790" s="158"/>
      <c r="CA790" s="158"/>
      <c r="CB790" s="158"/>
      <c r="CC790" s="158"/>
      <c r="CD790" s="158"/>
      <c r="CE790" s="158"/>
      <c r="CF790" s="158"/>
      <c r="CG790" s="158"/>
      <c r="CH790" s="158"/>
      <c r="CI790" s="158"/>
      <c r="CJ790" s="158"/>
      <c r="CK790" s="158"/>
      <c r="CL790" s="158"/>
      <c r="CM790" s="158"/>
      <c r="CN790" s="158"/>
      <c r="CO790" s="158"/>
      <c r="CP790" s="158"/>
      <c r="CQ790" s="158"/>
      <c r="CR790" s="158"/>
      <c r="CS790" s="158"/>
      <c r="CT790" s="158"/>
      <c r="CU790" s="158"/>
      <c r="CV790" s="158"/>
      <c r="CW790" s="158"/>
      <c r="CX790" s="158"/>
      <c r="CY790" s="158"/>
      <c r="CZ790" s="158"/>
      <c r="DA790" s="158"/>
      <c r="DB790" s="158"/>
      <c r="DC790" s="158"/>
      <c r="DD790" s="158"/>
      <c r="DE790" s="158"/>
      <c r="DF790" s="158"/>
      <c r="DG790" s="158"/>
      <c r="DH790" s="158"/>
      <c r="DI790" s="158"/>
      <c r="DJ790" s="158"/>
      <c r="DK790" s="158"/>
      <c r="DL790" s="158"/>
      <c r="DM790" s="158"/>
      <c r="DN790" s="158"/>
      <c r="DO790" s="158"/>
      <c r="DP790" s="158"/>
    </row>
    <row r="791" spans="1:120" x14ac:dyDescent="0.2">
      <c r="A791" s="158"/>
      <c r="B791" s="158"/>
      <c r="C791" s="158"/>
      <c r="D791" s="158"/>
      <c r="E791" s="158"/>
      <c r="F791" s="158"/>
      <c r="G791" s="158"/>
      <c r="H791" s="158"/>
      <c r="I791" s="158"/>
      <c r="J791" s="158"/>
      <c r="K791" s="158"/>
      <c r="L791" s="158"/>
      <c r="M791" s="158"/>
      <c r="N791" s="158"/>
      <c r="O791" s="158"/>
      <c r="P791" s="158"/>
      <c r="Q791" s="158"/>
      <c r="R791" s="158"/>
      <c r="S791" s="158"/>
      <c r="T791" s="158"/>
      <c r="U791" s="158"/>
      <c r="V791" s="158"/>
      <c r="W791" s="158"/>
      <c r="X791" s="158"/>
      <c r="Y791" s="158"/>
      <c r="Z791" s="158"/>
      <c r="AA791" s="158"/>
      <c r="AB791" s="158"/>
      <c r="AC791" s="158"/>
      <c r="AD791" s="158"/>
      <c r="AE791" s="158"/>
      <c r="AF791" s="158"/>
      <c r="AG791" s="158"/>
      <c r="AH791" s="158"/>
      <c r="AI791" s="158"/>
      <c r="AJ791" s="158"/>
      <c r="AK791" s="158"/>
      <c r="AL791" s="158"/>
      <c r="AM791" s="158"/>
      <c r="AN791" s="158"/>
      <c r="AO791" s="158"/>
      <c r="AP791" s="158"/>
      <c r="AQ791" s="158"/>
      <c r="AR791" s="158"/>
      <c r="AS791" s="158"/>
      <c r="AT791" s="158"/>
      <c r="AU791" s="158"/>
      <c r="AV791" s="158"/>
      <c r="AW791" s="158"/>
      <c r="AX791" s="158"/>
      <c r="AY791" s="158"/>
      <c r="AZ791" s="158"/>
      <c r="BA791" s="158"/>
      <c r="BB791" s="158"/>
      <c r="BC791" s="158"/>
      <c r="BD791" s="158"/>
      <c r="BE791" s="158"/>
      <c r="BF791" s="158"/>
      <c r="BG791" s="158"/>
      <c r="BH791" s="158"/>
      <c r="BI791" s="158"/>
      <c r="BJ791" s="158"/>
      <c r="BK791" s="158"/>
      <c r="BL791" s="158"/>
      <c r="BM791" s="158"/>
      <c r="BN791" s="158"/>
      <c r="BO791" s="158"/>
      <c r="BP791" s="158"/>
      <c r="BQ791" s="158"/>
      <c r="BR791" s="158"/>
      <c r="BS791" s="158"/>
      <c r="BT791" s="158"/>
      <c r="BU791" s="158"/>
      <c r="BV791" s="158"/>
      <c r="BW791" s="158"/>
      <c r="BX791" s="158"/>
      <c r="BY791" s="158"/>
      <c r="BZ791" s="158"/>
      <c r="CA791" s="158"/>
      <c r="CB791" s="158"/>
      <c r="CC791" s="158"/>
      <c r="CD791" s="158"/>
      <c r="CE791" s="158"/>
      <c r="CF791" s="158"/>
      <c r="CG791" s="158"/>
      <c r="CH791" s="158"/>
      <c r="CI791" s="158"/>
      <c r="CJ791" s="158"/>
      <c r="CK791" s="158"/>
      <c r="CL791" s="158"/>
      <c r="CM791" s="158"/>
      <c r="CN791" s="158"/>
      <c r="CO791" s="158"/>
      <c r="CP791" s="158"/>
      <c r="CQ791" s="158"/>
      <c r="CR791" s="158"/>
      <c r="CS791" s="158"/>
      <c r="CT791" s="158"/>
      <c r="CU791" s="158"/>
      <c r="CV791" s="158"/>
      <c r="CW791" s="158"/>
      <c r="CX791" s="158"/>
      <c r="CY791" s="158"/>
      <c r="CZ791" s="158"/>
      <c r="DA791" s="158"/>
      <c r="DB791" s="158"/>
      <c r="DC791" s="158"/>
      <c r="DD791" s="158"/>
      <c r="DE791" s="158"/>
      <c r="DF791" s="158"/>
      <c r="DG791" s="158"/>
      <c r="DH791" s="158"/>
      <c r="DI791" s="158"/>
      <c r="DJ791" s="158"/>
      <c r="DK791" s="158"/>
      <c r="DL791" s="158"/>
      <c r="DM791" s="158"/>
      <c r="DN791" s="158"/>
      <c r="DO791" s="158"/>
      <c r="DP791" s="158"/>
    </row>
    <row r="792" spans="1:120" x14ac:dyDescent="0.2">
      <c r="A792" s="158"/>
      <c r="B792" s="158"/>
      <c r="C792" s="158"/>
      <c r="D792" s="158"/>
      <c r="E792" s="158"/>
      <c r="F792" s="158"/>
      <c r="G792" s="158"/>
      <c r="H792" s="158"/>
      <c r="I792" s="158"/>
      <c r="J792" s="158"/>
      <c r="K792" s="158"/>
      <c r="L792" s="158"/>
      <c r="M792" s="158"/>
      <c r="N792" s="158"/>
      <c r="O792" s="158"/>
      <c r="P792" s="158"/>
      <c r="Q792" s="158"/>
      <c r="R792" s="158"/>
      <c r="S792" s="158"/>
      <c r="T792" s="158"/>
      <c r="U792" s="158"/>
      <c r="V792" s="158"/>
      <c r="W792" s="158"/>
      <c r="X792" s="158"/>
      <c r="Y792" s="158"/>
      <c r="Z792" s="158"/>
      <c r="AA792" s="158"/>
      <c r="AB792" s="158"/>
      <c r="AC792" s="158"/>
      <c r="AD792" s="158"/>
      <c r="AE792" s="158"/>
      <c r="AF792" s="158"/>
      <c r="AG792" s="158"/>
      <c r="AH792" s="158"/>
      <c r="AI792" s="158"/>
      <c r="AJ792" s="158"/>
      <c r="AK792" s="158"/>
      <c r="AL792" s="158"/>
      <c r="AM792" s="158"/>
      <c r="AN792" s="158"/>
      <c r="AO792" s="158"/>
      <c r="AP792" s="158"/>
      <c r="AQ792" s="158"/>
      <c r="AR792" s="158"/>
      <c r="AS792" s="158"/>
      <c r="AT792" s="158"/>
      <c r="AU792" s="158"/>
      <c r="AV792" s="158"/>
      <c r="AW792" s="158"/>
      <c r="AX792" s="158"/>
      <c r="AY792" s="158"/>
      <c r="AZ792" s="158"/>
      <c r="BA792" s="158"/>
      <c r="BB792" s="158"/>
      <c r="BC792" s="158"/>
      <c r="BD792" s="158"/>
      <c r="BE792" s="158"/>
      <c r="BF792" s="158"/>
      <c r="BG792" s="158"/>
      <c r="BH792" s="158"/>
      <c r="BI792" s="158"/>
      <c r="BJ792" s="158"/>
      <c r="BK792" s="158"/>
      <c r="BL792" s="158"/>
      <c r="BM792" s="158"/>
      <c r="BN792" s="158"/>
      <c r="BO792" s="158"/>
      <c r="BP792" s="158"/>
      <c r="BQ792" s="158"/>
      <c r="BR792" s="158"/>
      <c r="BS792" s="158"/>
      <c r="BT792" s="158"/>
      <c r="BU792" s="158"/>
      <c r="BV792" s="158"/>
      <c r="BW792" s="158"/>
      <c r="BX792" s="158"/>
      <c r="BY792" s="158"/>
      <c r="BZ792" s="158"/>
      <c r="CA792" s="158"/>
      <c r="CB792" s="158"/>
      <c r="CC792" s="158"/>
      <c r="CD792" s="158"/>
      <c r="CE792" s="158"/>
      <c r="CF792" s="158"/>
      <c r="CG792" s="158"/>
      <c r="CH792" s="158"/>
      <c r="CI792" s="158"/>
      <c r="CJ792" s="158"/>
      <c r="CK792" s="158"/>
      <c r="CL792" s="158"/>
      <c r="CM792" s="158"/>
      <c r="CN792" s="158"/>
      <c r="CO792" s="158"/>
      <c r="CP792" s="158"/>
      <c r="CQ792" s="158"/>
      <c r="CR792" s="158"/>
      <c r="CS792" s="158"/>
      <c r="CT792" s="158"/>
      <c r="CU792" s="158"/>
      <c r="CV792" s="158"/>
      <c r="CW792" s="158"/>
      <c r="CX792" s="158"/>
      <c r="CY792" s="158"/>
      <c r="CZ792" s="158"/>
      <c r="DA792" s="158"/>
      <c r="DB792" s="158"/>
      <c r="DC792" s="158"/>
      <c r="DD792" s="158"/>
      <c r="DE792" s="158"/>
      <c r="DF792" s="158"/>
      <c r="DG792" s="158"/>
      <c r="DH792" s="158"/>
      <c r="DI792" s="158"/>
      <c r="DJ792" s="158"/>
      <c r="DK792" s="158"/>
      <c r="DL792" s="158"/>
      <c r="DM792" s="158"/>
      <c r="DN792" s="158"/>
      <c r="DO792" s="158"/>
      <c r="DP792" s="158"/>
    </row>
    <row r="793" spans="1:120" x14ac:dyDescent="0.2">
      <c r="A793" s="158"/>
      <c r="B793" s="158"/>
      <c r="C793" s="158"/>
      <c r="D793" s="158"/>
      <c r="E793" s="158"/>
      <c r="F793" s="158"/>
      <c r="G793" s="158"/>
      <c r="H793" s="158"/>
      <c r="I793" s="158"/>
      <c r="J793" s="158"/>
      <c r="K793" s="158"/>
      <c r="L793" s="158"/>
      <c r="M793" s="158"/>
      <c r="N793" s="158"/>
      <c r="O793" s="158"/>
      <c r="P793" s="158"/>
      <c r="Q793" s="158"/>
      <c r="R793" s="158"/>
      <c r="S793" s="158"/>
      <c r="T793" s="158"/>
      <c r="U793" s="158"/>
      <c r="V793" s="158"/>
      <c r="W793" s="158"/>
      <c r="X793" s="158"/>
      <c r="Y793" s="158"/>
      <c r="Z793" s="158"/>
      <c r="AA793" s="158"/>
      <c r="AB793" s="158"/>
      <c r="AC793" s="158"/>
      <c r="AD793" s="158"/>
      <c r="AE793" s="158"/>
      <c r="AF793" s="158"/>
      <c r="AG793" s="158"/>
      <c r="AH793" s="158"/>
      <c r="AI793" s="158"/>
      <c r="AJ793" s="158"/>
      <c r="AK793" s="158"/>
      <c r="AL793" s="158"/>
      <c r="AM793" s="158"/>
      <c r="AN793" s="158"/>
      <c r="AO793" s="158"/>
      <c r="AP793" s="158"/>
      <c r="AQ793" s="158"/>
      <c r="AR793" s="158"/>
      <c r="AS793" s="158"/>
      <c r="AT793" s="158"/>
      <c r="AU793" s="158"/>
      <c r="AV793" s="158"/>
      <c r="AW793" s="158"/>
      <c r="AX793" s="158"/>
      <c r="AY793" s="158"/>
      <c r="AZ793" s="158"/>
      <c r="BA793" s="158"/>
      <c r="BB793" s="158"/>
      <c r="BC793" s="158"/>
      <c r="BD793" s="158"/>
      <c r="BE793" s="158"/>
      <c r="BF793" s="158"/>
      <c r="BG793" s="158"/>
      <c r="BH793" s="158"/>
      <c r="BI793" s="158"/>
      <c r="BJ793" s="158"/>
      <c r="BK793" s="158"/>
      <c r="BL793" s="158"/>
      <c r="BM793" s="158"/>
      <c r="BN793" s="158"/>
      <c r="BO793" s="158"/>
      <c r="BP793" s="158"/>
      <c r="BQ793" s="158"/>
      <c r="BR793" s="158"/>
      <c r="BS793" s="158"/>
      <c r="BT793" s="158"/>
      <c r="BU793" s="158"/>
      <c r="BV793" s="158"/>
      <c r="BW793" s="158"/>
      <c r="BX793" s="158"/>
      <c r="BY793" s="158"/>
      <c r="BZ793" s="158"/>
      <c r="CA793" s="158"/>
      <c r="CB793" s="158"/>
      <c r="CC793" s="158"/>
      <c r="CD793" s="158"/>
      <c r="CE793" s="158"/>
      <c r="CF793" s="158"/>
      <c r="CG793" s="158"/>
      <c r="CH793" s="158"/>
      <c r="CI793" s="158"/>
      <c r="CJ793" s="158"/>
      <c r="CK793" s="158"/>
      <c r="CL793" s="158"/>
      <c r="CM793" s="158"/>
      <c r="CN793" s="158"/>
      <c r="CO793" s="158"/>
      <c r="CP793" s="158"/>
      <c r="CQ793" s="158"/>
      <c r="CR793" s="158"/>
      <c r="CS793" s="158"/>
      <c r="CT793" s="158"/>
      <c r="CU793" s="158"/>
      <c r="CV793" s="158"/>
      <c r="CW793" s="158"/>
      <c r="CX793" s="158"/>
      <c r="CY793" s="158"/>
      <c r="CZ793" s="158"/>
      <c r="DA793" s="158"/>
      <c r="DB793" s="158"/>
      <c r="DC793" s="158"/>
      <c r="DD793" s="158"/>
      <c r="DE793" s="158"/>
      <c r="DF793" s="158"/>
      <c r="DG793" s="158"/>
      <c r="DH793" s="158"/>
      <c r="DI793" s="158"/>
      <c r="DJ793" s="158"/>
      <c r="DK793" s="158"/>
      <c r="DL793" s="158"/>
      <c r="DM793" s="158"/>
      <c r="DN793" s="158"/>
      <c r="DO793" s="158"/>
      <c r="DP793" s="158"/>
    </row>
    <row r="794" spans="1:120" x14ac:dyDescent="0.2">
      <c r="A794" s="158"/>
      <c r="B794" s="158"/>
      <c r="C794" s="158"/>
      <c r="D794" s="158"/>
      <c r="E794" s="158"/>
      <c r="F794" s="158"/>
      <c r="G794" s="158"/>
      <c r="H794" s="158"/>
      <c r="I794" s="158"/>
      <c r="J794" s="158"/>
      <c r="K794" s="158"/>
      <c r="L794" s="158"/>
      <c r="M794" s="158"/>
      <c r="N794" s="158"/>
      <c r="O794" s="158"/>
      <c r="P794" s="158"/>
      <c r="Q794" s="158"/>
      <c r="R794" s="158"/>
      <c r="S794" s="158"/>
      <c r="T794" s="158"/>
      <c r="U794" s="158"/>
      <c r="V794" s="158"/>
      <c r="W794" s="158"/>
      <c r="X794" s="158"/>
      <c r="Y794" s="158"/>
      <c r="Z794" s="158"/>
      <c r="AA794" s="158"/>
      <c r="AB794" s="158"/>
      <c r="AC794" s="158"/>
      <c r="AD794" s="158"/>
      <c r="AE794" s="158"/>
      <c r="AF794" s="158"/>
      <c r="AG794" s="158"/>
      <c r="AH794" s="158"/>
      <c r="AI794" s="158"/>
      <c r="AJ794" s="158"/>
      <c r="AK794" s="158"/>
      <c r="AL794" s="158"/>
      <c r="AM794" s="158"/>
      <c r="AN794" s="158"/>
      <c r="AO794" s="158"/>
      <c r="AP794" s="158"/>
      <c r="AQ794" s="158"/>
      <c r="AR794" s="158"/>
      <c r="AS794" s="158"/>
      <c r="AT794" s="158"/>
      <c r="AU794" s="158"/>
      <c r="AV794" s="158"/>
      <c r="AW794" s="158"/>
      <c r="AX794" s="158"/>
      <c r="AY794" s="158"/>
      <c r="AZ794" s="158"/>
      <c r="BA794" s="158"/>
      <c r="BB794" s="158"/>
      <c r="BC794" s="158"/>
      <c r="BD794" s="158"/>
      <c r="BE794" s="158"/>
      <c r="BF794" s="158"/>
      <c r="BG794" s="158"/>
      <c r="BH794" s="158"/>
      <c r="BI794" s="158"/>
      <c r="BJ794" s="158"/>
      <c r="BK794" s="158"/>
      <c r="BL794" s="158"/>
      <c r="BM794" s="158"/>
      <c r="BN794" s="158"/>
      <c r="BO794" s="158"/>
      <c r="BP794" s="158"/>
      <c r="BQ794" s="158"/>
      <c r="BR794" s="158"/>
      <c r="BS794" s="158"/>
      <c r="BT794" s="158"/>
      <c r="BU794" s="158"/>
      <c r="BV794" s="158"/>
      <c r="BW794" s="158"/>
      <c r="BX794" s="158"/>
      <c r="BY794" s="158"/>
      <c r="BZ794" s="158"/>
      <c r="CA794" s="158"/>
      <c r="CB794" s="158"/>
      <c r="CC794" s="158"/>
      <c r="CD794" s="158"/>
      <c r="CE794" s="158"/>
      <c r="CF794" s="158"/>
      <c r="CG794" s="158"/>
      <c r="CH794" s="158"/>
      <c r="CI794" s="158"/>
      <c r="CJ794" s="158"/>
      <c r="CK794" s="158"/>
      <c r="CL794" s="158"/>
      <c r="CM794" s="158"/>
      <c r="CN794" s="158"/>
      <c r="CO794" s="158"/>
      <c r="CP794" s="158"/>
      <c r="CQ794" s="158"/>
      <c r="CR794" s="158"/>
      <c r="CS794" s="158"/>
      <c r="CT794" s="158"/>
      <c r="CU794" s="158"/>
      <c r="CV794" s="158"/>
      <c r="CW794" s="158"/>
      <c r="CX794" s="158"/>
      <c r="CY794" s="158"/>
      <c r="CZ794" s="158"/>
      <c r="DA794" s="158"/>
      <c r="DB794" s="158"/>
      <c r="DC794" s="158"/>
      <c r="DD794" s="158"/>
      <c r="DE794" s="158"/>
      <c r="DF794" s="158"/>
      <c r="DG794" s="158"/>
      <c r="DH794" s="158"/>
      <c r="DI794" s="158"/>
      <c r="DJ794" s="158"/>
      <c r="DK794" s="158"/>
      <c r="DL794" s="158"/>
      <c r="DM794" s="158"/>
      <c r="DN794" s="158"/>
      <c r="DO794" s="158"/>
      <c r="DP794" s="158"/>
    </row>
    <row r="795" spans="1:120" x14ac:dyDescent="0.2">
      <c r="A795" s="158"/>
      <c r="B795" s="158"/>
      <c r="C795" s="158"/>
      <c r="D795" s="158"/>
      <c r="E795" s="158"/>
      <c r="F795" s="158"/>
      <c r="G795" s="158"/>
      <c r="H795" s="158"/>
      <c r="I795" s="158"/>
      <c r="J795" s="158"/>
      <c r="K795" s="158"/>
      <c r="L795" s="158"/>
      <c r="M795" s="158"/>
      <c r="N795" s="158"/>
      <c r="O795" s="158"/>
      <c r="P795" s="158"/>
      <c r="Q795" s="158"/>
      <c r="R795" s="158"/>
      <c r="S795" s="158"/>
      <c r="T795" s="158"/>
      <c r="U795" s="158"/>
      <c r="V795" s="158"/>
      <c r="W795" s="158"/>
      <c r="X795" s="158"/>
      <c r="Y795" s="158"/>
      <c r="Z795" s="158"/>
      <c r="AA795" s="158"/>
      <c r="AB795" s="158"/>
      <c r="AC795" s="158"/>
      <c r="AD795" s="158"/>
      <c r="AE795" s="158"/>
      <c r="AF795" s="158"/>
      <c r="AG795" s="158"/>
      <c r="AH795" s="158"/>
      <c r="AI795" s="158"/>
      <c r="AJ795" s="158"/>
      <c r="AK795" s="158"/>
      <c r="AL795" s="158"/>
      <c r="AM795" s="158"/>
      <c r="AN795" s="158"/>
      <c r="AO795" s="158"/>
      <c r="AP795" s="158"/>
      <c r="AQ795" s="158"/>
      <c r="AR795" s="158"/>
      <c r="AS795" s="158"/>
      <c r="AT795" s="158"/>
      <c r="AU795" s="158"/>
      <c r="AV795" s="158"/>
      <c r="AW795" s="158"/>
      <c r="AX795" s="158"/>
      <c r="AY795" s="158"/>
      <c r="AZ795" s="158"/>
      <c r="BA795" s="158"/>
      <c r="BB795" s="158"/>
      <c r="BC795" s="158"/>
      <c r="BD795" s="158"/>
      <c r="BE795" s="158"/>
      <c r="BF795" s="158"/>
      <c r="BG795" s="158"/>
      <c r="BH795" s="158"/>
      <c r="BI795" s="158"/>
      <c r="BJ795" s="158"/>
      <c r="BK795" s="158"/>
      <c r="BL795" s="158"/>
      <c r="BM795" s="158"/>
      <c r="BN795" s="158"/>
      <c r="BO795" s="158"/>
      <c r="BP795" s="158"/>
      <c r="BQ795" s="158"/>
      <c r="BR795" s="158"/>
      <c r="BS795" s="158"/>
      <c r="BT795" s="158"/>
      <c r="BU795" s="158"/>
      <c r="BV795" s="158"/>
      <c r="BW795" s="158"/>
      <c r="BX795" s="158"/>
      <c r="BY795" s="158"/>
      <c r="BZ795" s="158"/>
      <c r="CA795" s="158"/>
      <c r="CB795" s="158"/>
      <c r="CC795" s="158"/>
      <c r="CD795" s="158"/>
      <c r="CE795" s="158"/>
      <c r="CF795" s="158"/>
      <c r="CG795" s="158"/>
      <c r="CH795" s="158"/>
      <c r="CI795" s="158"/>
      <c r="CJ795" s="158"/>
      <c r="CK795" s="158"/>
      <c r="CL795" s="158"/>
      <c r="CM795" s="158"/>
      <c r="CN795" s="158"/>
      <c r="CO795" s="158"/>
      <c r="CP795" s="158"/>
      <c r="CQ795" s="158"/>
      <c r="CR795" s="158"/>
      <c r="CS795" s="158"/>
      <c r="CT795" s="158"/>
      <c r="CU795" s="158"/>
      <c r="CV795" s="158"/>
      <c r="CW795" s="158"/>
      <c r="CX795" s="158"/>
      <c r="CY795" s="158"/>
      <c r="CZ795" s="158"/>
      <c r="DA795" s="158"/>
      <c r="DB795" s="158"/>
      <c r="DC795" s="158"/>
      <c r="DD795" s="158"/>
      <c r="DE795" s="158"/>
      <c r="DF795" s="158"/>
      <c r="DG795" s="158"/>
      <c r="DH795" s="158"/>
      <c r="DI795" s="158"/>
      <c r="DJ795" s="158"/>
      <c r="DK795" s="158"/>
      <c r="DL795" s="158"/>
      <c r="DM795" s="158"/>
      <c r="DN795" s="158"/>
      <c r="DO795" s="158"/>
      <c r="DP795" s="158"/>
    </row>
    <row r="796" spans="1:120" x14ac:dyDescent="0.2">
      <c r="A796" s="158"/>
      <c r="B796" s="158"/>
      <c r="C796" s="158"/>
      <c r="D796" s="158"/>
      <c r="E796" s="158"/>
      <c r="F796" s="158"/>
      <c r="G796" s="158"/>
      <c r="H796" s="158"/>
      <c r="I796" s="158"/>
      <c r="J796" s="158"/>
      <c r="K796" s="158"/>
      <c r="L796" s="158"/>
      <c r="M796" s="158"/>
      <c r="N796" s="158"/>
      <c r="O796" s="158"/>
      <c r="P796" s="158"/>
      <c r="Q796" s="158"/>
      <c r="R796" s="158"/>
      <c r="S796" s="158"/>
      <c r="T796" s="158"/>
      <c r="U796" s="158"/>
      <c r="V796" s="158"/>
      <c r="W796" s="158"/>
      <c r="X796" s="158"/>
      <c r="Y796" s="158"/>
      <c r="Z796" s="158"/>
      <c r="AA796" s="158"/>
      <c r="AB796" s="158"/>
      <c r="AC796" s="158"/>
      <c r="AD796" s="158"/>
      <c r="AE796" s="158"/>
      <c r="AF796" s="158"/>
      <c r="AG796" s="158"/>
      <c r="AH796" s="158"/>
      <c r="AI796" s="158"/>
      <c r="AJ796" s="158"/>
      <c r="AK796" s="158"/>
      <c r="AL796" s="158"/>
      <c r="AM796" s="158"/>
      <c r="AN796" s="158"/>
      <c r="AO796" s="158"/>
      <c r="AP796" s="158"/>
      <c r="AQ796" s="158"/>
      <c r="AR796" s="158"/>
      <c r="AS796" s="158"/>
      <c r="AT796" s="158"/>
      <c r="AU796" s="158"/>
      <c r="AV796" s="158"/>
      <c r="AW796" s="158"/>
      <c r="AX796" s="158"/>
      <c r="AY796" s="158"/>
      <c r="AZ796" s="158"/>
      <c r="BA796" s="158"/>
      <c r="BB796" s="158"/>
      <c r="BC796" s="158"/>
      <c r="BD796" s="158"/>
      <c r="BE796" s="158"/>
      <c r="BF796" s="158"/>
      <c r="BG796" s="158"/>
      <c r="BH796" s="158"/>
      <c r="BI796" s="158"/>
      <c r="BJ796" s="158"/>
      <c r="BK796" s="158"/>
      <c r="BL796" s="158"/>
      <c r="BM796" s="158"/>
      <c r="BN796" s="158"/>
      <c r="BO796" s="158"/>
      <c r="BP796" s="158"/>
      <c r="BQ796" s="158"/>
      <c r="BR796" s="158"/>
      <c r="BS796" s="158"/>
      <c r="BT796" s="158"/>
      <c r="BU796" s="158"/>
      <c r="BV796" s="158"/>
      <c r="BW796" s="158"/>
      <c r="BX796" s="158"/>
      <c r="BY796" s="158"/>
      <c r="BZ796" s="158"/>
      <c r="CA796" s="158"/>
      <c r="CB796" s="158"/>
      <c r="CC796" s="158"/>
      <c r="CD796" s="158"/>
      <c r="CE796" s="158"/>
      <c r="CF796" s="158"/>
      <c r="CG796" s="158"/>
      <c r="CH796" s="158"/>
      <c r="CI796" s="158"/>
      <c r="CJ796" s="158"/>
      <c r="CK796" s="158"/>
      <c r="CL796" s="158"/>
      <c r="CM796" s="158"/>
      <c r="CN796" s="158"/>
      <c r="CO796" s="158"/>
      <c r="CP796" s="158"/>
      <c r="CQ796" s="158"/>
      <c r="CR796" s="158"/>
      <c r="CS796" s="158"/>
      <c r="CT796" s="158"/>
      <c r="CU796" s="158"/>
      <c r="CV796" s="158"/>
      <c r="CW796" s="158"/>
      <c r="CX796" s="158"/>
      <c r="CY796" s="158"/>
      <c r="CZ796" s="158"/>
      <c r="DA796" s="158"/>
      <c r="DB796" s="158"/>
      <c r="DC796" s="158"/>
      <c r="DD796" s="158"/>
      <c r="DE796" s="158"/>
      <c r="DF796" s="158"/>
      <c r="DG796" s="158"/>
      <c r="DH796" s="158"/>
      <c r="DI796" s="158"/>
      <c r="DJ796" s="158"/>
      <c r="DK796" s="158"/>
      <c r="DL796" s="158"/>
      <c r="DM796" s="158"/>
      <c r="DN796" s="158"/>
      <c r="DO796" s="158"/>
      <c r="DP796" s="158"/>
    </row>
    <row r="797" spans="1:120" x14ac:dyDescent="0.2">
      <c r="A797" s="158"/>
      <c r="B797" s="158"/>
      <c r="C797" s="158"/>
      <c r="D797" s="158"/>
      <c r="E797" s="158"/>
      <c r="F797" s="158"/>
      <c r="G797" s="158"/>
      <c r="H797" s="158"/>
      <c r="I797" s="158"/>
      <c r="J797" s="158"/>
      <c r="K797" s="158"/>
      <c r="L797" s="158"/>
      <c r="M797" s="158"/>
      <c r="N797" s="158"/>
      <c r="O797" s="158"/>
      <c r="P797" s="158"/>
      <c r="Q797" s="158"/>
      <c r="R797" s="158"/>
      <c r="S797" s="158"/>
      <c r="T797" s="158"/>
      <c r="U797" s="158"/>
      <c r="V797" s="158"/>
      <c r="W797" s="158"/>
      <c r="X797" s="158"/>
      <c r="Y797" s="158"/>
      <c r="Z797" s="158"/>
      <c r="AA797" s="158"/>
      <c r="AB797" s="158"/>
      <c r="AC797" s="158"/>
      <c r="AD797" s="158"/>
      <c r="AE797" s="158"/>
      <c r="AF797" s="158"/>
      <c r="AG797" s="158"/>
      <c r="AH797" s="158"/>
      <c r="AI797" s="158"/>
      <c r="AJ797" s="158"/>
      <c r="AK797" s="158"/>
      <c r="AL797" s="158"/>
      <c r="AM797" s="158"/>
      <c r="AN797" s="158"/>
      <c r="AO797" s="158"/>
      <c r="AP797" s="158"/>
      <c r="AQ797" s="158"/>
      <c r="AR797" s="158"/>
      <c r="AS797" s="158"/>
      <c r="AT797" s="158"/>
      <c r="AU797" s="158"/>
      <c r="AV797" s="158"/>
      <c r="AW797" s="158"/>
      <c r="AX797" s="158"/>
      <c r="AY797" s="158"/>
      <c r="AZ797" s="158"/>
      <c r="BA797" s="158"/>
      <c r="BB797" s="158"/>
      <c r="BC797" s="158"/>
      <c r="BD797" s="158"/>
      <c r="BE797" s="158"/>
      <c r="BF797" s="158"/>
      <c r="BG797" s="158"/>
      <c r="BH797" s="158"/>
      <c r="BI797" s="158"/>
      <c r="BJ797" s="158"/>
      <c r="BK797" s="158"/>
      <c r="BL797" s="158"/>
      <c r="BM797" s="158"/>
      <c r="BN797" s="158"/>
      <c r="BO797" s="158"/>
      <c r="BP797" s="158"/>
      <c r="BQ797" s="158"/>
      <c r="BR797" s="158"/>
      <c r="BS797" s="158"/>
      <c r="BT797" s="158"/>
      <c r="BU797" s="158"/>
      <c r="BV797" s="158"/>
      <c r="BW797" s="158"/>
      <c r="BX797" s="158"/>
      <c r="BY797" s="158"/>
      <c r="BZ797" s="158"/>
      <c r="CA797" s="158"/>
      <c r="CB797" s="158"/>
      <c r="CC797" s="158"/>
      <c r="CD797" s="158"/>
      <c r="CE797" s="158"/>
      <c r="CF797" s="158"/>
      <c r="CG797" s="158"/>
      <c r="CH797" s="158"/>
      <c r="CI797" s="158"/>
      <c r="CJ797" s="158"/>
      <c r="CK797" s="158"/>
      <c r="CL797" s="158"/>
      <c r="CM797" s="158"/>
      <c r="CN797" s="158"/>
      <c r="CO797" s="158"/>
      <c r="CP797" s="158"/>
      <c r="CQ797" s="158"/>
      <c r="CR797" s="158"/>
      <c r="CS797" s="158"/>
      <c r="CT797" s="158"/>
      <c r="CU797" s="158"/>
      <c r="CV797" s="158"/>
      <c r="CW797" s="158"/>
      <c r="CX797" s="158"/>
      <c r="CY797" s="158"/>
      <c r="CZ797" s="158"/>
      <c r="DA797" s="158"/>
      <c r="DB797" s="158"/>
      <c r="DC797" s="158"/>
      <c r="DD797" s="158"/>
      <c r="DE797" s="158"/>
      <c r="DF797" s="158"/>
      <c r="DG797" s="158"/>
      <c r="DH797" s="158"/>
      <c r="DI797" s="158"/>
      <c r="DJ797" s="158"/>
      <c r="DK797" s="158"/>
      <c r="DL797" s="158"/>
      <c r="DM797" s="158"/>
      <c r="DN797" s="158"/>
      <c r="DO797" s="158"/>
      <c r="DP797" s="158"/>
    </row>
    <row r="798" spans="1:120" x14ac:dyDescent="0.2">
      <c r="A798" s="158"/>
      <c r="B798" s="158"/>
      <c r="C798" s="158"/>
      <c r="D798" s="158"/>
      <c r="E798" s="158"/>
      <c r="F798" s="158"/>
      <c r="G798" s="158"/>
      <c r="H798" s="158"/>
      <c r="I798" s="158"/>
      <c r="J798" s="158"/>
      <c r="K798" s="158"/>
      <c r="L798" s="158"/>
      <c r="M798" s="158"/>
      <c r="N798" s="158"/>
      <c r="O798" s="158"/>
      <c r="P798" s="158"/>
      <c r="Q798" s="158"/>
      <c r="R798" s="158"/>
      <c r="S798" s="158"/>
      <c r="T798" s="158"/>
      <c r="U798" s="158"/>
      <c r="V798" s="158"/>
      <c r="W798" s="158"/>
      <c r="X798" s="158"/>
      <c r="Y798" s="158"/>
      <c r="Z798" s="158"/>
      <c r="AA798" s="158"/>
      <c r="AB798" s="158"/>
      <c r="AC798" s="158"/>
      <c r="AD798" s="158"/>
      <c r="AE798" s="158"/>
      <c r="AF798" s="158"/>
      <c r="AG798" s="158"/>
      <c r="AH798" s="158"/>
      <c r="AI798" s="158"/>
      <c r="AJ798" s="158"/>
      <c r="AK798" s="158"/>
      <c r="AL798" s="158"/>
      <c r="AM798" s="158"/>
      <c r="AN798" s="158"/>
      <c r="AO798" s="158"/>
      <c r="AP798" s="158"/>
      <c r="AQ798" s="158"/>
      <c r="AR798" s="158"/>
      <c r="AS798" s="158"/>
      <c r="AT798" s="158"/>
      <c r="AU798" s="158"/>
      <c r="AV798" s="158"/>
      <c r="AW798" s="158"/>
      <c r="AX798" s="158"/>
      <c r="AY798" s="158"/>
      <c r="AZ798" s="158"/>
      <c r="BA798" s="158"/>
      <c r="BB798" s="158"/>
      <c r="BC798" s="158"/>
      <c r="BD798" s="158"/>
      <c r="BE798" s="158"/>
      <c r="BF798" s="158"/>
      <c r="BG798" s="158"/>
      <c r="BH798" s="158"/>
      <c r="BI798" s="158"/>
      <c r="BJ798" s="158"/>
      <c r="BK798" s="158"/>
      <c r="BL798" s="158"/>
      <c r="BM798" s="158"/>
      <c r="BN798" s="158"/>
      <c r="BO798" s="158"/>
      <c r="BP798" s="158"/>
      <c r="BQ798" s="158"/>
      <c r="BR798" s="158"/>
      <c r="BS798" s="158"/>
      <c r="BT798" s="158"/>
      <c r="BU798" s="158"/>
      <c r="BV798" s="158"/>
      <c r="BW798" s="158"/>
      <c r="BX798" s="158"/>
      <c r="BY798" s="158"/>
      <c r="BZ798" s="158"/>
      <c r="CA798" s="158"/>
      <c r="CB798" s="158"/>
      <c r="CC798" s="158"/>
      <c r="CD798" s="158"/>
      <c r="CE798" s="158"/>
      <c r="CF798" s="158"/>
      <c r="CG798" s="158"/>
      <c r="CH798" s="158"/>
      <c r="CI798" s="158"/>
      <c r="CJ798" s="158"/>
      <c r="CK798" s="158"/>
      <c r="CL798" s="158"/>
      <c r="CM798" s="158"/>
      <c r="CN798" s="158"/>
      <c r="CO798" s="158"/>
      <c r="CP798" s="158"/>
      <c r="CQ798" s="158"/>
      <c r="CR798" s="158"/>
      <c r="CS798" s="158"/>
      <c r="CT798" s="158"/>
      <c r="CU798" s="158"/>
      <c r="CV798" s="158"/>
      <c r="CW798" s="158"/>
      <c r="CX798" s="158"/>
      <c r="CY798" s="158"/>
      <c r="CZ798" s="158"/>
      <c r="DA798" s="158"/>
      <c r="DB798" s="158"/>
      <c r="DC798" s="158"/>
      <c r="DD798" s="158"/>
      <c r="DE798" s="158"/>
      <c r="DF798" s="158"/>
      <c r="DG798" s="158"/>
      <c r="DH798" s="158"/>
      <c r="DI798" s="158"/>
      <c r="DJ798" s="158"/>
      <c r="DK798" s="158"/>
      <c r="DL798" s="158"/>
      <c r="DM798" s="158"/>
      <c r="DN798" s="158"/>
      <c r="DO798" s="158"/>
      <c r="DP798" s="158"/>
    </row>
    <row r="799" spans="1:120" x14ac:dyDescent="0.2">
      <c r="A799" s="158"/>
      <c r="B799" s="158"/>
      <c r="C799" s="158"/>
      <c r="D799" s="158"/>
      <c r="E799" s="158"/>
      <c r="F799" s="158"/>
      <c r="G799" s="158"/>
      <c r="H799" s="158"/>
      <c r="I799" s="158"/>
      <c r="J799" s="158"/>
      <c r="K799" s="158"/>
      <c r="L799" s="158"/>
      <c r="M799" s="158"/>
      <c r="N799" s="158"/>
      <c r="O799" s="158"/>
      <c r="P799" s="158"/>
      <c r="Q799" s="158"/>
      <c r="R799" s="158"/>
      <c r="S799" s="158"/>
      <c r="T799" s="158"/>
      <c r="U799" s="158"/>
      <c r="V799" s="158"/>
      <c r="W799" s="158"/>
      <c r="X799" s="158"/>
      <c r="Y799" s="158"/>
      <c r="Z799" s="158"/>
      <c r="AA799" s="158"/>
      <c r="AB799" s="158"/>
      <c r="AC799" s="158"/>
      <c r="AD799" s="158"/>
      <c r="AE799" s="158"/>
      <c r="AF799" s="158"/>
      <c r="AG799" s="158"/>
      <c r="AH799" s="158"/>
      <c r="AI799" s="158"/>
      <c r="AJ799" s="158"/>
      <c r="AK799" s="158"/>
      <c r="AL799" s="158"/>
      <c r="AM799" s="158"/>
      <c r="AN799" s="158"/>
      <c r="AO799" s="158"/>
      <c r="AP799" s="158"/>
      <c r="AQ799" s="158"/>
      <c r="AR799" s="158"/>
      <c r="AS799" s="158"/>
      <c r="AT799" s="158"/>
      <c r="AU799" s="158"/>
      <c r="AV799" s="158"/>
      <c r="AW799" s="158"/>
      <c r="AX799" s="158"/>
      <c r="AY799" s="158"/>
      <c r="AZ799" s="158"/>
      <c r="BA799" s="158"/>
      <c r="BB799" s="158"/>
      <c r="BC799" s="158"/>
      <c r="BD799" s="158"/>
      <c r="BE799" s="158"/>
      <c r="BF799" s="158"/>
      <c r="BG799" s="158"/>
      <c r="BH799" s="158"/>
      <c r="BI799" s="158"/>
      <c r="BJ799" s="158"/>
      <c r="BK799" s="158"/>
      <c r="BL799" s="158"/>
      <c r="BM799" s="158"/>
      <c r="BN799" s="158"/>
      <c r="BO799" s="158"/>
      <c r="BP799" s="158"/>
      <c r="BQ799" s="158"/>
      <c r="BR799" s="158"/>
      <c r="BS799" s="158"/>
      <c r="BT799" s="158"/>
      <c r="BU799" s="158"/>
      <c r="BV799" s="158"/>
      <c r="BW799" s="158"/>
      <c r="BX799" s="158"/>
      <c r="BY799" s="158"/>
      <c r="BZ799" s="158"/>
      <c r="CA799" s="158"/>
      <c r="CB799" s="158"/>
      <c r="CC799" s="158"/>
      <c r="CD799" s="158"/>
      <c r="CE799" s="158"/>
      <c r="CF799" s="158"/>
      <c r="CG799" s="158"/>
      <c r="CH799" s="158"/>
      <c r="CI799" s="158"/>
      <c r="CJ799" s="158"/>
      <c r="CK799" s="158"/>
      <c r="CL799" s="158"/>
      <c r="CM799" s="158"/>
      <c r="CN799" s="158"/>
      <c r="CO799" s="158"/>
      <c r="CP799" s="158"/>
      <c r="CQ799" s="158"/>
      <c r="CR799" s="158"/>
      <c r="CS799" s="158"/>
      <c r="CT799" s="158"/>
      <c r="CU799" s="158"/>
      <c r="CV799" s="158"/>
      <c r="CW799" s="158"/>
      <c r="CX799" s="158"/>
      <c r="CY799" s="158"/>
      <c r="CZ799" s="158"/>
      <c r="DA799" s="158"/>
      <c r="DB799" s="158"/>
      <c r="DC799" s="158"/>
      <c r="DD799" s="158"/>
      <c r="DE799" s="158"/>
      <c r="DF799" s="158"/>
      <c r="DG799" s="158"/>
      <c r="DH799" s="158"/>
      <c r="DI799" s="158"/>
      <c r="DJ799" s="158"/>
      <c r="DK799" s="158"/>
      <c r="DL799" s="158"/>
      <c r="DM799" s="158"/>
      <c r="DN799" s="158"/>
      <c r="DO799" s="158"/>
      <c r="DP799" s="158"/>
    </row>
    <row r="800" spans="1:120" x14ac:dyDescent="0.2">
      <c r="A800" s="158"/>
      <c r="B800" s="158"/>
      <c r="C800" s="158"/>
      <c r="D800" s="158"/>
      <c r="E800" s="158"/>
      <c r="F800" s="158"/>
      <c r="G800" s="158"/>
      <c r="H800" s="158"/>
      <c r="I800" s="158"/>
      <c r="J800" s="158"/>
      <c r="K800" s="158"/>
      <c r="L800" s="158"/>
      <c r="M800" s="158"/>
      <c r="N800" s="158"/>
      <c r="O800" s="158"/>
      <c r="P800" s="158"/>
      <c r="Q800" s="158"/>
      <c r="R800" s="158"/>
      <c r="S800" s="158"/>
      <c r="T800" s="158"/>
      <c r="U800" s="158"/>
      <c r="V800" s="158"/>
      <c r="W800" s="158"/>
      <c r="X800" s="158"/>
      <c r="Y800" s="158"/>
      <c r="Z800" s="158"/>
      <c r="AA800" s="158"/>
      <c r="AB800" s="158"/>
      <c r="AC800" s="158"/>
      <c r="AD800" s="158"/>
      <c r="AE800" s="158"/>
      <c r="AF800" s="158"/>
      <c r="AG800" s="158"/>
      <c r="AH800" s="158"/>
      <c r="AI800" s="158"/>
      <c r="AJ800" s="158"/>
      <c r="AK800" s="158"/>
      <c r="AL800" s="158"/>
      <c r="AM800" s="158"/>
      <c r="AN800" s="158"/>
      <c r="AO800" s="158"/>
      <c r="AP800" s="158"/>
      <c r="AQ800" s="158"/>
      <c r="AR800" s="158"/>
      <c r="AS800" s="158"/>
      <c r="AT800" s="158"/>
      <c r="AU800" s="158"/>
      <c r="AV800" s="158"/>
      <c r="AW800" s="158"/>
      <c r="AX800" s="158"/>
      <c r="AY800" s="158"/>
      <c r="AZ800" s="158"/>
      <c r="BA800" s="158"/>
      <c r="BB800" s="158"/>
      <c r="BC800" s="158"/>
      <c r="BD800" s="158"/>
      <c r="BE800" s="158"/>
      <c r="BF800" s="158"/>
      <c r="BG800" s="158"/>
      <c r="BH800" s="158"/>
      <c r="BI800" s="158"/>
      <c r="BJ800" s="158"/>
      <c r="BK800" s="158"/>
      <c r="BL800" s="158"/>
      <c r="BM800" s="158"/>
      <c r="BN800" s="158"/>
      <c r="BO800" s="158"/>
      <c r="BP800" s="158"/>
      <c r="BQ800" s="158"/>
      <c r="BR800" s="158"/>
      <c r="BS800" s="158"/>
      <c r="BT800" s="158"/>
      <c r="BU800" s="158"/>
      <c r="BV800" s="158"/>
      <c r="BW800" s="158"/>
      <c r="BX800" s="158"/>
      <c r="BY800" s="158"/>
      <c r="BZ800" s="158"/>
      <c r="CA800" s="158"/>
      <c r="CB800" s="158"/>
      <c r="CC800" s="158"/>
      <c r="CD800" s="158"/>
      <c r="CE800" s="158"/>
      <c r="CF800" s="158"/>
      <c r="CG800" s="158"/>
      <c r="CH800" s="158"/>
      <c r="CI800" s="158"/>
      <c r="CJ800" s="158"/>
      <c r="CK800" s="158"/>
      <c r="CL800" s="158"/>
      <c r="CM800" s="158"/>
      <c r="CN800" s="158"/>
      <c r="CO800" s="158"/>
      <c r="CP800" s="158"/>
      <c r="CQ800" s="158"/>
      <c r="CR800" s="158"/>
      <c r="CS800" s="158"/>
      <c r="CT800" s="158"/>
      <c r="CU800" s="158"/>
      <c r="CV800" s="158"/>
      <c r="CW800" s="158"/>
      <c r="CX800" s="158"/>
      <c r="CY800" s="158"/>
      <c r="CZ800" s="158"/>
      <c r="DA800" s="158"/>
      <c r="DB800" s="158"/>
      <c r="DC800" s="158"/>
      <c r="DD800" s="158"/>
      <c r="DE800" s="158"/>
      <c r="DF800" s="158"/>
      <c r="DG800" s="158"/>
      <c r="DH800" s="158"/>
      <c r="DI800" s="158"/>
      <c r="DJ800" s="158"/>
      <c r="DK800" s="158"/>
      <c r="DL800" s="158"/>
      <c r="DM800" s="158"/>
      <c r="DN800" s="158"/>
      <c r="DO800" s="158"/>
      <c r="DP800" s="158"/>
    </row>
    <row r="801" spans="1:120" x14ac:dyDescent="0.2">
      <c r="A801" s="158"/>
      <c r="B801" s="158"/>
      <c r="C801" s="158"/>
      <c r="D801" s="158"/>
      <c r="E801" s="158"/>
      <c r="F801" s="158"/>
      <c r="G801" s="158"/>
      <c r="H801" s="158"/>
      <c r="I801" s="158"/>
      <c r="J801" s="158"/>
      <c r="K801" s="158"/>
      <c r="L801" s="158"/>
      <c r="M801" s="158"/>
      <c r="N801" s="158"/>
      <c r="O801" s="158"/>
      <c r="P801" s="158"/>
      <c r="Q801" s="158"/>
      <c r="R801" s="158"/>
      <c r="S801" s="158"/>
      <c r="T801" s="158"/>
      <c r="U801" s="158"/>
      <c r="V801" s="158"/>
      <c r="W801" s="158"/>
      <c r="X801" s="158"/>
      <c r="Y801" s="158"/>
      <c r="Z801" s="158"/>
      <c r="AA801" s="158"/>
      <c r="AB801" s="158"/>
      <c r="AC801" s="158"/>
      <c r="AD801" s="158"/>
      <c r="AE801" s="158"/>
      <c r="AF801" s="158"/>
      <c r="AG801" s="158"/>
      <c r="AH801" s="158"/>
      <c r="AI801" s="158"/>
      <c r="AJ801" s="158"/>
      <c r="AK801" s="158"/>
      <c r="AL801" s="158"/>
      <c r="AM801" s="158"/>
      <c r="AN801" s="158"/>
      <c r="AO801" s="158"/>
      <c r="AP801" s="158"/>
      <c r="AQ801" s="158"/>
      <c r="AR801" s="158"/>
      <c r="AS801" s="158"/>
      <c r="AT801" s="158"/>
      <c r="AU801" s="158"/>
      <c r="AV801" s="158"/>
      <c r="AW801" s="158"/>
      <c r="AX801" s="158"/>
      <c r="AY801" s="158"/>
      <c r="AZ801" s="158"/>
      <c r="BA801" s="158"/>
      <c r="BB801" s="158"/>
      <c r="BC801" s="158"/>
      <c r="BD801" s="158"/>
      <c r="BE801" s="158"/>
      <c r="BF801" s="158"/>
      <c r="BG801" s="158"/>
      <c r="BH801" s="158"/>
      <c r="BI801" s="158"/>
      <c r="BJ801" s="158"/>
      <c r="BK801" s="158"/>
      <c r="BL801" s="158"/>
      <c r="BM801" s="158"/>
      <c r="BN801" s="158"/>
      <c r="BO801" s="158"/>
      <c r="BP801" s="158"/>
      <c r="BQ801" s="158"/>
      <c r="BR801" s="158"/>
      <c r="BS801" s="158"/>
      <c r="BT801" s="158"/>
      <c r="BU801" s="158"/>
      <c r="BV801" s="158"/>
      <c r="BW801" s="158"/>
      <c r="BX801" s="158"/>
      <c r="BY801" s="158"/>
      <c r="BZ801" s="158"/>
      <c r="CA801" s="158"/>
      <c r="CB801" s="158"/>
      <c r="CC801" s="158"/>
      <c r="CD801" s="158"/>
      <c r="CE801" s="158"/>
      <c r="CF801" s="158"/>
      <c r="CG801" s="158"/>
      <c r="CH801" s="158"/>
      <c r="CI801" s="158"/>
      <c r="CJ801" s="158"/>
      <c r="CK801" s="158"/>
      <c r="CL801" s="158"/>
      <c r="CM801" s="158"/>
      <c r="CN801" s="158"/>
      <c r="CO801" s="158"/>
      <c r="CP801" s="158"/>
      <c r="CQ801" s="158"/>
      <c r="CR801" s="158"/>
      <c r="CS801" s="158"/>
      <c r="CT801" s="158"/>
      <c r="CU801" s="158"/>
      <c r="CV801" s="158"/>
      <c r="CW801" s="158"/>
      <c r="CX801" s="158"/>
      <c r="CY801" s="158"/>
      <c r="CZ801" s="158"/>
      <c r="DA801" s="158"/>
      <c r="DB801" s="158"/>
      <c r="DC801" s="158"/>
      <c r="DD801" s="158"/>
      <c r="DE801" s="158"/>
      <c r="DF801" s="158"/>
      <c r="DG801" s="158"/>
      <c r="DH801" s="158"/>
      <c r="DI801" s="158"/>
      <c r="DJ801" s="158"/>
      <c r="DK801" s="158"/>
      <c r="DL801" s="158"/>
      <c r="DM801" s="158"/>
      <c r="DN801" s="158"/>
      <c r="DO801" s="158"/>
      <c r="DP801" s="158"/>
    </row>
    <row r="802" spans="1:120" x14ac:dyDescent="0.2">
      <c r="A802" s="158"/>
      <c r="B802" s="158"/>
      <c r="C802" s="158"/>
      <c r="D802" s="158"/>
      <c r="E802" s="158"/>
      <c r="F802" s="158"/>
      <c r="G802" s="158"/>
      <c r="H802" s="158"/>
      <c r="I802" s="158"/>
      <c r="J802" s="158"/>
      <c r="K802" s="158"/>
      <c r="L802" s="158"/>
      <c r="M802" s="158"/>
      <c r="N802" s="158"/>
      <c r="O802" s="158"/>
      <c r="P802" s="158"/>
      <c r="Q802" s="158"/>
      <c r="R802" s="158"/>
      <c r="S802" s="158"/>
      <c r="T802" s="158"/>
      <c r="U802" s="158"/>
      <c r="V802" s="158"/>
      <c r="W802" s="158"/>
      <c r="X802" s="158"/>
      <c r="Y802" s="158"/>
      <c r="Z802" s="158"/>
      <c r="AA802" s="158"/>
      <c r="AB802" s="158"/>
      <c r="AC802" s="158"/>
      <c r="AD802" s="158"/>
      <c r="AE802" s="158"/>
      <c r="AF802" s="158"/>
      <c r="AG802" s="158"/>
      <c r="AH802" s="158"/>
      <c r="AI802" s="158"/>
      <c r="AJ802" s="158"/>
      <c r="AK802" s="158"/>
      <c r="AL802" s="158"/>
      <c r="AM802" s="158"/>
      <c r="AN802" s="158"/>
      <c r="AO802" s="158"/>
      <c r="AP802" s="158"/>
      <c r="AQ802" s="158"/>
      <c r="AR802" s="158"/>
      <c r="AS802" s="158"/>
      <c r="AT802" s="158"/>
      <c r="AU802" s="158"/>
      <c r="AV802" s="158"/>
      <c r="AW802" s="158"/>
      <c r="AX802" s="158"/>
      <c r="AY802" s="158"/>
      <c r="AZ802" s="158"/>
      <c r="BA802" s="158"/>
      <c r="BB802" s="158"/>
      <c r="BC802" s="158"/>
      <c r="BD802" s="158"/>
      <c r="BE802" s="158"/>
      <c r="BF802" s="158"/>
      <c r="BG802" s="158"/>
      <c r="BH802" s="158"/>
      <c r="BI802" s="158"/>
      <c r="BJ802" s="158"/>
      <c r="BK802" s="158"/>
      <c r="BL802" s="158"/>
      <c r="BM802" s="158"/>
      <c r="BN802" s="158"/>
      <c r="BO802" s="158"/>
      <c r="BP802" s="158"/>
      <c r="BQ802" s="158"/>
      <c r="BR802" s="158"/>
      <c r="BS802" s="158"/>
      <c r="BT802" s="158"/>
      <c r="BU802" s="158"/>
      <c r="BV802" s="158"/>
      <c r="BW802" s="158"/>
      <c r="BX802" s="158"/>
      <c r="BY802" s="158"/>
      <c r="BZ802" s="158"/>
      <c r="CA802" s="158"/>
      <c r="CB802" s="158"/>
      <c r="CC802" s="158"/>
      <c r="CD802" s="158"/>
      <c r="CE802" s="158"/>
      <c r="CF802" s="158"/>
      <c r="CG802" s="158"/>
      <c r="CH802" s="158"/>
      <c r="CI802" s="158"/>
      <c r="CJ802" s="158"/>
      <c r="CK802" s="158"/>
      <c r="CL802" s="158"/>
      <c r="CM802" s="158"/>
      <c r="CN802" s="158"/>
      <c r="CO802" s="158"/>
      <c r="CP802" s="158"/>
      <c r="CQ802" s="158"/>
      <c r="CR802" s="158"/>
      <c r="CS802" s="158"/>
      <c r="CT802" s="158"/>
      <c r="CU802" s="158"/>
      <c r="CV802" s="158"/>
      <c r="CW802" s="158"/>
      <c r="CX802" s="158"/>
      <c r="CY802" s="158"/>
      <c r="CZ802" s="158"/>
      <c r="DA802" s="158"/>
      <c r="DB802" s="158"/>
      <c r="DC802" s="158"/>
      <c r="DD802" s="158"/>
      <c r="DE802" s="158"/>
      <c r="DF802" s="158"/>
      <c r="DG802" s="158"/>
      <c r="DH802" s="158"/>
      <c r="DI802" s="158"/>
      <c r="DJ802" s="158"/>
      <c r="DK802" s="158"/>
      <c r="DL802" s="158"/>
      <c r="DM802" s="158"/>
      <c r="DN802" s="158"/>
      <c r="DO802" s="158"/>
      <c r="DP802" s="158"/>
    </row>
    <row r="803" spans="1:120" x14ac:dyDescent="0.2">
      <c r="A803" s="158"/>
      <c r="B803" s="158"/>
      <c r="C803" s="158"/>
      <c r="D803" s="158"/>
      <c r="E803" s="158"/>
      <c r="F803" s="158"/>
      <c r="G803" s="158"/>
      <c r="H803" s="158"/>
      <c r="I803" s="158"/>
      <c r="J803" s="158"/>
      <c r="K803" s="158"/>
      <c r="L803" s="158"/>
      <c r="M803" s="158"/>
      <c r="N803" s="158"/>
      <c r="O803" s="158"/>
      <c r="P803" s="158"/>
      <c r="Q803" s="158"/>
      <c r="R803" s="158"/>
      <c r="S803" s="158"/>
      <c r="T803" s="158"/>
      <c r="U803" s="158"/>
      <c r="V803" s="158"/>
      <c r="W803" s="158"/>
      <c r="X803" s="158"/>
      <c r="Y803" s="158"/>
      <c r="Z803" s="158"/>
      <c r="AA803" s="158"/>
      <c r="AB803" s="158"/>
      <c r="AC803" s="158"/>
      <c r="AD803" s="158"/>
      <c r="AE803" s="158"/>
      <c r="AF803" s="158"/>
      <c r="AG803" s="158"/>
      <c r="AH803" s="158"/>
      <c r="AI803" s="158"/>
      <c r="AJ803" s="158"/>
      <c r="AK803" s="158"/>
      <c r="AL803" s="158"/>
      <c r="AM803" s="158"/>
      <c r="AN803" s="158"/>
      <c r="AO803" s="158"/>
      <c r="AP803" s="158"/>
      <c r="AQ803" s="158"/>
      <c r="AR803" s="158"/>
      <c r="AS803" s="158"/>
      <c r="AT803" s="158"/>
      <c r="AU803" s="158"/>
      <c r="AV803" s="158"/>
      <c r="AW803" s="158"/>
      <c r="AX803" s="158"/>
      <c r="AY803" s="158"/>
      <c r="AZ803" s="158"/>
      <c r="BA803" s="158"/>
      <c r="BB803" s="158"/>
      <c r="BC803" s="158"/>
      <c r="BD803" s="158"/>
      <c r="BE803" s="158"/>
      <c r="BF803" s="158"/>
      <c r="BG803" s="158"/>
      <c r="BH803" s="158"/>
      <c r="BI803" s="158"/>
      <c r="BJ803" s="158"/>
      <c r="BK803" s="158"/>
      <c r="BL803" s="158"/>
      <c r="BM803" s="158"/>
      <c r="BN803" s="158"/>
      <c r="BO803" s="158"/>
      <c r="BP803" s="158"/>
      <c r="BQ803" s="158"/>
      <c r="BR803" s="158"/>
      <c r="BS803" s="158"/>
      <c r="BT803" s="158"/>
      <c r="BU803" s="158"/>
      <c r="BV803" s="158"/>
      <c r="BW803" s="158"/>
      <c r="BX803" s="158"/>
      <c r="BY803" s="158"/>
      <c r="BZ803" s="158"/>
      <c r="CA803" s="158"/>
      <c r="CB803" s="158"/>
      <c r="CC803" s="158"/>
      <c r="CD803" s="158"/>
      <c r="CE803" s="158"/>
      <c r="CF803" s="158"/>
      <c r="CG803" s="158"/>
      <c r="CH803" s="158"/>
      <c r="CI803" s="158"/>
      <c r="CJ803" s="158"/>
      <c r="CK803" s="158"/>
      <c r="CL803" s="158"/>
      <c r="CM803" s="158"/>
      <c r="CN803" s="158"/>
      <c r="CO803" s="158"/>
      <c r="CP803" s="158"/>
      <c r="CQ803" s="158"/>
      <c r="CR803" s="158"/>
      <c r="CS803" s="158"/>
      <c r="CT803" s="158"/>
      <c r="CU803" s="158"/>
      <c r="CV803" s="158"/>
      <c r="CW803" s="158"/>
      <c r="CX803" s="158"/>
      <c r="CY803" s="158"/>
      <c r="CZ803" s="158"/>
      <c r="DA803" s="158"/>
      <c r="DB803" s="158"/>
      <c r="DC803" s="158"/>
      <c r="DD803" s="158"/>
      <c r="DE803" s="158"/>
      <c r="DF803" s="158"/>
      <c r="DG803" s="158"/>
      <c r="DH803" s="158"/>
      <c r="DI803" s="158"/>
      <c r="DJ803" s="158"/>
      <c r="DK803" s="158"/>
      <c r="DL803" s="158"/>
      <c r="DM803" s="158"/>
      <c r="DN803" s="158"/>
      <c r="DO803" s="158"/>
      <c r="DP803" s="158"/>
    </row>
    <row r="804" spans="1:120" x14ac:dyDescent="0.2">
      <c r="A804" s="158"/>
      <c r="B804" s="158"/>
      <c r="C804" s="158"/>
      <c r="D804" s="158"/>
      <c r="E804" s="158"/>
      <c r="F804" s="158"/>
      <c r="G804" s="158"/>
      <c r="H804" s="158"/>
      <c r="I804" s="158"/>
      <c r="J804" s="158"/>
      <c r="K804" s="158"/>
      <c r="L804" s="158"/>
      <c r="M804" s="158"/>
      <c r="N804" s="158"/>
      <c r="O804" s="158"/>
      <c r="P804" s="158"/>
      <c r="Q804" s="158"/>
      <c r="R804" s="158"/>
      <c r="S804" s="158"/>
      <c r="T804" s="158"/>
      <c r="U804" s="158"/>
      <c r="V804" s="158"/>
      <c r="W804" s="158"/>
      <c r="X804" s="158"/>
      <c r="Y804" s="158"/>
      <c r="Z804" s="158"/>
      <c r="AA804" s="158"/>
      <c r="AB804" s="158"/>
      <c r="AC804" s="158"/>
      <c r="AD804" s="158"/>
      <c r="AE804" s="158"/>
      <c r="AF804" s="158"/>
      <c r="AG804" s="158"/>
      <c r="AH804" s="158"/>
      <c r="AI804" s="158"/>
      <c r="AJ804" s="158"/>
      <c r="AK804" s="158"/>
      <c r="AL804" s="158"/>
      <c r="AM804" s="158"/>
      <c r="AN804" s="158"/>
      <c r="AO804" s="158"/>
      <c r="AP804" s="158"/>
      <c r="AQ804" s="158"/>
      <c r="AR804" s="158"/>
      <c r="AS804" s="158"/>
      <c r="AT804" s="158"/>
      <c r="AU804" s="158"/>
      <c r="AV804" s="158"/>
      <c r="AW804" s="158"/>
      <c r="AX804" s="158"/>
      <c r="AY804" s="158"/>
      <c r="AZ804" s="158"/>
      <c r="BA804" s="158"/>
      <c r="BB804" s="158"/>
      <c r="BC804" s="158"/>
      <c r="BD804" s="158"/>
      <c r="BE804" s="158"/>
      <c r="BF804" s="158"/>
      <c r="BG804" s="158"/>
      <c r="BH804" s="158"/>
      <c r="BI804" s="158"/>
      <c r="BJ804" s="158"/>
      <c r="BK804" s="158"/>
      <c r="BL804" s="158"/>
      <c r="BM804" s="158"/>
      <c r="BN804" s="158"/>
      <c r="BO804" s="158"/>
      <c r="BP804" s="158"/>
      <c r="BQ804" s="158"/>
      <c r="BR804" s="158"/>
      <c r="BS804" s="158"/>
      <c r="BT804" s="158"/>
      <c r="BU804" s="158"/>
      <c r="BV804" s="158"/>
      <c r="BW804" s="158"/>
      <c r="BX804" s="158"/>
      <c r="BY804" s="158"/>
      <c r="BZ804" s="158"/>
      <c r="CA804" s="158"/>
      <c r="CB804" s="158"/>
      <c r="CC804" s="158"/>
      <c r="CD804" s="158"/>
      <c r="CE804" s="158"/>
      <c r="CF804" s="158"/>
      <c r="CG804" s="158"/>
      <c r="CH804" s="158"/>
      <c r="CI804" s="158"/>
      <c r="CJ804" s="158"/>
      <c r="CK804" s="158"/>
      <c r="CL804" s="158"/>
      <c r="CM804" s="158"/>
      <c r="CN804" s="158"/>
      <c r="CO804" s="158"/>
      <c r="CP804" s="158"/>
      <c r="CQ804" s="158"/>
      <c r="CR804" s="158"/>
      <c r="CS804" s="158"/>
      <c r="CT804" s="158"/>
      <c r="CU804" s="158"/>
      <c r="CV804" s="158"/>
      <c r="CW804" s="158"/>
      <c r="CX804" s="158"/>
      <c r="CY804" s="158"/>
      <c r="CZ804" s="158"/>
      <c r="DA804" s="158"/>
      <c r="DB804" s="158"/>
      <c r="DC804" s="158"/>
      <c r="DD804" s="158"/>
      <c r="DE804" s="158"/>
      <c r="DF804" s="158"/>
      <c r="DG804" s="158"/>
      <c r="DH804" s="158"/>
      <c r="DI804" s="158"/>
      <c r="DJ804" s="158"/>
      <c r="DK804" s="158"/>
      <c r="DL804" s="158"/>
      <c r="DM804" s="158"/>
      <c r="DN804" s="158"/>
      <c r="DO804" s="158"/>
      <c r="DP804" s="158"/>
    </row>
    <row r="805" spans="1:120" x14ac:dyDescent="0.2">
      <c r="A805" s="158"/>
      <c r="B805" s="158"/>
      <c r="C805" s="158"/>
      <c r="D805" s="158"/>
      <c r="E805" s="158"/>
      <c r="F805" s="158"/>
      <c r="G805" s="158"/>
      <c r="H805" s="158"/>
      <c r="I805" s="158"/>
      <c r="J805" s="158"/>
      <c r="K805" s="158"/>
      <c r="L805" s="158"/>
      <c r="M805" s="158"/>
      <c r="N805" s="158"/>
      <c r="O805" s="158"/>
      <c r="P805" s="158"/>
      <c r="Q805" s="158"/>
      <c r="R805" s="158"/>
      <c r="S805" s="158"/>
      <c r="T805" s="158"/>
      <c r="U805" s="158"/>
      <c r="V805" s="158"/>
      <c r="W805" s="158"/>
      <c r="X805" s="158"/>
      <c r="Y805" s="158"/>
      <c r="Z805" s="158"/>
      <c r="AA805" s="158"/>
      <c r="AB805" s="158"/>
      <c r="AC805" s="158"/>
      <c r="AD805" s="158"/>
      <c r="AE805" s="158"/>
      <c r="AF805" s="158"/>
      <c r="AG805" s="158"/>
      <c r="AH805" s="158"/>
      <c r="AI805" s="158"/>
      <c r="AJ805" s="158"/>
      <c r="AK805" s="158"/>
      <c r="AL805" s="158"/>
      <c r="AM805" s="158"/>
      <c r="AN805" s="158"/>
      <c r="AO805" s="158"/>
      <c r="AP805" s="158"/>
      <c r="AQ805" s="158"/>
      <c r="AR805" s="158"/>
      <c r="AS805" s="158"/>
      <c r="AT805" s="158"/>
      <c r="AU805" s="158"/>
      <c r="AV805" s="158"/>
      <c r="AW805" s="158"/>
      <c r="AX805" s="158"/>
      <c r="AY805" s="158"/>
      <c r="AZ805" s="158"/>
      <c r="BA805" s="158"/>
      <c r="BB805" s="158"/>
      <c r="BC805" s="158"/>
      <c r="BD805" s="158"/>
      <c r="BE805" s="158"/>
      <c r="BF805" s="158"/>
      <c r="BG805" s="158"/>
      <c r="BH805" s="158"/>
      <c r="BI805" s="158"/>
      <c r="BJ805" s="158"/>
      <c r="BK805" s="158"/>
      <c r="BL805" s="158"/>
      <c r="BM805" s="158"/>
      <c r="BN805" s="158"/>
      <c r="BO805" s="158"/>
      <c r="BP805" s="158"/>
      <c r="BQ805" s="158"/>
      <c r="BR805" s="158"/>
      <c r="BS805" s="158"/>
      <c r="BT805" s="158"/>
      <c r="BU805" s="158"/>
      <c r="BV805" s="158"/>
      <c r="BW805" s="158"/>
      <c r="BX805" s="158"/>
      <c r="BY805" s="158"/>
      <c r="BZ805" s="158"/>
      <c r="CA805" s="158"/>
      <c r="CB805" s="158"/>
      <c r="CC805" s="158"/>
      <c r="CD805" s="158"/>
      <c r="CE805" s="158"/>
      <c r="CF805" s="158"/>
      <c r="CG805" s="158"/>
      <c r="CH805" s="158"/>
      <c r="CI805" s="158"/>
      <c r="CJ805" s="158"/>
      <c r="CK805" s="158"/>
      <c r="CL805" s="158"/>
      <c r="CM805" s="158"/>
      <c r="CN805" s="158"/>
      <c r="CO805" s="158"/>
      <c r="CP805" s="158"/>
      <c r="CQ805" s="158"/>
      <c r="CR805" s="158"/>
      <c r="CS805" s="158"/>
      <c r="CT805" s="158"/>
      <c r="CU805" s="158"/>
      <c r="CV805" s="158"/>
      <c r="CW805" s="158"/>
      <c r="CX805" s="158"/>
      <c r="CY805" s="158"/>
      <c r="CZ805" s="158"/>
      <c r="DA805" s="158"/>
      <c r="DB805" s="158"/>
      <c r="DC805" s="158"/>
      <c r="DD805" s="158"/>
      <c r="DE805" s="158"/>
      <c r="DF805" s="158"/>
      <c r="DG805" s="158"/>
      <c r="DH805" s="158"/>
      <c r="DI805" s="158"/>
      <c r="DJ805" s="158"/>
      <c r="DK805" s="158"/>
      <c r="DL805" s="158"/>
      <c r="DM805" s="158"/>
      <c r="DN805" s="158"/>
      <c r="DO805" s="158"/>
      <c r="DP805" s="158"/>
    </row>
    <row r="806" spans="1:120" x14ac:dyDescent="0.2">
      <c r="A806" s="158"/>
      <c r="B806" s="158"/>
      <c r="C806" s="158"/>
      <c r="D806" s="158"/>
      <c r="E806" s="158"/>
      <c r="F806" s="158"/>
      <c r="G806" s="158"/>
      <c r="H806" s="158"/>
      <c r="I806" s="158"/>
      <c r="J806" s="158"/>
      <c r="K806" s="158"/>
      <c r="L806" s="158"/>
      <c r="M806" s="158"/>
      <c r="N806" s="158"/>
      <c r="O806" s="158"/>
      <c r="P806" s="158"/>
      <c r="Q806" s="158"/>
      <c r="R806" s="158"/>
      <c r="S806" s="158"/>
      <c r="T806" s="158"/>
      <c r="U806" s="158"/>
      <c r="V806" s="158"/>
      <c r="W806" s="158"/>
      <c r="X806" s="158"/>
      <c r="Y806" s="158"/>
      <c r="Z806" s="158"/>
      <c r="AA806" s="158"/>
      <c r="AB806" s="158"/>
      <c r="AC806" s="158"/>
      <c r="AD806" s="158"/>
      <c r="AE806" s="158"/>
      <c r="AF806" s="158"/>
      <c r="AG806" s="158"/>
      <c r="AH806" s="158"/>
      <c r="AI806" s="158"/>
      <c r="AJ806" s="158"/>
      <c r="AK806" s="158"/>
      <c r="AL806" s="158"/>
      <c r="AM806" s="158"/>
      <c r="AN806" s="158"/>
      <c r="AO806" s="158"/>
      <c r="AP806" s="158"/>
      <c r="AQ806" s="158"/>
      <c r="AR806" s="158"/>
      <c r="AS806" s="158"/>
      <c r="AT806" s="158"/>
      <c r="AU806" s="158"/>
      <c r="AV806" s="158"/>
      <c r="AW806" s="158"/>
      <c r="AX806" s="158"/>
      <c r="AY806" s="158"/>
      <c r="AZ806" s="158"/>
      <c r="BA806" s="158"/>
      <c r="BB806" s="158"/>
      <c r="BC806" s="158"/>
      <c r="BD806" s="158"/>
      <c r="BE806" s="158"/>
      <c r="BF806" s="158"/>
      <c r="BG806" s="158"/>
      <c r="BH806" s="158"/>
      <c r="BI806" s="158"/>
      <c r="BJ806" s="158"/>
      <c r="BK806" s="158"/>
      <c r="BL806" s="158"/>
      <c r="BM806" s="158"/>
      <c r="BN806" s="158"/>
      <c r="BO806" s="158"/>
      <c r="BP806" s="158"/>
      <c r="BQ806" s="158"/>
      <c r="BR806" s="158"/>
      <c r="BS806" s="158"/>
      <c r="BT806" s="158"/>
      <c r="BU806" s="158"/>
      <c r="BV806" s="158"/>
      <c r="BW806" s="158"/>
      <c r="BX806" s="158"/>
      <c r="BY806" s="158"/>
      <c r="BZ806" s="158"/>
      <c r="CA806" s="158"/>
      <c r="CB806" s="158"/>
      <c r="CC806" s="158"/>
      <c r="CD806" s="158"/>
      <c r="CE806" s="158"/>
      <c r="CF806" s="158"/>
      <c r="CG806" s="158"/>
      <c r="CH806" s="158"/>
      <c r="CI806" s="158"/>
      <c r="CJ806" s="158"/>
      <c r="CK806" s="158"/>
      <c r="CL806" s="158"/>
      <c r="CM806" s="158"/>
      <c r="CN806" s="158"/>
      <c r="CO806" s="158"/>
      <c r="CP806" s="158"/>
      <c r="CQ806" s="158"/>
      <c r="CR806" s="158"/>
      <c r="CS806" s="158"/>
      <c r="CT806" s="158"/>
      <c r="CU806" s="158"/>
      <c r="CV806" s="158"/>
      <c r="CW806" s="158"/>
      <c r="CX806" s="158"/>
      <c r="CY806" s="158"/>
      <c r="CZ806" s="158"/>
      <c r="DA806" s="158"/>
      <c r="DB806" s="158"/>
      <c r="DC806" s="158"/>
      <c r="DD806" s="158"/>
      <c r="DE806" s="158"/>
      <c r="DF806" s="158"/>
      <c r="DG806" s="158"/>
      <c r="DH806" s="158"/>
      <c r="DI806" s="158"/>
      <c r="DJ806" s="158"/>
      <c r="DK806" s="158"/>
      <c r="DL806" s="158"/>
      <c r="DM806" s="158"/>
      <c r="DN806" s="158"/>
      <c r="DO806" s="158"/>
      <c r="DP806" s="158"/>
    </row>
    <row r="807" spans="1:120" x14ac:dyDescent="0.2">
      <c r="A807" s="158"/>
      <c r="B807" s="158"/>
      <c r="C807" s="158"/>
      <c r="D807" s="158"/>
      <c r="E807" s="158"/>
      <c r="F807" s="158"/>
      <c r="G807" s="158"/>
      <c r="H807" s="158"/>
      <c r="I807" s="158"/>
      <c r="J807" s="158"/>
      <c r="K807" s="158"/>
      <c r="L807" s="158"/>
      <c r="M807" s="158"/>
      <c r="N807" s="158"/>
      <c r="O807" s="158"/>
      <c r="P807" s="158"/>
      <c r="Q807" s="158"/>
      <c r="R807" s="158"/>
      <c r="S807" s="158"/>
      <c r="T807" s="158"/>
      <c r="U807" s="158"/>
      <c r="V807" s="158"/>
      <c r="W807" s="158"/>
      <c r="X807" s="158"/>
      <c r="Y807" s="158"/>
      <c r="Z807" s="158"/>
      <c r="AA807" s="158"/>
      <c r="AB807" s="158"/>
      <c r="AC807" s="158"/>
      <c r="AD807" s="158"/>
      <c r="AE807" s="158"/>
      <c r="AF807" s="158"/>
      <c r="AG807" s="158"/>
      <c r="AH807" s="158"/>
      <c r="AI807" s="158"/>
      <c r="AJ807" s="158"/>
      <c r="AK807" s="158"/>
      <c r="AL807" s="158"/>
      <c r="AM807" s="158"/>
      <c r="AN807" s="158"/>
      <c r="AO807" s="158"/>
      <c r="AP807" s="158"/>
      <c r="AQ807" s="158"/>
      <c r="AR807" s="158"/>
      <c r="AS807" s="158"/>
      <c r="AT807" s="158"/>
      <c r="AU807" s="158"/>
      <c r="AV807" s="158"/>
      <c r="AW807" s="158"/>
      <c r="AX807" s="158"/>
      <c r="AY807" s="158"/>
      <c r="AZ807" s="158"/>
      <c r="BA807" s="158"/>
      <c r="BB807" s="158"/>
      <c r="BC807" s="158"/>
      <c r="BD807" s="158"/>
      <c r="BE807" s="158"/>
      <c r="BF807" s="158"/>
      <c r="BG807" s="158"/>
      <c r="BH807" s="158"/>
      <c r="BI807" s="158"/>
      <c r="BJ807" s="158"/>
      <c r="BK807" s="158"/>
      <c r="BL807" s="158"/>
      <c r="BM807" s="158"/>
      <c r="BN807" s="158"/>
      <c r="BO807" s="158"/>
      <c r="BP807" s="158"/>
      <c r="BQ807" s="158"/>
      <c r="BR807" s="158"/>
      <c r="BS807" s="158"/>
      <c r="BT807" s="158"/>
      <c r="BU807" s="158"/>
      <c r="BV807" s="158"/>
      <c r="BW807" s="158"/>
      <c r="BX807" s="158"/>
      <c r="BY807" s="158"/>
      <c r="BZ807" s="158"/>
      <c r="CA807" s="158"/>
      <c r="CB807" s="158"/>
      <c r="CC807" s="158"/>
      <c r="CD807" s="158"/>
      <c r="CE807" s="158"/>
      <c r="CF807" s="158"/>
      <c r="CG807" s="158"/>
      <c r="CH807" s="158"/>
      <c r="CI807" s="158"/>
      <c r="CJ807" s="158"/>
      <c r="CK807" s="158"/>
      <c r="CL807" s="158"/>
      <c r="CM807" s="158"/>
      <c r="CN807" s="158"/>
      <c r="CO807" s="158"/>
      <c r="CP807" s="158"/>
      <c r="CQ807" s="158"/>
      <c r="CR807" s="158"/>
      <c r="CS807" s="158"/>
      <c r="CT807" s="158"/>
      <c r="CU807" s="158"/>
      <c r="CV807" s="158"/>
      <c r="CW807" s="158"/>
      <c r="CX807" s="158"/>
      <c r="CY807" s="158"/>
      <c r="CZ807" s="158"/>
      <c r="DA807" s="158"/>
      <c r="DB807" s="158"/>
      <c r="DC807" s="158"/>
      <c r="DD807" s="158"/>
      <c r="DE807" s="158"/>
      <c r="DF807" s="158"/>
      <c r="DG807" s="158"/>
      <c r="DH807" s="158"/>
      <c r="DI807" s="158"/>
      <c r="DJ807" s="158"/>
      <c r="DK807" s="158"/>
      <c r="DL807" s="158"/>
      <c r="DM807" s="158"/>
      <c r="DN807" s="158"/>
      <c r="DO807" s="158"/>
      <c r="DP807" s="158"/>
    </row>
    <row r="808" spans="1:120" x14ac:dyDescent="0.2">
      <c r="A808" s="158"/>
      <c r="B808" s="158"/>
      <c r="C808" s="158"/>
      <c r="D808" s="158"/>
      <c r="E808" s="158"/>
      <c r="F808" s="158"/>
      <c r="G808" s="158"/>
      <c r="H808" s="158"/>
      <c r="I808" s="158"/>
      <c r="J808" s="158"/>
      <c r="K808" s="158"/>
      <c r="L808" s="158"/>
      <c r="M808" s="158"/>
      <c r="N808" s="158"/>
      <c r="O808" s="158"/>
      <c r="P808" s="158"/>
      <c r="Q808" s="158"/>
      <c r="R808" s="158"/>
      <c r="S808" s="158"/>
      <c r="T808" s="158"/>
      <c r="U808" s="158"/>
      <c r="V808" s="158"/>
      <c r="W808" s="158"/>
      <c r="X808" s="158"/>
      <c r="Y808" s="158"/>
      <c r="Z808" s="158"/>
      <c r="AA808" s="158"/>
      <c r="AB808" s="158"/>
      <c r="AC808" s="158"/>
      <c r="AD808" s="158"/>
      <c r="AE808" s="158"/>
      <c r="AF808" s="158"/>
      <c r="AG808" s="158"/>
      <c r="AH808" s="158"/>
      <c r="AI808" s="158"/>
      <c r="AJ808" s="158"/>
      <c r="AK808" s="158"/>
      <c r="AL808" s="158"/>
      <c r="AM808" s="158"/>
      <c r="AN808" s="158"/>
      <c r="AO808" s="158"/>
      <c r="AP808" s="158"/>
      <c r="AQ808" s="158"/>
      <c r="AR808" s="158"/>
      <c r="AS808" s="158"/>
      <c r="AT808" s="158"/>
      <c r="AU808" s="158"/>
      <c r="AV808" s="158"/>
      <c r="AW808" s="158"/>
      <c r="AX808" s="158"/>
      <c r="AY808" s="158"/>
      <c r="AZ808" s="158"/>
      <c r="BA808" s="158"/>
      <c r="BB808" s="158"/>
      <c r="BC808" s="158"/>
      <c r="BD808" s="158"/>
      <c r="BE808" s="158"/>
      <c r="BF808" s="158"/>
      <c r="BG808" s="158"/>
      <c r="BH808" s="158"/>
      <c r="BI808" s="158"/>
      <c r="BJ808" s="158"/>
      <c r="BK808" s="158"/>
      <c r="BL808" s="158"/>
      <c r="BM808" s="158"/>
      <c r="BN808" s="158"/>
      <c r="BO808" s="158"/>
      <c r="BP808" s="158"/>
      <c r="BQ808" s="158"/>
      <c r="BR808" s="158"/>
      <c r="BS808" s="158"/>
      <c r="BT808" s="158"/>
      <c r="BU808" s="158"/>
      <c r="BV808" s="158"/>
      <c r="BW808" s="158"/>
      <c r="BX808" s="158"/>
      <c r="BY808" s="158"/>
      <c r="BZ808" s="158"/>
      <c r="CA808" s="158"/>
      <c r="CB808" s="158"/>
      <c r="CC808" s="158"/>
      <c r="CD808" s="158"/>
      <c r="CE808" s="158"/>
      <c r="CF808" s="158"/>
      <c r="CG808" s="158"/>
      <c r="CH808" s="158"/>
      <c r="CI808" s="158"/>
      <c r="CJ808" s="158"/>
      <c r="CK808" s="158"/>
      <c r="CL808" s="158"/>
      <c r="CM808" s="158"/>
      <c r="CN808" s="158"/>
      <c r="CO808" s="158"/>
      <c r="CP808" s="158"/>
      <c r="CQ808" s="158"/>
      <c r="CR808" s="158"/>
      <c r="CS808" s="158"/>
      <c r="CT808" s="158"/>
      <c r="CU808" s="158"/>
      <c r="CV808" s="158"/>
      <c r="CW808" s="158"/>
      <c r="CX808" s="158"/>
      <c r="CY808" s="158"/>
      <c r="CZ808" s="158"/>
      <c r="DA808" s="158"/>
      <c r="DB808" s="158"/>
      <c r="DC808" s="158"/>
      <c r="DD808" s="158"/>
      <c r="DE808" s="158"/>
      <c r="DF808" s="158"/>
      <c r="DG808" s="158"/>
      <c r="DH808" s="158"/>
      <c r="DI808" s="158"/>
      <c r="DJ808" s="158"/>
      <c r="DK808" s="158"/>
      <c r="DL808" s="158"/>
      <c r="DM808" s="158"/>
      <c r="DN808" s="158"/>
      <c r="DO808" s="158"/>
      <c r="DP808" s="158"/>
    </row>
    <row r="809" spans="1:120" x14ac:dyDescent="0.2">
      <c r="A809" s="158"/>
      <c r="B809" s="158"/>
      <c r="C809" s="158"/>
      <c r="D809" s="158"/>
      <c r="E809" s="158"/>
      <c r="F809" s="158"/>
      <c r="G809" s="158"/>
      <c r="H809" s="158"/>
      <c r="I809" s="158"/>
      <c r="J809" s="158"/>
      <c r="K809" s="158"/>
      <c r="L809" s="158"/>
      <c r="M809" s="158"/>
      <c r="N809" s="158"/>
      <c r="O809" s="158"/>
      <c r="P809" s="158"/>
      <c r="Q809" s="158"/>
      <c r="R809" s="158"/>
      <c r="S809" s="158"/>
      <c r="T809" s="158"/>
      <c r="U809" s="158"/>
      <c r="V809" s="158"/>
      <c r="W809" s="158"/>
      <c r="X809" s="158"/>
      <c r="Y809" s="158"/>
      <c r="Z809" s="158"/>
      <c r="AA809" s="158"/>
      <c r="AB809" s="158"/>
      <c r="AC809" s="158"/>
      <c r="AD809" s="158"/>
      <c r="AE809" s="158"/>
      <c r="AF809" s="158"/>
      <c r="AG809" s="158"/>
      <c r="AH809" s="158"/>
      <c r="AI809" s="158"/>
      <c r="AJ809" s="158"/>
      <c r="AK809" s="158"/>
      <c r="AL809" s="158"/>
      <c r="AM809" s="158"/>
      <c r="AN809" s="158"/>
      <c r="AO809" s="158"/>
      <c r="AP809" s="158"/>
      <c r="AQ809" s="158"/>
      <c r="AR809" s="158"/>
      <c r="AS809" s="158"/>
      <c r="AT809" s="158"/>
      <c r="AU809" s="158"/>
      <c r="AV809" s="158"/>
      <c r="AW809" s="158"/>
      <c r="AX809" s="158"/>
      <c r="AY809" s="158"/>
      <c r="AZ809" s="158"/>
      <c r="BA809" s="158"/>
      <c r="BB809" s="158"/>
      <c r="BC809" s="158"/>
      <c r="BD809" s="158"/>
      <c r="BE809" s="158"/>
      <c r="BF809" s="158"/>
      <c r="BG809" s="158"/>
      <c r="BH809" s="158"/>
      <c r="BI809" s="158"/>
      <c r="BJ809" s="158"/>
      <c r="BK809" s="158"/>
      <c r="BL809" s="158"/>
      <c r="BM809" s="158"/>
      <c r="BN809" s="158"/>
      <c r="BO809" s="158"/>
      <c r="BP809" s="158"/>
      <c r="BQ809" s="158"/>
      <c r="BR809" s="158"/>
      <c r="BS809" s="158"/>
      <c r="BT809" s="158"/>
      <c r="BU809" s="158"/>
      <c r="BV809" s="158"/>
      <c r="BW809" s="158"/>
      <c r="BX809" s="158"/>
      <c r="BY809" s="158"/>
      <c r="BZ809" s="158"/>
      <c r="CA809" s="158"/>
      <c r="CB809" s="158"/>
      <c r="CC809" s="158"/>
      <c r="CD809" s="158"/>
      <c r="CE809" s="158"/>
      <c r="CF809" s="158"/>
      <c r="CG809" s="158"/>
      <c r="CH809" s="158"/>
      <c r="CI809" s="158"/>
      <c r="CJ809" s="158"/>
      <c r="CK809" s="158"/>
      <c r="CL809" s="158"/>
      <c r="CM809" s="158"/>
      <c r="CN809" s="158"/>
      <c r="CO809" s="158"/>
      <c r="CP809" s="158"/>
      <c r="CQ809" s="158"/>
      <c r="CR809" s="158"/>
      <c r="CS809" s="158"/>
      <c r="CT809" s="158"/>
      <c r="CU809" s="158"/>
      <c r="CV809" s="158"/>
      <c r="CW809" s="158"/>
      <c r="CX809" s="158"/>
      <c r="CY809" s="158"/>
      <c r="CZ809" s="158"/>
      <c r="DA809" s="158"/>
      <c r="DB809" s="158"/>
      <c r="DC809" s="158"/>
      <c r="DD809" s="158"/>
      <c r="DE809" s="158"/>
      <c r="DF809" s="158"/>
      <c r="DG809" s="158"/>
      <c r="DH809" s="158"/>
      <c r="DI809" s="158"/>
      <c r="DJ809" s="158"/>
      <c r="DK809" s="158"/>
      <c r="DL809" s="158"/>
      <c r="DM809" s="158"/>
      <c r="DN809" s="158"/>
      <c r="DO809" s="158"/>
      <c r="DP809" s="158"/>
    </row>
    <row r="810" spans="1:120" x14ac:dyDescent="0.2">
      <c r="A810" s="158"/>
      <c r="B810" s="158"/>
      <c r="C810" s="158"/>
      <c r="D810" s="158"/>
      <c r="E810" s="158"/>
      <c r="F810" s="158"/>
      <c r="G810" s="158"/>
      <c r="H810" s="158"/>
      <c r="I810" s="158"/>
      <c r="J810" s="158"/>
      <c r="K810" s="158"/>
      <c r="L810" s="158"/>
      <c r="M810" s="158"/>
      <c r="N810" s="158"/>
      <c r="O810" s="158"/>
      <c r="P810" s="158"/>
      <c r="Q810" s="158"/>
      <c r="R810" s="158"/>
      <c r="S810" s="158"/>
      <c r="T810" s="158"/>
      <c r="U810" s="158"/>
      <c r="V810" s="158"/>
      <c r="W810" s="158"/>
      <c r="X810" s="158"/>
      <c r="Y810" s="158"/>
      <c r="Z810" s="158"/>
      <c r="AA810" s="158"/>
      <c r="AB810" s="158"/>
      <c r="AC810" s="158"/>
      <c r="AD810" s="158"/>
      <c r="AE810" s="158"/>
      <c r="AF810" s="158"/>
      <c r="AG810" s="158"/>
      <c r="AH810" s="158"/>
      <c r="AI810" s="158"/>
      <c r="AJ810" s="158"/>
      <c r="AK810" s="158"/>
      <c r="AL810" s="158"/>
      <c r="AM810" s="158"/>
      <c r="AN810" s="158"/>
      <c r="AO810" s="158"/>
      <c r="AP810" s="158"/>
      <c r="AQ810" s="158"/>
      <c r="AR810" s="158"/>
      <c r="AS810" s="158"/>
      <c r="AT810" s="158"/>
      <c r="AU810" s="158"/>
      <c r="AV810" s="158"/>
      <c r="AW810" s="158"/>
      <c r="AX810" s="158"/>
      <c r="AY810" s="158"/>
      <c r="AZ810" s="158"/>
      <c r="BA810" s="158"/>
      <c r="BB810" s="158"/>
      <c r="BC810" s="158"/>
      <c r="BD810" s="158"/>
      <c r="BE810" s="158"/>
      <c r="BF810" s="158"/>
      <c r="BG810" s="158"/>
      <c r="BH810" s="158"/>
      <c r="BI810" s="158"/>
      <c r="BJ810" s="158"/>
      <c r="BK810" s="158"/>
      <c r="BL810" s="158"/>
      <c r="BM810" s="158"/>
      <c r="BN810" s="158"/>
      <c r="BO810" s="158"/>
      <c r="BP810" s="158"/>
      <c r="BQ810" s="158"/>
      <c r="BR810" s="158"/>
      <c r="BS810" s="158"/>
      <c r="BT810" s="158"/>
      <c r="BU810" s="158"/>
      <c r="BV810" s="158"/>
      <c r="BW810" s="158"/>
      <c r="BX810" s="158"/>
      <c r="BY810" s="158"/>
      <c r="BZ810" s="158"/>
      <c r="CA810" s="158"/>
      <c r="CB810" s="158"/>
      <c r="CC810" s="158"/>
      <c r="CD810" s="158"/>
      <c r="CE810" s="158"/>
      <c r="CF810" s="158"/>
      <c r="CG810" s="158"/>
      <c r="CH810" s="158"/>
      <c r="CI810" s="158"/>
      <c r="CJ810" s="158"/>
      <c r="CK810" s="158"/>
      <c r="CL810" s="158"/>
      <c r="CM810" s="158"/>
      <c r="CN810" s="158"/>
      <c r="CO810" s="158"/>
      <c r="CP810" s="158"/>
      <c r="CQ810" s="158"/>
      <c r="CR810" s="158"/>
      <c r="CS810" s="158"/>
      <c r="CT810" s="158"/>
      <c r="CU810" s="158"/>
      <c r="CV810" s="158"/>
      <c r="CW810" s="158"/>
      <c r="CX810" s="158"/>
      <c r="CY810" s="158"/>
      <c r="CZ810" s="158"/>
      <c r="DA810" s="158"/>
      <c r="DB810" s="158"/>
      <c r="DC810" s="158"/>
      <c r="DD810" s="158"/>
      <c r="DE810" s="158"/>
      <c r="DF810" s="158"/>
      <c r="DG810" s="158"/>
      <c r="DH810" s="158"/>
      <c r="DI810" s="158"/>
      <c r="DJ810" s="158"/>
      <c r="DK810" s="158"/>
      <c r="DL810" s="158"/>
      <c r="DM810" s="158"/>
      <c r="DN810" s="158"/>
      <c r="DO810" s="158"/>
      <c r="DP810" s="158"/>
    </row>
    <row r="811" spans="1:120" x14ac:dyDescent="0.2">
      <c r="A811" s="158"/>
      <c r="B811" s="158"/>
      <c r="C811" s="158"/>
      <c r="D811" s="158"/>
      <c r="E811" s="158"/>
      <c r="F811" s="158"/>
      <c r="G811" s="158"/>
      <c r="H811" s="158"/>
      <c r="I811" s="158"/>
      <c r="J811" s="158"/>
      <c r="K811" s="158"/>
      <c r="L811" s="158"/>
      <c r="M811" s="158"/>
      <c r="N811" s="158"/>
      <c r="O811" s="158"/>
      <c r="P811" s="158"/>
      <c r="Q811" s="158"/>
      <c r="R811" s="158"/>
      <c r="S811" s="158"/>
      <c r="T811" s="158"/>
      <c r="U811" s="158"/>
      <c r="V811" s="158"/>
      <c r="W811" s="158"/>
      <c r="X811" s="158"/>
      <c r="Y811" s="158"/>
      <c r="Z811" s="158"/>
      <c r="AA811" s="158"/>
      <c r="AB811" s="158"/>
      <c r="AC811" s="158"/>
      <c r="AD811" s="158"/>
      <c r="AE811" s="158"/>
      <c r="AF811" s="158"/>
      <c r="AG811" s="158"/>
      <c r="AH811" s="158"/>
      <c r="AI811" s="158"/>
      <c r="AJ811" s="158"/>
      <c r="AK811" s="158"/>
      <c r="AL811" s="158"/>
      <c r="AM811" s="158"/>
      <c r="AN811" s="158"/>
      <c r="AO811" s="158"/>
      <c r="AP811" s="158"/>
      <c r="AQ811" s="158"/>
      <c r="AR811" s="158"/>
      <c r="AS811" s="158"/>
      <c r="AT811" s="158"/>
      <c r="AU811" s="158"/>
      <c r="AV811" s="158"/>
      <c r="AW811" s="158"/>
      <c r="AX811" s="158"/>
      <c r="AY811" s="158"/>
      <c r="AZ811" s="158"/>
      <c r="BA811" s="158"/>
      <c r="BB811" s="158"/>
      <c r="BC811" s="158"/>
      <c r="BD811" s="158"/>
      <c r="BE811" s="158"/>
      <c r="BF811" s="158"/>
      <c r="BG811" s="158"/>
      <c r="BH811" s="158"/>
      <c r="BI811" s="158"/>
      <c r="BJ811" s="158"/>
      <c r="BK811" s="158"/>
      <c r="BL811" s="158"/>
      <c r="BM811" s="158"/>
      <c r="BN811" s="158"/>
      <c r="BO811" s="158"/>
      <c r="BP811" s="158"/>
      <c r="BQ811" s="158"/>
      <c r="BR811" s="158"/>
      <c r="BS811" s="158"/>
      <c r="BT811" s="158"/>
      <c r="BU811" s="158"/>
      <c r="BV811" s="158"/>
      <c r="BW811" s="158"/>
      <c r="BX811" s="158"/>
      <c r="BY811" s="158"/>
      <c r="BZ811" s="158"/>
      <c r="CA811" s="158"/>
      <c r="CB811" s="158"/>
      <c r="CC811" s="158"/>
      <c r="CD811" s="158"/>
      <c r="CE811" s="158"/>
      <c r="CF811" s="158"/>
      <c r="CG811" s="158"/>
      <c r="CH811" s="158"/>
      <c r="CI811" s="158"/>
      <c r="CJ811" s="158"/>
      <c r="CK811" s="158"/>
      <c r="CL811" s="158"/>
      <c r="CM811" s="158"/>
      <c r="CN811" s="158"/>
      <c r="CO811" s="158"/>
      <c r="CP811" s="158"/>
      <c r="CQ811" s="158"/>
      <c r="CR811" s="158"/>
      <c r="CS811" s="158"/>
      <c r="CT811" s="158"/>
      <c r="CU811" s="158"/>
      <c r="CV811" s="158"/>
      <c r="CW811" s="158"/>
      <c r="CX811" s="158"/>
      <c r="CY811" s="158"/>
      <c r="CZ811" s="158"/>
      <c r="DA811" s="158"/>
      <c r="DB811" s="158"/>
      <c r="DC811" s="158"/>
      <c r="DD811" s="158"/>
      <c r="DE811" s="158"/>
      <c r="DF811" s="158"/>
      <c r="DG811" s="158"/>
      <c r="DH811" s="158"/>
      <c r="DI811" s="158"/>
      <c r="DJ811" s="158"/>
      <c r="DK811" s="158"/>
      <c r="DL811" s="158"/>
      <c r="DM811" s="158"/>
      <c r="DN811" s="158"/>
      <c r="DO811" s="158"/>
      <c r="DP811" s="158"/>
    </row>
    <row r="812" spans="1:120" x14ac:dyDescent="0.2">
      <c r="A812" s="158"/>
      <c r="B812" s="158"/>
      <c r="C812" s="158"/>
      <c r="D812" s="158"/>
      <c r="E812" s="158"/>
      <c r="F812" s="158"/>
      <c r="G812" s="158"/>
      <c r="H812" s="158"/>
      <c r="I812" s="158"/>
      <c r="J812" s="158"/>
      <c r="K812" s="158"/>
      <c r="L812" s="158"/>
      <c r="M812" s="158"/>
      <c r="N812" s="158"/>
      <c r="O812" s="158"/>
      <c r="P812" s="158"/>
      <c r="Q812" s="158"/>
      <c r="R812" s="158"/>
      <c r="S812" s="158"/>
      <c r="T812" s="158"/>
      <c r="U812" s="158"/>
      <c r="V812" s="158"/>
      <c r="W812" s="158"/>
      <c r="X812" s="158"/>
      <c r="Y812" s="158"/>
      <c r="Z812" s="158"/>
      <c r="AA812" s="158"/>
      <c r="AB812" s="158"/>
      <c r="AC812" s="158"/>
      <c r="AD812" s="158"/>
      <c r="AE812" s="158"/>
      <c r="AF812" s="158"/>
      <c r="AG812" s="158"/>
      <c r="AH812" s="158"/>
      <c r="AI812" s="158"/>
      <c r="AJ812" s="158"/>
      <c r="AK812" s="158"/>
      <c r="AL812" s="158"/>
      <c r="AM812" s="158"/>
      <c r="AN812" s="158"/>
      <c r="AO812" s="158"/>
      <c r="AP812" s="158"/>
      <c r="AQ812" s="158"/>
      <c r="AR812" s="158"/>
      <c r="AS812" s="158"/>
      <c r="AT812" s="158"/>
      <c r="AU812" s="158"/>
      <c r="AV812" s="158"/>
      <c r="AW812" s="158"/>
      <c r="AX812" s="158"/>
      <c r="AY812" s="158"/>
      <c r="AZ812" s="158"/>
      <c r="BA812" s="158"/>
      <c r="BB812" s="158"/>
      <c r="BC812" s="158"/>
      <c r="BD812" s="158"/>
      <c r="BE812" s="158"/>
      <c r="BF812" s="158"/>
      <c r="BG812" s="158"/>
      <c r="BH812" s="158"/>
      <c r="BI812" s="158"/>
      <c r="BJ812" s="158"/>
      <c r="BK812" s="158"/>
      <c r="BL812" s="158"/>
      <c r="BM812" s="158"/>
      <c r="BN812" s="158"/>
      <c r="BO812" s="158"/>
      <c r="BP812" s="158"/>
      <c r="BQ812" s="158"/>
      <c r="BR812" s="158"/>
      <c r="BS812" s="158"/>
      <c r="BT812" s="158"/>
      <c r="BU812" s="158"/>
      <c r="BV812" s="158"/>
      <c r="BW812" s="158"/>
      <c r="BX812" s="158"/>
      <c r="BY812" s="158"/>
      <c r="BZ812" s="158"/>
      <c r="CA812" s="158"/>
      <c r="CB812" s="158"/>
      <c r="CC812" s="158"/>
      <c r="CD812" s="158"/>
      <c r="CE812" s="158"/>
      <c r="CF812" s="158"/>
      <c r="CG812" s="158"/>
      <c r="CH812" s="158"/>
      <c r="CI812" s="158"/>
      <c r="CJ812" s="158"/>
      <c r="CK812" s="158"/>
      <c r="CL812" s="158"/>
      <c r="CM812" s="158"/>
      <c r="CN812" s="158"/>
      <c r="CO812" s="158"/>
      <c r="CP812" s="158"/>
      <c r="CQ812" s="158"/>
      <c r="CR812" s="158"/>
      <c r="CS812" s="158"/>
      <c r="CT812" s="158"/>
      <c r="CU812" s="158"/>
      <c r="CV812" s="158"/>
      <c r="CW812" s="158"/>
      <c r="CX812" s="158"/>
      <c r="CY812" s="158"/>
      <c r="CZ812" s="158"/>
      <c r="DA812" s="158"/>
      <c r="DB812" s="158"/>
      <c r="DC812" s="158"/>
      <c r="DD812" s="158"/>
      <c r="DE812" s="158"/>
      <c r="DF812" s="158"/>
      <c r="DG812" s="158"/>
      <c r="DH812" s="158"/>
      <c r="DI812" s="158"/>
      <c r="DJ812" s="158"/>
      <c r="DK812" s="158"/>
      <c r="DL812" s="158"/>
      <c r="DM812" s="158"/>
      <c r="DN812" s="158"/>
      <c r="DO812" s="158"/>
      <c r="DP812" s="158"/>
    </row>
    <row r="813" spans="1:120" x14ac:dyDescent="0.2">
      <c r="A813" s="158"/>
      <c r="B813" s="158"/>
      <c r="C813" s="158"/>
      <c r="D813" s="158"/>
      <c r="E813" s="158"/>
      <c r="F813" s="158"/>
      <c r="G813" s="158"/>
      <c r="H813" s="158"/>
      <c r="I813" s="158"/>
      <c r="J813" s="158"/>
      <c r="K813" s="158"/>
      <c r="L813" s="158"/>
      <c r="M813" s="158"/>
      <c r="N813" s="158"/>
      <c r="O813" s="158"/>
      <c r="P813" s="158"/>
      <c r="Q813" s="158"/>
      <c r="R813" s="158"/>
      <c r="S813" s="158"/>
      <c r="T813" s="158"/>
      <c r="U813" s="158"/>
      <c r="V813" s="158"/>
      <c r="W813" s="158"/>
      <c r="X813" s="158"/>
      <c r="Y813" s="158"/>
      <c r="Z813" s="158"/>
      <c r="AA813" s="158"/>
      <c r="AB813" s="158"/>
      <c r="AC813" s="158"/>
      <c r="AD813" s="158"/>
      <c r="AE813" s="158"/>
      <c r="AF813" s="158"/>
      <c r="AG813" s="158"/>
      <c r="AH813" s="158"/>
      <c r="AI813" s="158"/>
      <c r="AJ813" s="158"/>
      <c r="AK813" s="158"/>
      <c r="AL813" s="158"/>
      <c r="AM813" s="158"/>
      <c r="AN813" s="158"/>
      <c r="AO813" s="158"/>
      <c r="AP813" s="158"/>
      <c r="AQ813" s="158"/>
      <c r="AR813" s="158"/>
      <c r="AS813" s="158"/>
      <c r="AT813" s="158"/>
      <c r="AU813" s="158"/>
      <c r="AV813" s="158"/>
      <c r="AW813" s="158"/>
      <c r="AX813" s="158"/>
      <c r="AY813" s="158"/>
      <c r="AZ813" s="158"/>
      <c r="BA813" s="158"/>
      <c r="BB813" s="158"/>
      <c r="BC813" s="158"/>
      <c r="BD813" s="158"/>
      <c r="BE813" s="158"/>
      <c r="BF813" s="158"/>
      <c r="BG813" s="158"/>
      <c r="BH813" s="158"/>
      <c r="BI813" s="158"/>
      <c r="BJ813" s="158"/>
      <c r="BK813" s="158"/>
      <c r="BL813" s="158"/>
      <c r="BM813" s="158"/>
      <c r="BN813" s="158"/>
      <c r="BO813" s="158"/>
      <c r="BP813" s="158"/>
      <c r="BQ813" s="158"/>
      <c r="BR813" s="158"/>
      <c r="BS813" s="158"/>
      <c r="BT813" s="158"/>
      <c r="BU813" s="158"/>
      <c r="BV813" s="158"/>
      <c r="BW813" s="158"/>
      <c r="BX813" s="158"/>
      <c r="BY813" s="158"/>
      <c r="BZ813" s="158"/>
      <c r="CA813" s="158"/>
      <c r="CB813" s="158"/>
      <c r="CC813" s="158"/>
      <c r="CD813" s="158"/>
      <c r="CE813" s="158"/>
      <c r="CF813" s="158"/>
      <c r="CG813" s="158"/>
      <c r="CH813" s="158"/>
      <c r="CI813" s="158"/>
      <c r="CJ813" s="158"/>
      <c r="CK813" s="158"/>
      <c r="CL813" s="158"/>
      <c r="CM813" s="158"/>
      <c r="CN813" s="158"/>
      <c r="CO813" s="158"/>
      <c r="CP813" s="158"/>
      <c r="CQ813" s="158"/>
      <c r="CR813" s="158"/>
      <c r="CS813" s="158"/>
      <c r="CT813" s="158"/>
      <c r="CU813" s="158"/>
      <c r="CV813" s="158"/>
      <c r="CW813" s="158"/>
      <c r="CX813" s="158"/>
      <c r="CY813" s="158"/>
      <c r="CZ813" s="158"/>
      <c r="DA813" s="158"/>
      <c r="DB813" s="158"/>
      <c r="DC813" s="158"/>
      <c r="DD813" s="158"/>
      <c r="DE813" s="158"/>
      <c r="DF813" s="158"/>
      <c r="DG813" s="158"/>
      <c r="DH813" s="158"/>
      <c r="DI813" s="158"/>
      <c r="DJ813" s="158"/>
      <c r="DK813" s="158"/>
      <c r="DL813" s="158"/>
      <c r="DM813" s="158"/>
      <c r="DN813" s="158"/>
      <c r="DO813" s="158"/>
      <c r="DP813" s="158"/>
    </row>
    <row r="814" spans="1:120" x14ac:dyDescent="0.2">
      <c r="A814" s="158"/>
      <c r="B814" s="158"/>
      <c r="C814" s="158"/>
      <c r="D814" s="158"/>
      <c r="E814" s="158"/>
      <c r="F814" s="158"/>
      <c r="G814" s="158"/>
      <c r="H814" s="158"/>
      <c r="I814" s="158"/>
      <c r="J814" s="158"/>
      <c r="K814" s="158"/>
      <c r="L814" s="158"/>
      <c r="M814" s="158"/>
      <c r="N814" s="158"/>
      <c r="O814" s="158"/>
      <c r="P814" s="158"/>
      <c r="Q814" s="158"/>
      <c r="R814" s="158"/>
      <c r="S814" s="158"/>
      <c r="T814" s="158"/>
      <c r="U814" s="158"/>
      <c r="V814" s="158"/>
      <c r="W814" s="158"/>
      <c r="X814" s="158"/>
      <c r="Y814" s="158"/>
      <c r="Z814" s="158"/>
      <c r="AA814" s="158"/>
      <c r="AB814" s="158"/>
      <c r="AC814" s="158"/>
      <c r="AD814" s="158"/>
      <c r="AE814" s="158"/>
      <c r="AF814" s="158"/>
      <c r="AG814" s="158"/>
      <c r="AH814" s="158"/>
      <c r="AI814" s="158"/>
      <c r="AJ814" s="158"/>
      <c r="AK814" s="158"/>
      <c r="AL814" s="158"/>
      <c r="AM814" s="158"/>
      <c r="AN814" s="158"/>
      <c r="AO814" s="158"/>
      <c r="AP814" s="158"/>
      <c r="AQ814" s="158"/>
      <c r="AR814" s="158"/>
      <c r="AS814" s="158"/>
      <c r="AT814" s="158"/>
      <c r="AU814" s="158"/>
      <c r="AV814" s="158"/>
      <c r="AW814" s="158"/>
      <c r="AX814" s="158"/>
      <c r="AY814" s="158"/>
      <c r="AZ814" s="158"/>
      <c r="BA814" s="158"/>
      <c r="BB814" s="158"/>
      <c r="BC814" s="158"/>
      <c r="BD814" s="158"/>
      <c r="BE814" s="158"/>
      <c r="BF814" s="158"/>
      <c r="BG814" s="158"/>
      <c r="BH814" s="158"/>
      <c r="BI814" s="158"/>
      <c r="BJ814" s="158"/>
      <c r="BK814" s="158"/>
      <c r="BL814" s="158"/>
      <c r="BM814" s="158"/>
      <c r="BN814" s="158"/>
      <c r="BO814" s="158"/>
      <c r="BP814" s="158"/>
      <c r="BQ814" s="158"/>
      <c r="BR814" s="158"/>
      <c r="BS814" s="158"/>
      <c r="BT814" s="158"/>
      <c r="BU814" s="158"/>
      <c r="BV814" s="158"/>
      <c r="BW814" s="158"/>
      <c r="BX814" s="158"/>
      <c r="BY814" s="158"/>
      <c r="BZ814" s="158"/>
      <c r="CA814" s="158"/>
      <c r="CB814" s="158"/>
      <c r="CC814" s="158"/>
      <c r="CD814" s="158"/>
      <c r="CE814" s="158"/>
      <c r="CF814" s="158"/>
      <c r="CG814" s="158"/>
      <c r="CH814" s="158"/>
      <c r="CI814" s="158"/>
      <c r="CJ814" s="158"/>
      <c r="CK814" s="158"/>
      <c r="CL814" s="158"/>
      <c r="CM814" s="158"/>
      <c r="CN814" s="158"/>
      <c r="CO814" s="158"/>
      <c r="CP814" s="158"/>
      <c r="CQ814" s="158"/>
      <c r="CR814" s="158"/>
      <c r="CS814" s="158"/>
      <c r="CT814" s="158"/>
      <c r="CU814" s="158"/>
      <c r="CV814" s="158"/>
      <c r="CW814" s="158"/>
      <c r="CX814" s="158"/>
      <c r="CY814" s="158"/>
      <c r="CZ814" s="158"/>
      <c r="DA814" s="158"/>
      <c r="DB814" s="158"/>
      <c r="DC814" s="158"/>
      <c r="DD814" s="158"/>
      <c r="DE814" s="158"/>
      <c r="DF814" s="158"/>
      <c r="DG814" s="158"/>
      <c r="DH814" s="158"/>
      <c r="DI814" s="158"/>
      <c r="DJ814" s="158"/>
      <c r="DK814" s="158"/>
      <c r="DL814" s="158"/>
      <c r="DM814" s="158"/>
      <c r="DN814" s="158"/>
      <c r="DO814" s="158"/>
      <c r="DP814" s="158"/>
    </row>
    <row r="815" spans="1:120" x14ac:dyDescent="0.2">
      <c r="A815" s="158"/>
      <c r="B815" s="158"/>
      <c r="C815" s="158"/>
      <c r="D815" s="158"/>
      <c r="E815" s="158"/>
      <c r="F815" s="158"/>
      <c r="G815" s="158"/>
      <c r="H815" s="158"/>
      <c r="I815" s="158"/>
      <c r="J815" s="158"/>
      <c r="K815" s="158"/>
      <c r="L815" s="158"/>
      <c r="M815" s="158"/>
      <c r="N815" s="158"/>
      <c r="O815" s="158"/>
      <c r="P815" s="158"/>
      <c r="Q815" s="158"/>
      <c r="R815" s="158"/>
      <c r="S815" s="158"/>
      <c r="T815" s="158"/>
      <c r="U815" s="158"/>
      <c r="V815" s="158"/>
      <c r="W815" s="158"/>
      <c r="X815" s="158"/>
      <c r="Y815" s="158"/>
      <c r="Z815" s="158"/>
      <c r="AA815" s="158"/>
      <c r="AB815" s="158"/>
      <c r="AC815" s="158"/>
      <c r="AD815" s="158"/>
      <c r="AE815" s="158"/>
      <c r="AF815" s="158"/>
      <c r="AG815" s="158"/>
      <c r="AH815" s="158"/>
      <c r="AI815" s="158"/>
      <c r="AJ815" s="158"/>
      <c r="AK815" s="158"/>
      <c r="AL815" s="158"/>
      <c r="AM815" s="158"/>
      <c r="AN815" s="158"/>
      <c r="AO815" s="158"/>
      <c r="AP815" s="158"/>
      <c r="AQ815" s="158"/>
      <c r="AR815" s="158"/>
      <c r="AS815" s="158"/>
      <c r="AT815" s="158"/>
      <c r="AU815" s="158"/>
      <c r="AV815" s="158"/>
      <c r="AW815" s="158"/>
      <c r="AX815" s="158"/>
      <c r="AY815" s="158"/>
      <c r="AZ815" s="158"/>
      <c r="BA815" s="158"/>
      <c r="BB815" s="158"/>
      <c r="BC815" s="158"/>
      <c r="BD815" s="158"/>
      <c r="BE815" s="158"/>
      <c r="BF815" s="158"/>
      <c r="BG815" s="158"/>
      <c r="BH815" s="158"/>
      <c r="BI815" s="158"/>
      <c r="BJ815" s="158"/>
      <c r="BK815" s="158"/>
      <c r="BL815" s="158"/>
      <c r="BM815" s="158"/>
      <c r="BN815" s="158"/>
      <c r="BO815" s="158"/>
      <c r="BP815" s="158"/>
      <c r="BQ815" s="158"/>
      <c r="BR815" s="158"/>
      <c r="BS815" s="158"/>
      <c r="BT815" s="158"/>
      <c r="BU815" s="158"/>
      <c r="BV815" s="158"/>
      <c r="BW815" s="158"/>
      <c r="BX815" s="158"/>
      <c r="BY815" s="158"/>
      <c r="BZ815" s="158"/>
      <c r="CA815" s="158"/>
      <c r="CB815" s="158"/>
      <c r="CC815" s="158"/>
      <c r="CD815" s="158"/>
      <c r="CE815" s="158"/>
      <c r="CF815" s="158"/>
      <c r="CG815" s="158"/>
      <c r="CH815" s="158"/>
      <c r="CI815" s="158"/>
      <c r="CJ815" s="158"/>
      <c r="CK815" s="158"/>
      <c r="CL815" s="158"/>
      <c r="CM815" s="158"/>
      <c r="CN815" s="158"/>
      <c r="CO815" s="158"/>
      <c r="CP815" s="158"/>
      <c r="CQ815" s="158"/>
      <c r="CR815" s="158"/>
      <c r="CS815" s="158"/>
      <c r="CT815" s="158"/>
      <c r="CU815" s="158"/>
      <c r="CV815" s="158"/>
      <c r="CW815" s="158"/>
      <c r="CX815" s="158"/>
      <c r="CY815" s="158"/>
      <c r="CZ815" s="158"/>
      <c r="DA815" s="158"/>
      <c r="DB815" s="158"/>
      <c r="DC815" s="158"/>
      <c r="DD815" s="158"/>
      <c r="DE815" s="158"/>
      <c r="DF815" s="158"/>
      <c r="DG815" s="158"/>
      <c r="DH815" s="158"/>
      <c r="DI815" s="158"/>
      <c r="DJ815" s="158"/>
      <c r="DK815" s="158"/>
      <c r="DL815" s="158"/>
      <c r="DM815" s="158"/>
      <c r="DN815" s="158"/>
      <c r="DO815" s="158"/>
      <c r="DP815" s="158"/>
    </row>
    <row r="816" spans="1:120" x14ac:dyDescent="0.2">
      <c r="A816" s="158"/>
      <c r="B816" s="158"/>
      <c r="C816" s="158"/>
      <c r="D816" s="158"/>
      <c r="E816" s="158"/>
      <c r="F816" s="158"/>
      <c r="G816" s="158"/>
      <c r="H816" s="158"/>
      <c r="I816" s="158"/>
      <c r="J816" s="158"/>
      <c r="K816" s="158"/>
      <c r="L816" s="158"/>
      <c r="M816" s="158"/>
      <c r="N816" s="158"/>
      <c r="O816" s="158"/>
      <c r="P816" s="158"/>
      <c r="Q816" s="158"/>
      <c r="R816" s="158"/>
      <c r="S816" s="158"/>
      <c r="T816" s="158"/>
      <c r="U816" s="158"/>
      <c r="V816" s="158"/>
      <c r="W816" s="158"/>
      <c r="X816" s="158"/>
      <c r="Y816" s="158"/>
      <c r="Z816" s="158"/>
      <c r="AA816" s="158"/>
      <c r="AB816" s="158"/>
      <c r="AC816" s="158"/>
      <c r="AD816" s="158"/>
      <c r="AE816" s="158"/>
      <c r="AF816" s="158"/>
      <c r="AG816" s="158"/>
      <c r="AH816" s="158"/>
      <c r="AI816" s="158"/>
      <c r="AJ816" s="158"/>
      <c r="AK816" s="158"/>
      <c r="AL816" s="158"/>
      <c r="AM816" s="158"/>
      <c r="AN816" s="158"/>
      <c r="AO816" s="158"/>
      <c r="AP816" s="158"/>
      <c r="AQ816" s="158"/>
      <c r="AR816" s="158"/>
      <c r="AS816" s="158"/>
      <c r="AT816" s="158"/>
      <c r="AU816" s="158"/>
      <c r="AV816" s="158"/>
      <c r="AW816" s="158"/>
      <c r="AX816" s="158"/>
      <c r="AY816" s="158"/>
      <c r="AZ816" s="158"/>
      <c r="BA816" s="158"/>
      <c r="BB816" s="158"/>
      <c r="BC816" s="158"/>
      <c r="BD816" s="158"/>
      <c r="BE816" s="158"/>
      <c r="BF816" s="158"/>
      <c r="BG816" s="158"/>
      <c r="BH816" s="158"/>
      <c r="BI816" s="158"/>
      <c r="BJ816" s="158"/>
      <c r="BK816" s="158"/>
      <c r="BL816" s="158"/>
      <c r="BM816" s="158"/>
      <c r="BN816" s="158"/>
      <c r="BO816" s="158"/>
      <c r="BP816" s="158"/>
      <c r="BQ816" s="158"/>
      <c r="BR816" s="158"/>
      <c r="BS816" s="158"/>
      <c r="BT816" s="158"/>
      <c r="BU816" s="158"/>
      <c r="BV816" s="158"/>
      <c r="BW816" s="158"/>
      <c r="BX816" s="158"/>
      <c r="BY816" s="158"/>
      <c r="BZ816" s="158"/>
      <c r="CA816" s="158"/>
      <c r="CB816" s="158"/>
      <c r="CC816" s="158"/>
      <c r="CD816" s="158"/>
      <c r="CE816" s="158"/>
      <c r="CF816" s="158"/>
      <c r="CG816" s="158"/>
      <c r="CH816" s="158"/>
      <c r="CI816" s="158"/>
      <c r="CJ816" s="158"/>
      <c r="CK816" s="158"/>
      <c r="CL816" s="158"/>
      <c r="CM816" s="158"/>
      <c r="CN816" s="158"/>
      <c r="CO816" s="158"/>
      <c r="CP816" s="158"/>
      <c r="CQ816" s="158"/>
      <c r="CR816" s="158"/>
      <c r="CS816" s="158"/>
      <c r="CT816" s="158"/>
      <c r="CU816" s="158"/>
      <c r="CV816" s="158"/>
      <c r="CW816" s="158"/>
      <c r="CX816" s="158"/>
      <c r="CY816" s="158"/>
      <c r="CZ816" s="158"/>
      <c r="DA816" s="158"/>
      <c r="DB816" s="158"/>
      <c r="DC816" s="158"/>
      <c r="DD816" s="158"/>
      <c r="DE816" s="158"/>
      <c r="DF816" s="158"/>
      <c r="DG816" s="158"/>
      <c r="DH816" s="158"/>
      <c r="DI816" s="158"/>
      <c r="DJ816" s="158"/>
      <c r="DK816" s="158"/>
      <c r="DL816" s="158"/>
      <c r="DM816" s="158"/>
      <c r="DN816" s="158"/>
      <c r="DO816" s="158"/>
      <c r="DP816" s="158"/>
    </row>
    <row r="817" spans="1:120" x14ac:dyDescent="0.2">
      <c r="A817" s="158"/>
      <c r="B817" s="158"/>
      <c r="C817" s="158"/>
      <c r="D817" s="158"/>
      <c r="E817" s="158"/>
      <c r="F817" s="158"/>
      <c r="G817" s="158"/>
      <c r="H817" s="158"/>
      <c r="I817" s="158"/>
      <c r="J817" s="158"/>
      <c r="K817" s="158"/>
      <c r="L817" s="158"/>
      <c r="M817" s="158"/>
      <c r="N817" s="158"/>
      <c r="O817" s="158"/>
      <c r="P817" s="158"/>
      <c r="Q817" s="158"/>
      <c r="R817" s="158"/>
      <c r="S817" s="158"/>
      <c r="T817" s="158"/>
      <c r="U817" s="158"/>
      <c r="V817" s="158"/>
      <c r="W817" s="158"/>
      <c r="X817" s="158"/>
      <c r="Y817" s="158"/>
      <c r="Z817" s="158"/>
      <c r="AA817" s="158"/>
      <c r="AB817" s="158"/>
      <c r="AC817" s="158"/>
      <c r="AD817" s="158"/>
      <c r="AE817" s="158"/>
      <c r="AF817" s="158"/>
      <c r="AG817" s="158"/>
      <c r="AH817" s="158"/>
      <c r="AI817" s="158"/>
      <c r="AJ817" s="158"/>
      <c r="AK817" s="158"/>
      <c r="AL817" s="158"/>
      <c r="AM817" s="158"/>
      <c r="AN817" s="158"/>
      <c r="AO817" s="158"/>
      <c r="AP817" s="158"/>
      <c r="AQ817" s="158"/>
      <c r="AR817" s="158"/>
      <c r="AS817" s="158"/>
      <c r="AT817" s="158"/>
      <c r="AU817" s="158"/>
      <c r="AV817" s="158"/>
      <c r="AW817" s="158"/>
      <c r="AX817" s="158"/>
      <c r="AY817" s="158"/>
      <c r="AZ817" s="158"/>
      <c r="BA817" s="158"/>
      <c r="BB817" s="158"/>
      <c r="BC817" s="158"/>
      <c r="BD817" s="158"/>
      <c r="BE817" s="158"/>
      <c r="BF817" s="158"/>
      <c r="BG817" s="158"/>
      <c r="BH817" s="158"/>
      <c r="BI817" s="158"/>
      <c r="BJ817" s="158"/>
      <c r="BK817" s="158"/>
      <c r="BL817" s="158"/>
      <c r="BM817" s="158"/>
      <c r="BN817" s="158"/>
      <c r="BO817" s="158"/>
      <c r="BP817" s="158"/>
      <c r="BQ817" s="158"/>
      <c r="BR817" s="158"/>
      <c r="BS817" s="158"/>
      <c r="BT817" s="158"/>
      <c r="BU817" s="158"/>
      <c r="BV817" s="158"/>
      <c r="BW817" s="158"/>
      <c r="BX817" s="158"/>
      <c r="BY817" s="158"/>
      <c r="BZ817" s="158"/>
      <c r="CA817" s="158"/>
      <c r="CB817" s="158"/>
      <c r="CC817" s="158"/>
      <c r="CD817" s="158"/>
      <c r="CE817" s="158"/>
      <c r="CF817" s="158"/>
      <c r="CG817" s="158"/>
      <c r="CH817" s="158"/>
      <c r="CI817" s="158"/>
      <c r="CJ817" s="158"/>
      <c r="CK817" s="158"/>
      <c r="CL817" s="158"/>
      <c r="CM817" s="158"/>
      <c r="CN817" s="158"/>
      <c r="CO817" s="158"/>
      <c r="CP817" s="158"/>
      <c r="CQ817" s="158"/>
      <c r="CR817" s="158"/>
      <c r="CS817" s="158"/>
      <c r="CT817" s="158"/>
      <c r="CU817" s="158"/>
      <c r="CV817" s="158"/>
      <c r="CW817" s="158"/>
      <c r="CX817" s="158"/>
      <c r="CY817" s="158"/>
      <c r="CZ817" s="158"/>
      <c r="DA817" s="158"/>
      <c r="DB817" s="158"/>
      <c r="DC817" s="158"/>
      <c r="DD817" s="158"/>
      <c r="DE817" s="158"/>
      <c r="DF817" s="158"/>
      <c r="DG817" s="158"/>
      <c r="DH817" s="158"/>
      <c r="DI817" s="158"/>
      <c r="DJ817" s="158"/>
      <c r="DK817" s="158"/>
      <c r="DL817" s="158"/>
      <c r="DM817" s="158"/>
      <c r="DN817" s="158"/>
      <c r="DO817" s="158"/>
      <c r="DP817" s="158"/>
    </row>
    <row r="818" spans="1:120" x14ac:dyDescent="0.2">
      <c r="A818" s="158"/>
      <c r="B818" s="158"/>
      <c r="C818" s="158"/>
      <c r="D818" s="158"/>
      <c r="E818" s="158"/>
      <c r="F818" s="158"/>
      <c r="G818" s="158"/>
      <c r="H818" s="158"/>
      <c r="I818" s="158"/>
      <c r="J818" s="158"/>
      <c r="K818" s="158"/>
      <c r="L818" s="158"/>
      <c r="M818" s="158"/>
      <c r="N818" s="158"/>
      <c r="O818" s="158"/>
      <c r="P818" s="158"/>
      <c r="Q818" s="158"/>
      <c r="R818" s="158"/>
      <c r="S818" s="158"/>
      <c r="T818" s="158"/>
      <c r="U818" s="158"/>
      <c r="V818" s="158"/>
      <c r="W818" s="158"/>
      <c r="X818" s="158"/>
      <c r="Y818" s="158"/>
      <c r="Z818" s="158"/>
      <c r="AA818" s="158"/>
      <c r="AB818" s="158"/>
      <c r="AC818" s="158"/>
      <c r="AD818" s="158"/>
      <c r="AE818" s="158"/>
      <c r="AF818" s="158"/>
      <c r="AG818" s="158"/>
      <c r="AH818" s="158"/>
      <c r="AI818" s="158"/>
      <c r="AJ818" s="158"/>
      <c r="AK818" s="158"/>
      <c r="AL818" s="158"/>
      <c r="AM818" s="158"/>
      <c r="AN818" s="158"/>
      <c r="AO818" s="158"/>
      <c r="AP818" s="158"/>
      <c r="AQ818" s="158"/>
      <c r="AR818" s="158"/>
      <c r="AS818" s="158"/>
      <c r="AT818" s="158"/>
      <c r="AU818" s="158"/>
      <c r="AV818" s="158"/>
      <c r="AW818" s="158"/>
      <c r="AX818" s="158"/>
      <c r="AY818" s="158"/>
      <c r="AZ818" s="158"/>
      <c r="BA818" s="158"/>
      <c r="BB818" s="158"/>
      <c r="BC818" s="158"/>
      <c r="BD818" s="158"/>
      <c r="BE818" s="158"/>
      <c r="BF818" s="158"/>
      <c r="BG818" s="158"/>
      <c r="BH818" s="158"/>
      <c r="BI818" s="158"/>
      <c r="BJ818" s="158"/>
      <c r="BK818" s="158"/>
      <c r="BL818" s="158"/>
      <c r="BM818" s="158"/>
      <c r="BN818" s="158"/>
      <c r="BO818" s="158"/>
      <c r="BP818" s="158"/>
      <c r="BQ818" s="158"/>
      <c r="BR818" s="158"/>
      <c r="BS818" s="158"/>
      <c r="BT818" s="158"/>
      <c r="BU818" s="158"/>
      <c r="BV818" s="158"/>
      <c r="BW818" s="158"/>
      <c r="BX818" s="158"/>
      <c r="BY818" s="158"/>
      <c r="BZ818" s="158"/>
      <c r="CA818" s="158"/>
      <c r="CB818" s="158"/>
      <c r="CC818" s="158"/>
      <c r="CD818" s="158"/>
      <c r="CE818" s="158"/>
      <c r="CF818" s="158"/>
      <c r="CG818" s="158"/>
      <c r="CH818" s="158"/>
      <c r="CI818" s="158"/>
      <c r="CJ818" s="158"/>
      <c r="CK818" s="158"/>
      <c r="CL818" s="158"/>
      <c r="CM818" s="158"/>
      <c r="CN818" s="158"/>
      <c r="CO818" s="158"/>
      <c r="CP818" s="158"/>
      <c r="CQ818" s="158"/>
      <c r="CR818" s="158"/>
      <c r="CS818" s="158"/>
      <c r="CT818" s="158"/>
      <c r="CU818" s="158"/>
      <c r="CV818" s="158"/>
      <c r="CW818" s="158"/>
      <c r="CX818" s="158"/>
      <c r="CY818" s="158"/>
      <c r="CZ818" s="158"/>
      <c r="DA818" s="158"/>
      <c r="DB818" s="158"/>
      <c r="DC818" s="158"/>
      <c r="DD818" s="158"/>
      <c r="DE818" s="158"/>
      <c r="DF818" s="158"/>
      <c r="DG818" s="158"/>
      <c r="DH818" s="158"/>
      <c r="DI818" s="158"/>
      <c r="DJ818" s="158"/>
      <c r="DK818" s="158"/>
      <c r="DL818" s="158"/>
      <c r="DM818" s="158"/>
      <c r="DN818" s="158"/>
      <c r="DO818" s="158"/>
      <c r="DP818" s="158"/>
    </row>
    <row r="819" spans="1:120" x14ac:dyDescent="0.2">
      <c r="A819" s="158"/>
      <c r="B819" s="158"/>
      <c r="C819" s="158"/>
      <c r="D819" s="158"/>
      <c r="E819" s="158"/>
      <c r="F819" s="158"/>
      <c r="G819" s="158"/>
      <c r="H819" s="158"/>
      <c r="I819" s="158"/>
      <c r="J819" s="158"/>
      <c r="K819" s="158"/>
      <c r="L819" s="158"/>
      <c r="M819" s="158"/>
      <c r="N819" s="158"/>
      <c r="O819" s="158"/>
      <c r="P819" s="158"/>
      <c r="Q819" s="158"/>
      <c r="R819" s="158"/>
      <c r="S819" s="158"/>
      <c r="T819" s="158"/>
      <c r="U819" s="158"/>
      <c r="V819" s="158"/>
      <c r="W819" s="158"/>
      <c r="X819" s="158"/>
      <c r="Y819" s="158"/>
      <c r="Z819" s="158"/>
      <c r="AA819" s="158"/>
      <c r="AB819" s="158"/>
      <c r="AC819" s="158"/>
      <c r="AD819" s="158"/>
      <c r="AE819" s="158"/>
      <c r="AF819" s="158"/>
      <c r="AG819" s="158"/>
      <c r="AH819" s="158"/>
      <c r="AI819" s="158"/>
      <c r="AJ819" s="158"/>
      <c r="AK819" s="158"/>
      <c r="AL819" s="158"/>
      <c r="AM819" s="158"/>
      <c r="AN819" s="158"/>
      <c r="AO819" s="158"/>
      <c r="AP819" s="158"/>
      <c r="AQ819" s="158"/>
      <c r="AR819" s="158"/>
      <c r="AS819" s="158"/>
      <c r="AT819" s="158"/>
      <c r="AU819" s="158"/>
      <c r="AV819" s="158"/>
      <c r="AW819" s="158"/>
      <c r="AX819" s="158"/>
      <c r="AY819" s="158"/>
      <c r="AZ819" s="158"/>
      <c r="BA819" s="158"/>
      <c r="BB819" s="158"/>
      <c r="BC819" s="158"/>
      <c r="BD819" s="158"/>
      <c r="BE819" s="158"/>
      <c r="BF819" s="158"/>
      <c r="BG819" s="158"/>
      <c r="BH819" s="158"/>
      <c r="BI819" s="158"/>
      <c r="BJ819" s="158"/>
      <c r="BK819" s="158"/>
      <c r="BL819" s="158"/>
      <c r="BM819" s="158"/>
      <c r="BN819" s="158"/>
      <c r="BO819" s="158"/>
      <c r="BP819" s="158"/>
      <c r="BQ819" s="158"/>
      <c r="BR819" s="158"/>
      <c r="BS819" s="158"/>
      <c r="BT819" s="158"/>
      <c r="BU819" s="158"/>
      <c r="BV819" s="158"/>
      <c r="BW819" s="158"/>
      <c r="BX819" s="158"/>
      <c r="BY819" s="158"/>
      <c r="BZ819" s="158"/>
      <c r="CA819" s="158"/>
      <c r="CB819" s="158"/>
      <c r="CC819" s="158"/>
      <c r="CD819" s="158"/>
      <c r="CE819" s="158"/>
      <c r="CF819" s="158"/>
      <c r="CG819" s="158"/>
      <c r="CH819" s="158"/>
      <c r="CI819" s="158"/>
      <c r="CJ819" s="158"/>
      <c r="CK819" s="158"/>
      <c r="CL819" s="158"/>
      <c r="CM819" s="158"/>
      <c r="CN819" s="158"/>
      <c r="CO819" s="158"/>
      <c r="CP819" s="158"/>
      <c r="CQ819" s="158"/>
      <c r="CR819" s="158"/>
      <c r="CS819" s="158"/>
      <c r="CT819" s="158"/>
      <c r="CU819" s="158"/>
      <c r="CV819" s="158"/>
      <c r="CW819" s="158"/>
      <c r="CX819" s="158"/>
      <c r="CY819" s="158"/>
      <c r="CZ819" s="158"/>
      <c r="DA819" s="158"/>
      <c r="DB819" s="158"/>
      <c r="DC819" s="158"/>
      <c r="DD819" s="158"/>
      <c r="DE819" s="158"/>
      <c r="DF819" s="158"/>
      <c r="DG819" s="158"/>
      <c r="DH819" s="158"/>
      <c r="DI819" s="158"/>
      <c r="DJ819" s="158"/>
      <c r="DK819" s="158"/>
      <c r="DL819" s="158"/>
      <c r="DM819" s="158"/>
      <c r="DN819" s="158"/>
      <c r="DO819" s="158"/>
      <c r="DP819" s="158"/>
    </row>
    <row r="820" spans="1:120" x14ac:dyDescent="0.2">
      <c r="A820" s="158"/>
      <c r="B820" s="158"/>
      <c r="C820" s="158"/>
      <c r="D820" s="158"/>
      <c r="E820" s="158"/>
      <c r="F820" s="158"/>
      <c r="G820" s="158"/>
      <c r="H820" s="158"/>
      <c r="I820" s="158"/>
      <c r="J820" s="158"/>
      <c r="K820" s="158"/>
      <c r="L820" s="158"/>
      <c r="M820" s="158"/>
      <c r="N820" s="158"/>
      <c r="O820" s="158"/>
      <c r="P820" s="158"/>
      <c r="Q820" s="158"/>
      <c r="R820" s="158"/>
      <c r="S820" s="158"/>
      <c r="T820" s="158"/>
      <c r="U820" s="158"/>
      <c r="V820" s="158"/>
      <c r="W820" s="158"/>
      <c r="X820" s="158"/>
      <c r="Y820" s="158"/>
      <c r="Z820" s="158"/>
      <c r="AA820" s="158"/>
      <c r="AB820" s="158"/>
      <c r="AC820" s="158"/>
      <c r="AD820" s="158"/>
      <c r="AE820" s="158"/>
      <c r="AF820" s="158"/>
      <c r="AG820" s="158"/>
      <c r="AH820" s="158"/>
      <c r="AI820" s="158"/>
      <c r="AJ820" s="158"/>
      <c r="AK820" s="158"/>
      <c r="AL820" s="158"/>
      <c r="AM820" s="158"/>
      <c r="AN820" s="158"/>
      <c r="AO820" s="158"/>
      <c r="AP820" s="158"/>
      <c r="AQ820" s="158"/>
      <c r="AR820" s="158"/>
      <c r="AS820" s="158"/>
      <c r="AT820" s="158"/>
      <c r="AU820" s="158"/>
      <c r="AV820" s="158"/>
      <c r="AW820" s="158"/>
      <c r="AX820" s="158"/>
      <c r="AY820" s="158"/>
      <c r="AZ820" s="158"/>
      <c r="BA820" s="158"/>
      <c r="BB820" s="158"/>
      <c r="BC820" s="158"/>
      <c r="BD820" s="158"/>
      <c r="BE820" s="158"/>
      <c r="BF820" s="158"/>
      <c r="BG820" s="158"/>
      <c r="BH820" s="158"/>
      <c r="BI820" s="158"/>
      <c r="BJ820" s="158"/>
      <c r="BK820" s="158"/>
      <c r="BL820" s="158"/>
      <c r="BM820" s="158"/>
      <c r="BN820" s="158"/>
      <c r="BO820" s="158"/>
      <c r="BP820" s="158"/>
      <c r="BQ820" s="158"/>
      <c r="BR820" s="158"/>
      <c r="BS820" s="158"/>
      <c r="BT820" s="158"/>
      <c r="BU820" s="158"/>
      <c r="BV820" s="158"/>
      <c r="BW820" s="158"/>
      <c r="BX820" s="158"/>
      <c r="BY820" s="158"/>
      <c r="BZ820" s="158"/>
      <c r="CA820" s="158"/>
      <c r="CB820" s="158"/>
      <c r="CC820" s="158"/>
      <c r="CD820" s="158"/>
      <c r="CE820" s="158"/>
      <c r="CF820" s="158"/>
      <c r="CG820" s="158"/>
      <c r="CH820" s="158"/>
      <c r="CI820" s="158"/>
      <c r="CJ820" s="158"/>
      <c r="CK820" s="158"/>
      <c r="CL820" s="158"/>
      <c r="CM820" s="158"/>
      <c r="CN820" s="158"/>
      <c r="CO820" s="158"/>
      <c r="CP820" s="158"/>
      <c r="CQ820" s="158"/>
      <c r="CR820" s="158"/>
      <c r="CS820" s="158"/>
      <c r="CT820" s="158"/>
      <c r="CU820" s="158"/>
      <c r="CV820" s="158"/>
      <c r="CW820" s="158"/>
      <c r="CX820" s="158"/>
      <c r="CY820" s="158"/>
      <c r="CZ820" s="158"/>
      <c r="DA820" s="158"/>
      <c r="DB820" s="158"/>
      <c r="DC820" s="158"/>
      <c r="DD820" s="158"/>
      <c r="DE820" s="158"/>
      <c r="DF820" s="158"/>
      <c r="DG820" s="158"/>
      <c r="DH820" s="158"/>
      <c r="DI820" s="158"/>
      <c r="DJ820" s="158"/>
      <c r="DK820" s="158"/>
      <c r="DL820" s="158"/>
      <c r="DM820" s="158"/>
      <c r="DN820" s="158"/>
      <c r="DO820" s="158"/>
      <c r="DP820" s="158"/>
    </row>
    <row r="821" spans="1:120" x14ac:dyDescent="0.2">
      <c r="A821" s="158"/>
      <c r="B821" s="158"/>
      <c r="C821" s="158"/>
      <c r="D821" s="158"/>
      <c r="E821" s="158"/>
      <c r="F821" s="158"/>
      <c r="G821" s="158"/>
      <c r="H821" s="158"/>
      <c r="I821" s="158"/>
      <c r="J821" s="158"/>
      <c r="K821" s="158"/>
      <c r="L821" s="158"/>
      <c r="M821" s="158"/>
      <c r="N821" s="158"/>
      <c r="O821" s="158"/>
      <c r="P821" s="158"/>
      <c r="Q821" s="158"/>
      <c r="R821" s="158"/>
      <c r="S821" s="158"/>
      <c r="T821" s="158"/>
      <c r="U821" s="158"/>
      <c r="V821" s="158"/>
      <c r="W821" s="158"/>
      <c r="X821" s="158"/>
      <c r="Y821" s="158"/>
      <c r="Z821" s="158"/>
      <c r="AA821" s="158"/>
      <c r="AB821" s="158"/>
      <c r="AC821" s="158"/>
      <c r="AD821" s="158"/>
      <c r="AE821" s="158"/>
      <c r="AF821" s="158"/>
      <c r="AG821" s="158"/>
      <c r="AH821" s="158"/>
      <c r="AI821" s="158"/>
      <c r="AJ821" s="158"/>
      <c r="AK821" s="158"/>
      <c r="AL821" s="158"/>
      <c r="AM821" s="158"/>
      <c r="AN821" s="158"/>
      <c r="AO821" s="158"/>
      <c r="AP821" s="158"/>
      <c r="AQ821" s="158"/>
      <c r="AR821" s="158"/>
      <c r="AS821" s="158"/>
      <c r="AT821" s="158"/>
      <c r="AU821" s="158"/>
      <c r="AV821" s="158"/>
      <c r="AW821" s="158"/>
      <c r="AX821" s="158"/>
      <c r="AY821" s="158"/>
      <c r="AZ821" s="158"/>
      <c r="BA821" s="158"/>
      <c r="BB821" s="158"/>
      <c r="BC821" s="158"/>
      <c r="BD821" s="158"/>
      <c r="BE821" s="158"/>
      <c r="BF821" s="158"/>
      <c r="BG821" s="158"/>
      <c r="BH821" s="158"/>
      <c r="BI821" s="158"/>
      <c r="BJ821" s="158"/>
      <c r="BK821" s="158"/>
      <c r="BL821" s="158"/>
      <c r="BM821" s="158"/>
      <c r="BN821" s="158"/>
      <c r="BO821" s="158"/>
      <c r="BP821" s="158"/>
      <c r="BQ821" s="158"/>
      <c r="BR821" s="158"/>
      <c r="BS821" s="158"/>
      <c r="BT821" s="158"/>
      <c r="BU821" s="158"/>
      <c r="BV821" s="158"/>
      <c r="BW821" s="158"/>
      <c r="BX821" s="158"/>
      <c r="BY821" s="158"/>
      <c r="BZ821" s="158"/>
      <c r="CA821" s="158"/>
      <c r="CB821" s="158"/>
      <c r="CC821" s="158"/>
      <c r="CD821" s="158"/>
      <c r="CE821" s="158"/>
      <c r="CF821" s="158"/>
      <c r="CG821" s="158"/>
      <c r="CH821" s="158"/>
      <c r="CI821" s="158"/>
      <c r="CJ821" s="158"/>
      <c r="CK821" s="158"/>
      <c r="CL821" s="158"/>
      <c r="CM821" s="158"/>
      <c r="CN821" s="158"/>
      <c r="CO821" s="158"/>
      <c r="CP821" s="158"/>
      <c r="CQ821" s="158"/>
      <c r="CR821" s="158"/>
      <c r="CS821" s="158"/>
      <c r="CT821" s="158"/>
      <c r="CU821" s="158"/>
      <c r="CV821" s="158"/>
      <c r="CW821" s="158"/>
      <c r="CX821" s="158"/>
      <c r="CY821" s="158"/>
      <c r="CZ821" s="158"/>
      <c r="DA821" s="158"/>
      <c r="DB821" s="158"/>
      <c r="DC821" s="158"/>
      <c r="DD821" s="158"/>
      <c r="DE821" s="158"/>
      <c r="DF821" s="158"/>
      <c r="DG821" s="158"/>
      <c r="DH821" s="158"/>
      <c r="DI821" s="158"/>
      <c r="DJ821" s="158"/>
      <c r="DK821" s="158"/>
      <c r="DL821" s="158"/>
      <c r="DM821" s="158"/>
      <c r="DN821" s="158"/>
      <c r="DO821" s="158"/>
      <c r="DP821" s="158"/>
    </row>
    <row r="822" spans="1:120" x14ac:dyDescent="0.2">
      <c r="A822" s="158"/>
      <c r="B822" s="158"/>
      <c r="C822" s="158"/>
      <c r="D822" s="158"/>
      <c r="E822" s="158"/>
      <c r="F822" s="158"/>
      <c r="G822" s="158"/>
      <c r="H822" s="158"/>
      <c r="I822" s="158"/>
      <c r="J822" s="158"/>
      <c r="K822" s="158"/>
      <c r="L822" s="158"/>
      <c r="M822" s="158"/>
      <c r="N822" s="158"/>
      <c r="O822" s="158"/>
      <c r="P822" s="158"/>
      <c r="Q822" s="158"/>
      <c r="R822" s="158"/>
      <c r="S822" s="158"/>
      <c r="T822" s="158"/>
      <c r="U822" s="158"/>
      <c r="V822" s="158"/>
      <c r="W822" s="158"/>
      <c r="X822" s="158"/>
      <c r="Y822" s="158"/>
      <c r="Z822" s="158"/>
      <c r="AA822" s="158"/>
      <c r="AB822" s="158"/>
      <c r="AC822" s="158"/>
      <c r="AD822" s="158"/>
      <c r="AE822" s="158"/>
      <c r="AF822" s="158"/>
      <c r="AG822" s="158"/>
      <c r="AH822" s="158"/>
      <c r="AI822" s="158"/>
      <c r="AJ822" s="158"/>
      <c r="AK822" s="158"/>
      <c r="AL822" s="158"/>
      <c r="AM822" s="158"/>
      <c r="AN822" s="158"/>
      <c r="AO822" s="158"/>
      <c r="AP822" s="158"/>
      <c r="AQ822" s="158"/>
      <c r="AR822" s="158"/>
      <c r="AS822" s="158"/>
      <c r="AT822" s="158"/>
      <c r="AU822" s="158"/>
      <c r="AV822" s="158"/>
      <c r="AW822" s="158"/>
      <c r="AX822" s="158"/>
      <c r="AY822" s="158"/>
      <c r="AZ822" s="158"/>
      <c r="BA822" s="158"/>
      <c r="BB822" s="158"/>
      <c r="BC822" s="158"/>
      <c r="BD822" s="158"/>
      <c r="BE822" s="158"/>
      <c r="BF822" s="158"/>
      <c r="BG822" s="158"/>
      <c r="BH822" s="158"/>
      <c r="BI822" s="158"/>
      <c r="BJ822" s="158"/>
      <c r="BK822" s="158"/>
      <c r="BL822" s="158"/>
      <c r="BM822" s="158"/>
      <c r="BN822" s="158"/>
      <c r="BO822" s="158"/>
      <c r="BP822" s="158"/>
      <c r="BQ822" s="158"/>
      <c r="BR822" s="158"/>
      <c r="BS822" s="158"/>
      <c r="BT822" s="158"/>
      <c r="BU822" s="158"/>
      <c r="BV822" s="158"/>
      <c r="BW822" s="158"/>
      <c r="BX822" s="158"/>
      <c r="BY822" s="158"/>
      <c r="BZ822" s="158"/>
      <c r="CA822" s="158"/>
      <c r="CB822" s="158"/>
      <c r="CC822" s="158"/>
      <c r="CD822" s="158"/>
      <c r="CE822" s="158"/>
      <c r="CF822" s="158"/>
      <c r="CG822" s="158"/>
      <c r="CH822" s="158"/>
      <c r="CI822" s="158"/>
      <c r="CJ822" s="158"/>
      <c r="CK822" s="158"/>
      <c r="CL822" s="158"/>
      <c r="CM822" s="158"/>
      <c r="CN822" s="158"/>
      <c r="CO822" s="158"/>
      <c r="CP822" s="158"/>
      <c r="CQ822" s="158"/>
      <c r="CR822" s="158"/>
      <c r="CS822" s="158"/>
      <c r="CT822" s="158"/>
      <c r="CU822" s="158"/>
      <c r="CV822" s="158"/>
      <c r="CW822" s="158"/>
      <c r="CX822" s="158"/>
      <c r="CY822" s="158"/>
      <c r="CZ822" s="158"/>
      <c r="DA822" s="158"/>
      <c r="DB822" s="158"/>
      <c r="DC822" s="158"/>
      <c r="DD822" s="158"/>
      <c r="DE822" s="158"/>
      <c r="DF822" s="158"/>
      <c r="DG822" s="158"/>
      <c r="DH822" s="158"/>
      <c r="DI822" s="158"/>
      <c r="DJ822" s="158"/>
      <c r="DK822" s="158"/>
      <c r="DL822" s="158"/>
      <c r="DM822" s="158"/>
      <c r="DN822" s="158"/>
      <c r="DO822" s="158"/>
      <c r="DP822" s="158"/>
    </row>
    <row r="823" spans="1:120" x14ac:dyDescent="0.2">
      <c r="A823" s="158"/>
      <c r="B823" s="158"/>
      <c r="C823" s="158"/>
      <c r="D823" s="158"/>
      <c r="E823" s="158"/>
      <c r="F823" s="158"/>
      <c r="G823" s="158"/>
      <c r="H823" s="158"/>
      <c r="I823" s="158"/>
      <c r="J823" s="158"/>
      <c r="K823" s="158"/>
      <c r="L823" s="158"/>
      <c r="M823" s="158"/>
      <c r="N823" s="158"/>
      <c r="O823" s="158"/>
      <c r="P823" s="158"/>
      <c r="Q823" s="158"/>
      <c r="R823" s="158"/>
      <c r="S823" s="158"/>
      <c r="T823" s="158"/>
      <c r="U823" s="158"/>
      <c r="V823" s="158"/>
      <c r="W823" s="158"/>
      <c r="X823" s="158"/>
      <c r="Y823" s="158"/>
      <c r="Z823" s="158"/>
      <c r="AA823" s="158"/>
      <c r="AB823" s="158"/>
      <c r="AC823" s="158"/>
      <c r="AD823" s="158"/>
      <c r="AE823" s="158"/>
      <c r="AF823" s="158"/>
      <c r="AG823" s="158"/>
      <c r="AH823" s="158"/>
      <c r="AI823" s="158"/>
      <c r="AJ823" s="158"/>
      <c r="AK823" s="158"/>
      <c r="AL823" s="158"/>
      <c r="AM823" s="158"/>
      <c r="AN823" s="158"/>
      <c r="AO823" s="158"/>
      <c r="AP823" s="158"/>
      <c r="AQ823" s="158"/>
      <c r="AR823" s="158"/>
      <c r="AS823" s="158"/>
      <c r="AT823" s="158"/>
      <c r="AU823" s="158"/>
      <c r="AV823" s="158"/>
      <c r="AW823" s="158"/>
      <c r="AX823" s="158"/>
      <c r="AY823" s="158"/>
      <c r="AZ823" s="158"/>
      <c r="BA823" s="158"/>
      <c r="BB823" s="158"/>
      <c r="BC823" s="158"/>
      <c r="BD823" s="158"/>
      <c r="BE823" s="158"/>
      <c r="BF823" s="158"/>
      <c r="BG823" s="158"/>
      <c r="BH823" s="158"/>
      <c r="BI823" s="158"/>
      <c r="BJ823" s="158"/>
      <c r="BK823" s="158"/>
      <c r="BL823" s="158"/>
      <c r="BM823" s="158"/>
      <c r="BN823" s="158"/>
      <c r="BO823" s="158"/>
      <c r="BP823" s="158"/>
      <c r="BQ823" s="158"/>
      <c r="BR823" s="158"/>
      <c r="BS823" s="158"/>
      <c r="BT823" s="158"/>
      <c r="BU823" s="158"/>
      <c r="BV823" s="158"/>
      <c r="BW823" s="158"/>
      <c r="BX823" s="158"/>
      <c r="BY823" s="158"/>
      <c r="BZ823" s="158"/>
      <c r="CA823" s="158"/>
      <c r="CB823" s="158"/>
      <c r="CC823" s="158"/>
      <c r="CD823" s="158"/>
      <c r="CE823" s="158"/>
      <c r="CF823" s="158"/>
      <c r="CG823" s="158"/>
      <c r="CH823" s="158"/>
      <c r="CI823" s="158"/>
      <c r="CJ823" s="158"/>
      <c r="CK823" s="158"/>
      <c r="CL823" s="158"/>
      <c r="CM823" s="158"/>
      <c r="CN823" s="158"/>
      <c r="CO823" s="158"/>
      <c r="CP823" s="158"/>
      <c r="CQ823" s="158"/>
      <c r="CR823" s="158"/>
      <c r="CS823" s="158"/>
      <c r="CT823" s="158"/>
      <c r="CU823" s="158"/>
      <c r="CV823" s="158"/>
      <c r="CW823" s="158"/>
      <c r="CX823" s="158"/>
      <c r="CY823" s="158"/>
      <c r="CZ823" s="158"/>
      <c r="DA823" s="158"/>
      <c r="DB823" s="158"/>
      <c r="DC823" s="158"/>
      <c r="DD823" s="158"/>
      <c r="DE823" s="158"/>
      <c r="DF823" s="158"/>
      <c r="DG823" s="158"/>
      <c r="DH823" s="158"/>
      <c r="DI823" s="158"/>
      <c r="DJ823" s="158"/>
      <c r="DK823" s="158"/>
      <c r="DL823" s="158"/>
      <c r="DM823" s="158"/>
      <c r="DN823" s="158"/>
      <c r="DO823" s="158"/>
      <c r="DP823" s="158"/>
    </row>
    <row r="824" spans="1:120" x14ac:dyDescent="0.2">
      <c r="A824" s="158"/>
      <c r="B824" s="158"/>
      <c r="C824" s="158"/>
      <c r="D824" s="158"/>
      <c r="E824" s="158"/>
      <c r="F824" s="158"/>
      <c r="G824" s="158"/>
      <c r="H824" s="158"/>
      <c r="I824" s="158"/>
      <c r="J824" s="158"/>
      <c r="K824" s="158"/>
      <c r="L824" s="158"/>
      <c r="M824" s="158"/>
      <c r="N824" s="158"/>
      <c r="O824" s="158"/>
      <c r="P824" s="158"/>
      <c r="Q824" s="158"/>
      <c r="R824" s="158"/>
      <c r="S824" s="158"/>
      <c r="T824" s="158"/>
      <c r="U824" s="158"/>
      <c r="V824" s="158"/>
      <c r="W824" s="158"/>
      <c r="X824" s="158"/>
      <c r="Y824" s="158"/>
      <c r="Z824" s="158"/>
      <c r="AA824" s="158"/>
      <c r="AB824" s="158"/>
      <c r="AC824" s="158"/>
      <c r="AD824" s="158"/>
      <c r="AE824" s="158"/>
      <c r="AF824" s="158"/>
      <c r="AG824" s="158"/>
      <c r="AH824" s="158"/>
      <c r="AI824" s="158"/>
      <c r="AJ824" s="158"/>
      <c r="AK824" s="158"/>
      <c r="AL824" s="158"/>
      <c r="AM824" s="158"/>
      <c r="AN824" s="158"/>
      <c r="AO824" s="158"/>
      <c r="AP824" s="158"/>
      <c r="AQ824" s="158"/>
      <c r="AR824" s="158"/>
      <c r="AS824" s="158"/>
      <c r="AT824" s="158"/>
      <c r="AU824" s="158"/>
      <c r="AV824" s="158"/>
      <c r="AW824" s="158"/>
      <c r="AX824" s="158"/>
      <c r="AY824" s="158"/>
      <c r="AZ824" s="158"/>
      <c r="BA824" s="158"/>
      <c r="BB824" s="158"/>
      <c r="BC824" s="158"/>
      <c r="BD824" s="158"/>
      <c r="BE824" s="158"/>
      <c r="BF824" s="158"/>
      <c r="BG824" s="158"/>
      <c r="BH824" s="158"/>
      <c r="BI824" s="158"/>
      <c r="BJ824" s="158"/>
      <c r="BK824" s="158"/>
      <c r="BL824" s="158"/>
      <c r="BM824" s="158"/>
      <c r="BN824" s="158"/>
      <c r="BO824" s="158"/>
      <c r="BP824" s="158"/>
      <c r="BQ824" s="158"/>
      <c r="BR824" s="158"/>
      <c r="BS824" s="158"/>
      <c r="BT824" s="158"/>
      <c r="BU824" s="158"/>
      <c r="BV824" s="158"/>
      <c r="BW824" s="158"/>
      <c r="BX824" s="158"/>
      <c r="BY824" s="158"/>
      <c r="BZ824" s="158"/>
      <c r="CA824" s="158"/>
      <c r="CB824" s="158"/>
      <c r="CC824" s="158"/>
      <c r="CD824" s="158"/>
      <c r="CE824" s="158"/>
      <c r="CF824" s="158"/>
      <c r="CG824" s="158"/>
      <c r="CH824" s="158"/>
      <c r="CI824" s="158"/>
      <c r="CJ824" s="158"/>
      <c r="CK824" s="158"/>
      <c r="CL824" s="158"/>
      <c r="CM824" s="158"/>
      <c r="CN824" s="158"/>
      <c r="CO824" s="158"/>
      <c r="CP824" s="158"/>
      <c r="CQ824" s="158"/>
      <c r="CR824" s="158"/>
      <c r="CS824" s="158"/>
      <c r="CT824" s="158"/>
      <c r="CU824" s="158"/>
      <c r="CV824" s="158"/>
      <c r="CW824" s="158"/>
      <c r="CX824" s="158"/>
      <c r="CY824" s="158"/>
      <c r="CZ824" s="158"/>
      <c r="DA824" s="158"/>
      <c r="DB824" s="158"/>
      <c r="DC824" s="158"/>
      <c r="DD824" s="158"/>
      <c r="DE824" s="158"/>
      <c r="DF824" s="158"/>
      <c r="DG824" s="158"/>
      <c r="DH824" s="158"/>
      <c r="DI824" s="158"/>
      <c r="DJ824" s="158"/>
      <c r="DK824" s="158"/>
      <c r="DL824" s="158"/>
      <c r="DM824" s="158"/>
      <c r="DN824" s="158"/>
      <c r="DO824" s="158"/>
      <c r="DP824" s="158"/>
    </row>
    <row r="825" spans="1:120" x14ac:dyDescent="0.2">
      <c r="A825" s="158"/>
      <c r="B825" s="158"/>
      <c r="C825" s="158"/>
      <c r="D825" s="158"/>
      <c r="E825" s="158"/>
      <c r="F825" s="158"/>
      <c r="G825" s="158"/>
      <c r="H825" s="158"/>
      <c r="I825" s="158"/>
      <c r="J825" s="158"/>
      <c r="K825" s="158"/>
      <c r="L825" s="158"/>
      <c r="M825" s="158"/>
      <c r="N825" s="158"/>
      <c r="O825" s="158"/>
      <c r="P825" s="158"/>
      <c r="Q825" s="158"/>
      <c r="R825" s="158"/>
      <c r="S825" s="158"/>
      <c r="T825" s="158"/>
      <c r="U825" s="158"/>
      <c r="V825" s="158"/>
      <c r="W825" s="158"/>
      <c r="X825" s="158"/>
      <c r="Y825" s="158"/>
      <c r="Z825" s="158"/>
      <c r="AA825" s="158"/>
      <c r="AB825" s="158"/>
      <c r="AC825" s="158"/>
      <c r="AD825" s="158"/>
      <c r="AE825" s="158"/>
      <c r="AF825" s="158"/>
      <c r="AG825" s="158"/>
      <c r="AH825" s="158"/>
      <c r="AI825" s="158"/>
      <c r="AJ825" s="158"/>
      <c r="AK825" s="158"/>
      <c r="AL825" s="158"/>
      <c r="AM825" s="158"/>
      <c r="AN825" s="158"/>
      <c r="AO825" s="158"/>
      <c r="AP825" s="158"/>
      <c r="AQ825" s="158"/>
      <c r="AR825" s="158"/>
      <c r="AS825" s="158"/>
      <c r="AT825" s="158"/>
      <c r="AU825" s="158"/>
      <c r="AV825" s="158"/>
      <c r="AW825" s="158"/>
      <c r="AX825" s="158"/>
      <c r="AY825" s="158"/>
      <c r="AZ825" s="158"/>
      <c r="BA825" s="158"/>
      <c r="BB825" s="158"/>
      <c r="BC825" s="158"/>
      <c r="BD825" s="158"/>
      <c r="BE825" s="158"/>
      <c r="BF825" s="158"/>
      <c r="BG825" s="158"/>
      <c r="BH825" s="158"/>
      <c r="BI825" s="158"/>
      <c r="BJ825" s="158"/>
      <c r="BK825" s="158"/>
      <c r="BL825" s="158"/>
      <c r="BM825" s="158"/>
      <c r="BN825" s="158"/>
      <c r="BO825" s="158"/>
      <c r="BP825" s="158"/>
      <c r="BQ825" s="158"/>
      <c r="BR825" s="158"/>
      <c r="BS825" s="158"/>
      <c r="BT825" s="158"/>
      <c r="BU825" s="158"/>
      <c r="BV825" s="158"/>
      <c r="BW825" s="158"/>
      <c r="BX825" s="158"/>
      <c r="BY825" s="158"/>
      <c r="BZ825" s="158"/>
      <c r="CA825" s="158"/>
      <c r="CB825" s="158"/>
      <c r="CC825" s="158"/>
      <c r="CD825" s="158"/>
      <c r="CE825" s="158"/>
      <c r="CF825" s="158"/>
      <c r="CG825" s="158"/>
      <c r="CH825" s="158"/>
      <c r="CI825" s="158"/>
      <c r="CJ825" s="158"/>
      <c r="CK825" s="158"/>
      <c r="CL825" s="158"/>
      <c r="CM825" s="158"/>
      <c r="CN825" s="158"/>
      <c r="CO825" s="158"/>
      <c r="CP825" s="158"/>
      <c r="CQ825" s="158"/>
      <c r="CR825" s="158"/>
      <c r="CS825" s="158"/>
      <c r="CT825" s="158"/>
      <c r="CU825" s="158"/>
      <c r="CV825" s="158"/>
      <c r="CW825" s="158"/>
      <c r="CX825" s="158"/>
      <c r="CY825" s="158"/>
      <c r="CZ825" s="158"/>
      <c r="DA825" s="158"/>
      <c r="DB825" s="158"/>
      <c r="DC825" s="158"/>
      <c r="DD825" s="158"/>
      <c r="DE825" s="158"/>
      <c r="DF825" s="158"/>
      <c r="DG825" s="158"/>
      <c r="DH825" s="158"/>
      <c r="DI825" s="158"/>
      <c r="DJ825" s="158"/>
      <c r="DK825" s="158"/>
      <c r="DL825" s="158"/>
      <c r="DM825" s="158"/>
      <c r="DN825" s="158"/>
      <c r="DO825" s="158"/>
      <c r="DP825" s="158"/>
    </row>
    <row r="826" spans="1:120" x14ac:dyDescent="0.2">
      <c r="A826" s="158"/>
      <c r="B826" s="158"/>
      <c r="C826" s="158"/>
      <c r="D826" s="158"/>
      <c r="E826" s="158"/>
      <c r="F826" s="158"/>
      <c r="G826" s="158"/>
      <c r="H826" s="158"/>
      <c r="I826" s="158"/>
      <c r="J826" s="158"/>
      <c r="K826" s="158"/>
      <c r="L826" s="158"/>
      <c r="M826" s="158"/>
      <c r="N826" s="158"/>
      <c r="O826" s="158"/>
      <c r="P826" s="158"/>
      <c r="Q826" s="158"/>
      <c r="R826" s="158"/>
      <c r="S826" s="158"/>
      <c r="T826" s="158"/>
      <c r="U826" s="158"/>
      <c r="V826" s="158"/>
      <c r="W826" s="158"/>
      <c r="X826" s="158"/>
      <c r="Y826" s="158"/>
      <c r="Z826" s="158"/>
      <c r="AA826" s="158"/>
      <c r="AB826" s="158"/>
      <c r="AC826" s="158"/>
      <c r="AD826" s="158"/>
      <c r="AE826" s="158"/>
      <c r="AF826" s="158"/>
      <c r="AG826" s="158"/>
      <c r="AH826" s="158"/>
      <c r="AI826" s="158"/>
      <c r="AJ826" s="158"/>
      <c r="AK826" s="158"/>
      <c r="AL826" s="158"/>
      <c r="AM826" s="158"/>
      <c r="AN826" s="158"/>
      <c r="AO826" s="158"/>
      <c r="AP826" s="158"/>
      <c r="AQ826" s="158"/>
      <c r="AR826" s="158"/>
      <c r="AS826" s="158"/>
      <c r="AT826" s="158"/>
      <c r="AU826" s="158"/>
      <c r="AV826" s="158"/>
      <c r="AW826" s="158"/>
      <c r="AX826" s="158"/>
      <c r="AY826" s="158"/>
      <c r="AZ826" s="158"/>
      <c r="BA826" s="158"/>
      <c r="BB826" s="158"/>
      <c r="BC826" s="158"/>
      <c r="BD826" s="158"/>
      <c r="BE826" s="158"/>
      <c r="BF826" s="158"/>
      <c r="BG826" s="158"/>
      <c r="BH826" s="158"/>
      <c r="BI826" s="158"/>
      <c r="BJ826" s="158"/>
      <c r="BK826" s="158"/>
      <c r="BL826" s="158"/>
      <c r="BM826" s="158"/>
      <c r="BN826" s="158"/>
      <c r="BO826" s="158"/>
      <c r="BP826" s="158"/>
      <c r="BQ826" s="158"/>
      <c r="BR826" s="158"/>
      <c r="BS826" s="158"/>
      <c r="BT826" s="158"/>
      <c r="BU826" s="158"/>
      <c r="BV826" s="158"/>
      <c r="BW826" s="158"/>
      <c r="BX826" s="158"/>
      <c r="BY826" s="158"/>
      <c r="BZ826" s="158"/>
      <c r="CA826" s="158"/>
      <c r="CB826" s="158"/>
      <c r="CC826" s="158"/>
      <c r="CD826" s="158"/>
      <c r="CE826" s="158"/>
      <c r="CF826" s="158"/>
      <c r="CG826" s="158"/>
      <c r="CH826" s="158"/>
      <c r="CI826" s="158"/>
      <c r="CJ826" s="158"/>
      <c r="CK826" s="158"/>
      <c r="CL826" s="158"/>
      <c r="CM826" s="158"/>
      <c r="CN826" s="158"/>
      <c r="CO826" s="158"/>
      <c r="CP826" s="158"/>
      <c r="CQ826" s="158"/>
      <c r="CR826" s="158"/>
      <c r="CS826" s="158"/>
      <c r="CT826" s="158"/>
      <c r="CU826" s="158"/>
      <c r="CV826" s="158"/>
      <c r="CW826" s="158"/>
      <c r="CX826" s="158"/>
      <c r="CY826" s="158"/>
      <c r="CZ826" s="158"/>
      <c r="DA826" s="158"/>
      <c r="DB826" s="158"/>
      <c r="DC826" s="158"/>
      <c r="DD826" s="158"/>
      <c r="DE826" s="158"/>
      <c r="DF826" s="158"/>
      <c r="DG826" s="158"/>
      <c r="DH826" s="158"/>
      <c r="DI826" s="158"/>
      <c r="DJ826" s="158"/>
      <c r="DK826" s="158"/>
      <c r="DL826" s="158"/>
      <c r="DM826" s="158"/>
      <c r="DN826" s="158"/>
      <c r="DO826" s="158"/>
      <c r="DP826" s="158"/>
    </row>
    <row r="827" spans="1:120" x14ac:dyDescent="0.2">
      <c r="A827" s="158"/>
      <c r="B827" s="158"/>
      <c r="C827" s="158"/>
      <c r="D827" s="158"/>
      <c r="E827" s="158"/>
      <c r="F827" s="158"/>
      <c r="G827" s="158"/>
      <c r="H827" s="158"/>
      <c r="I827" s="158"/>
      <c r="J827" s="158"/>
      <c r="K827" s="158"/>
      <c r="L827" s="158"/>
      <c r="M827" s="158"/>
      <c r="N827" s="158"/>
      <c r="O827" s="158"/>
      <c r="P827" s="158"/>
      <c r="Q827" s="158"/>
      <c r="R827" s="158"/>
      <c r="S827" s="158"/>
      <c r="T827" s="158"/>
      <c r="U827" s="158"/>
      <c r="V827" s="158"/>
      <c r="W827" s="158"/>
      <c r="X827" s="158"/>
      <c r="Y827" s="158"/>
      <c r="Z827" s="158"/>
      <c r="AA827" s="158"/>
      <c r="AB827" s="158"/>
      <c r="AC827" s="158"/>
      <c r="AD827" s="158"/>
      <c r="AE827" s="158"/>
      <c r="AF827" s="158"/>
      <c r="AG827" s="158"/>
      <c r="AH827" s="158"/>
      <c r="AI827" s="158"/>
      <c r="AJ827" s="158"/>
      <c r="AK827" s="158"/>
      <c r="AL827" s="158"/>
      <c r="AM827" s="158"/>
      <c r="AN827" s="158"/>
      <c r="AO827" s="158"/>
      <c r="AP827" s="158"/>
      <c r="AQ827" s="158"/>
      <c r="AR827" s="158"/>
      <c r="AS827" s="158"/>
      <c r="AT827" s="158"/>
      <c r="AU827" s="158"/>
      <c r="AV827" s="158"/>
      <c r="AW827" s="158"/>
      <c r="AX827" s="158"/>
      <c r="AY827" s="158"/>
      <c r="AZ827" s="158"/>
      <c r="BA827" s="158"/>
      <c r="BB827" s="158"/>
      <c r="BC827" s="158"/>
      <c r="BD827" s="158"/>
      <c r="BE827" s="158"/>
      <c r="BF827" s="158"/>
      <c r="BG827" s="158"/>
      <c r="BH827" s="158"/>
      <c r="BI827" s="158"/>
      <c r="BJ827" s="158"/>
      <c r="BK827" s="158"/>
      <c r="BL827" s="158"/>
      <c r="BM827" s="158"/>
      <c r="BN827" s="158"/>
      <c r="BO827" s="158"/>
      <c r="BP827" s="158"/>
      <c r="BQ827" s="158"/>
      <c r="BR827" s="158"/>
      <c r="BS827" s="158"/>
      <c r="BT827" s="158"/>
      <c r="BU827" s="158"/>
      <c r="BV827" s="158"/>
      <c r="BW827" s="158"/>
      <c r="BX827" s="158"/>
      <c r="BY827" s="158"/>
      <c r="BZ827" s="158"/>
      <c r="CA827" s="158"/>
      <c r="CB827" s="158"/>
      <c r="CC827" s="158"/>
      <c r="CD827" s="158"/>
      <c r="CE827" s="158"/>
      <c r="CF827" s="158"/>
      <c r="CG827" s="158"/>
      <c r="CH827" s="158"/>
      <c r="CI827" s="158"/>
      <c r="CJ827" s="158"/>
      <c r="CK827" s="158"/>
      <c r="CL827" s="158"/>
      <c r="CM827" s="158"/>
      <c r="CN827" s="158"/>
      <c r="CO827" s="158"/>
      <c r="CP827" s="158"/>
      <c r="CQ827" s="158"/>
      <c r="CR827" s="158"/>
      <c r="CS827" s="158"/>
      <c r="CT827" s="158"/>
      <c r="CU827" s="158"/>
      <c r="CV827" s="158"/>
      <c r="CW827" s="158"/>
      <c r="CX827" s="158"/>
      <c r="CY827" s="158"/>
      <c r="CZ827" s="158"/>
      <c r="DA827" s="158"/>
      <c r="DB827" s="158"/>
      <c r="DC827" s="158"/>
      <c r="DD827" s="158"/>
      <c r="DE827" s="158"/>
      <c r="DF827" s="158"/>
      <c r="DG827" s="158"/>
      <c r="DH827" s="158"/>
      <c r="DI827" s="158"/>
      <c r="DJ827" s="158"/>
      <c r="DK827" s="158"/>
      <c r="DL827" s="158"/>
      <c r="DM827" s="158"/>
      <c r="DN827" s="158"/>
      <c r="DO827" s="158"/>
      <c r="DP827" s="158"/>
    </row>
    <row r="828" spans="1:120" x14ac:dyDescent="0.2">
      <c r="A828" s="158"/>
      <c r="B828" s="158"/>
      <c r="C828" s="158"/>
      <c r="D828" s="158"/>
      <c r="E828" s="158"/>
      <c r="F828" s="158"/>
      <c r="G828" s="158"/>
      <c r="H828" s="158"/>
      <c r="I828" s="158"/>
      <c r="J828" s="158"/>
      <c r="K828" s="158"/>
      <c r="L828" s="158"/>
      <c r="M828" s="158"/>
      <c r="N828" s="158"/>
      <c r="O828" s="158"/>
      <c r="P828" s="158"/>
      <c r="Q828" s="158"/>
      <c r="R828" s="158"/>
      <c r="S828" s="158"/>
      <c r="T828" s="158"/>
      <c r="U828" s="158"/>
      <c r="V828" s="158"/>
      <c r="W828" s="158"/>
      <c r="X828" s="158"/>
      <c r="Y828" s="158"/>
      <c r="Z828" s="158"/>
      <c r="AA828" s="158"/>
      <c r="AB828" s="158"/>
      <c r="AC828" s="158"/>
      <c r="AD828" s="158"/>
      <c r="AE828" s="158"/>
      <c r="AF828" s="158"/>
      <c r="AG828" s="158"/>
      <c r="AH828" s="158"/>
      <c r="AI828" s="158"/>
      <c r="AJ828" s="158"/>
      <c r="AK828" s="158"/>
      <c r="AL828" s="158"/>
      <c r="AM828" s="158"/>
      <c r="AN828" s="158"/>
      <c r="AO828" s="158"/>
      <c r="AP828" s="158"/>
      <c r="AQ828" s="158"/>
      <c r="AR828" s="158"/>
      <c r="AS828" s="158"/>
      <c r="AT828" s="158"/>
      <c r="AU828" s="158"/>
      <c r="AV828" s="158"/>
      <c r="AW828" s="158"/>
      <c r="AX828" s="158"/>
      <c r="AY828" s="158"/>
      <c r="AZ828" s="158"/>
      <c r="BA828" s="158"/>
      <c r="BB828" s="158"/>
      <c r="BC828" s="158"/>
      <c r="BD828" s="158"/>
      <c r="BE828" s="158"/>
      <c r="BF828" s="158"/>
      <c r="BG828" s="158"/>
      <c r="BH828" s="158"/>
      <c r="BI828" s="158"/>
      <c r="BJ828" s="158"/>
      <c r="BK828" s="158"/>
      <c r="BL828" s="158"/>
      <c r="BM828" s="158"/>
      <c r="BN828" s="158"/>
      <c r="BO828" s="158"/>
      <c r="BP828" s="158"/>
      <c r="BQ828" s="158"/>
      <c r="BR828" s="158"/>
      <c r="BS828" s="158"/>
      <c r="BT828" s="158"/>
      <c r="BU828" s="158"/>
      <c r="BV828" s="158"/>
      <c r="BW828" s="158"/>
      <c r="BX828" s="158"/>
      <c r="BY828" s="158"/>
      <c r="BZ828" s="158"/>
      <c r="CA828" s="158"/>
      <c r="CB828" s="158"/>
      <c r="CC828" s="158"/>
      <c r="CD828" s="158"/>
      <c r="CE828" s="158"/>
      <c r="CF828" s="158"/>
      <c r="CG828" s="158"/>
      <c r="CH828" s="158"/>
      <c r="CI828" s="158"/>
      <c r="CJ828" s="158"/>
      <c r="CK828" s="158"/>
      <c r="CL828" s="158"/>
      <c r="CM828" s="158"/>
      <c r="CN828" s="158"/>
      <c r="CO828" s="158"/>
      <c r="CP828" s="158"/>
      <c r="CQ828" s="158"/>
      <c r="CR828" s="158"/>
      <c r="CS828" s="158"/>
      <c r="CT828" s="158"/>
      <c r="CU828" s="158"/>
      <c r="CV828" s="158"/>
      <c r="CW828" s="158"/>
      <c r="CX828" s="158"/>
      <c r="CY828" s="158"/>
      <c r="CZ828" s="158"/>
      <c r="DA828" s="158"/>
      <c r="DB828" s="158"/>
      <c r="DC828" s="158"/>
      <c r="DD828" s="158"/>
      <c r="DE828" s="158"/>
      <c r="DF828" s="158"/>
      <c r="DG828" s="158"/>
      <c r="DH828" s="158"/>
      <c r="DI828" s="158"/>
      <c r="DJ828" s="158"/>
      <c r="DK828" s="158"/>
      <c r="DL828" s="158"/>
      <c r="DM828" s="158"/>
      <c r="DN828" s="158"/>
      <c r="DO828" s="158"/>
      <c r="DP828" s="158"/>
    </row>
    <row r="829" spans="1:120" x14ac:dyDescent="0.2">
      <c r="A829" s="158"/>
      <c r="B829" s="158"/>
      <c r="C829" s="158"/>
      <c r="D829" s="158"/>
      <c r="E829" s="158"/>
      <c r="F829" s="158"/>
      <c r="G829" s="158"/>
      <c r="H829" s="158"/>
      <c r="I829" s="158"/>
      <c r="J829" s="158"/>
      <c r="K829" s="158"/>
      <c r="L829" s="158"/>
      <c r="M829" s="158"/>
      <c r="N829" s="158"/>
      <c r="O829" s="158"/>
      <c r="P829" s="158"/>
      <c r="Q829" s="158"/>
      <c r="R829" s="158"/>
      <c r="S829" s="158"/>
      <c r="T829" s="158"/>
      <c r="U829" s="158"/>
      <c r="V829" s="158"/>
      <c r="W829" s="158"/>
      <c r="X829" s="158"/>
      <c r="Y829" s="158"/>
      <c r="Z829" s="158"/>
      <c r="AA829" s="158"/>
      <c r="AB829" s="158"/>
      <c r="AC829" s="158"/>
      <c r="AD829" s="158"/>
      <c r="AE829" s="158"/>
      <c r="AF829" s="158"/>
      <c r="AG829" s="158"/>
      <c r="AH829" s="158"/>
      <c r="AI829" s="158"/>
      <c r="AJ829" s="158"/>
      <c r="AK829" s="158"/>
      <c r="AL829" s="158"/>
      <c r="AM829" s="158"/>
      <c r="AN829" s="158"/>
      <c r="AO829" s="158"/>
      <c r="AP829" s="158"/>
      <c r="AQ829" s="158"/>
      <c r="AR829" s="158"/>
      <c r="AS829" s="158"/>
      <c r="AT829" s="158"/>
      <c r="AU829" s="158"/>
      <c r="AV829" s="158"/>
      <c r="AW829" s="158"/>
      <c r="AX829" s="158"/>
      <c r="AY829" s="158"/>
      <c r="AZ829" s="158"/>
      <c r="BA829" s="158"/>
      <c r="BB829" s="158"/>
      <c r="BC829" s="158"/>
      <c r="BD829" s="158"/>
      <c r="BE829" s="158"/>
      <c r="BF829" s="158"/>
      <c r="BG829" s="158"/>
      <c r="BH829" s="158"/>
      <c r="BI829" s="158"/>
      <c r="BJ829" s="158"/>
      <c r="BK829" s="158"/>
      <c r="BL829" s="158"/>
      <c r="BM829" s="158"/>
      <c r="BN829" s="158"/>
      <c r="BO829" s="158"/>
      <c r="BP829" s="158"/>
      <c r="BQ829" s="158"/>
      <c r="BR829" s="158"/>
      <c r="BS829" s="158"/>
      <c r="BT829" s="158"/>
      <c r="BU829" s="158"/>
      <c r="BV829" s="158"/>
      <c r="BW829" s="158"/>
      <c r="BX829" s="158"/>
      <c r="BY829" s="158"/>
      <c r="BZ829" s="158"/>
      <c r="CA829" s="158"/>
      <c r="CB829" s="158"/>
      <c r="CC829" s="158"/>
      <c r="CD829" s="158"/>
      <c r="CE829" s="158"/>
      <c r="CF829" s="158"/>
      <c r="CG829" s="158"/>
      <c r="CH829" s="158"/>
      <c r="CI829" s="158"/>
      <c r="CJ829" s="158"/>
      <c r="CK829" s="158"/>
      <c r="CL829" s="158"/>
      <c r="CM829" s="158"/>
      <c r="CN829" s="158"/>
      <c r="CO829" s="158"/>
      <c r="CP829" s="158"/>
      <c r="CQ829" s="158"/>
      <c r="CR829" s="158"/>
      <c r="CS829" s="158"/>
      <c r="CT829" s="158"/>
      <c r="CU829" s="158"/>
      <c r="CV829" s="158"/>
      <c r="CW829" s="158"/>
      <c r="CX829" s="158"/>
      <c r="CY829" s="158"/>
      <c r="CZ829" s="158"/>
      <c r="DA829" s="158"/>
      <c r="DB829" s="158"/>
      <c r="DC829" s="158"/>
      <c r="DD829" s="158"/>
      <c r="DE829" s="158"/>
      <c r="DF829" s="158"/>
      <c r="DG829" s="158"/>
      <c r="DH829" s="158"/>
      <c r="DI829" s="158"/>
      <c r="DJ829" s="158"/>
      <c r="DK829" s="158"/>
      <c r="DL829" s="158"/>
      <c r="DM829" s="158"/>
      <c r="DN829" s="158"/>
      <c r="DO829" s="158"/>
      <c r="DP829" s="158"/>
    </row>
    <row r="830" spans="1:120" x14ac:dyDescent="0.2">
      <c r="A830" s="158"/>
      <c r="B830" s="158"/>
      <c r="C830" s="158"/>
      <c r="D830" s="158"/>
      <c r="E830" s="158"/>
      <c r="F830" s="158"/>
      <c r="G830" s="158"/>
      <c r="H830" s="158"/>
      <c r="I830" s="158"/>
      <c r="J830" s="158"/>
      <c r="K830" s="158"/>
      <c r="L830" s="158"/>
      <c r="M830" s="158"/>
      <c r="N830" s="158"/>
      <c r="O830" s="158"/>
      <c r="P830" s="158"/>
      <c r="Q830" s="158"/>
      <c r="R830" s="158"/>
      <c r="S830" s="158"/>
      <c r="T830" s="158"/>
      <c r="U830" s="158"/>
      <c r="V830" s="158"/>
      <c r="W830" s="158"/>
      <c r="X830" s="158"/>
      <c r="Y830" s="158"/>
      <c r="Z830" s="158"/>
      <c r="AA830" s="158"/>
      <c r="AB830" s="158"/>
      <c r="AC830" s="158"/>
      <c r="AD830" s="158"/>
      <c r="AE830" s="158"/>
      <c r="AF830" s="158"/>
      <c r="AG830" s="158"/>
      <c r="AH830" s="158"/>
      <c r="AI830" s="158"/>
      <c r="AJ830" s="158"/>
      <c r="AK830" s="158"/>
      <c r="AL830" s="158"/>
      <c r="AM830" s="158"/>
      <c r="AN830" s="158"/>
      <c r="AO830" s="158"/>
      <c r="AP830" s="158"/>
      <c r="AQ830" s="158"/>
      <c r="AR830" s="158"/>
      <c r="AS830" s="158"/>
      <c r="AT830" s="158"/>
      <c r="AU830" s="158"/>
      <c r="AV830" s="158"/>
      <c r="AW830" s="158"/>
      <c r="AX830" s="158"/>
      <c r="AY830" s="158"/>
      <c r="AZ830" s="158"/>
      <c r="BA830" s="158"/>
      <c r="BB830" s="158"/>
      <c r="BC830" s="158"/>
      <c r="BD830" s="158"/>
      <c r="BE830" s="158"/>
      <c r="BF830" s="158"/>
      <c r="BG830" s="158"/>
      <c r="BH830" s="158"/>
      <c r="BI830" s="158"/>
      <c r="BJ830" s="158"/>
      <c r="BK830" s="158"/>
      <c r="BL830" s="158"/>
      <c r="BM830" s="158"/>
      <c r="BN830" s="158"/>
      <c r="BO830" s="158"/>
      <c r="BP830" s="158"/>
      <c r="BQ830" s="158"/>
      <c r="BR830" s="158"/>
      <c r="BS830" s="158"/>
      <c r="BT830" s="158"/>
      <c r="BU830" s="158"/>
      <c r="BV830" s="158"/>
      <c r="BW830" s="158"/>
      <c r="BX830" s="158"/>
      <c r="BY830" s="158"/>
      <c r="BZ830" s="158"/>
      <c r="CA830" s="158"/>
      <c r="CB830" s="158"/>
      <c r="CC830" s="158"/>
      <c r="CD830" s="158"/>
      <c r="CE830" s="158"/>
      <c r="CF830" s="158"/>
      <c r="CG830" s="158"/>
      <c r="CH830" s="158"/>
      <c r="CI830" s="158"/>
      <c r="CJ830" s="158"/>
      <c r="CK830" s="158"/>
      <c r="CL830" s="158"/>
      <c r="CM830" s="158"/>
      <c r="CN830" s="158"/>
      <c r="CO830" s="158"/>
      <c r="CP830" s="158"/>
      <c r="CQ830" s="158"/>
      <c r="CR830" s="158"/>
      <c r="CS830" s="158"/>
      <c r="CT830" s="158"/>
      <c r="CU830" s="158"/>
      <c r="CV830" s="158"/>
      <c r="CW830" s="158"/>
      <c r="CX830" s="158"/>
      <c r="CY830" s="158"/>
      <c r="CZ830" s="158"/>
      <c r="DA830" s="158"/>
      <c r="DB830" s="158"/>
      <c r="DC830" s="158"/>
      <c r="DD830" s="158"/>
      <c r="DE830" s="158"/>
      <c r="DF830" s="158"/>
      <c r="DG830" s="158"/>
      <c r="DH830" s="158"/>
      <c r="DI830" s="158"/>
      <c r="DJ830" s="158"/>
      <c r="DK830" s="158"/>
      <c r="DL830" s="158"/>
      <c r="DM830" s="158"/>
      <c r="DN830" s="158"/>
      <c r="DO830" s="158"/>
      <c r="DP830" s="158"/>
    </row>
    <row r="831" spans="1:120" x14ac:dyDescent="0.2">
      <c r="A831" s="158"/>
      <c r="B831" s="158"/>
      <c r="C831" s="158"/>
      <c r="D831" s="158"/>
      <c r="E831" s="158"/>
      <c r="F831" s="158"/>
      <c r="G831" s="158"/>
      <c r="H831" s="158"/>
      <c r="I831" s="158"/>
      <c r="J831" s="158"/>
      <c r="K831" s="158"/>
      <c r="L831" s="158"/>
      <c r="M831" s="158"/>
      <c r="N831" s="158"/>
      <c r="O831" s="158"/>
      <c r="P831" s="158"/>
      <c r="Q831" s="158"/>
      <c r="R831" s="158"/>
      <c r="S831" s="158"/>
      <c r="T831" s="158"/>
      <c r="U831" s="158"/>
      <c r="V831" s="158"/>
      <c r="W831" s="158"/>
      <c r="X831" s="158"/>
      <c r="Y831" s="158"/>
      <c r="Z831" s="158"/>
      <c r="AA831" s="158"/>
      <c r="AB831" s="158"/>
      <c r="AC831" s="158"/>
      <c r="AD831" s="158"/>
      <c r="AE831" s="158"/>
      <c r="AF831" s="158"/>
      <c r="AG831" s="158"/>
      <c r="AH831" s="158"/>
      <c r="AI831" s="158"/>
      <c r="AJ831" s="158"/>
      <c r="AK831" s="158"/>
      <c r="AL831" s="158"/>
      <c r="AM831" s="158"/>
      <c r="AN831" s="158"/>
      <c r="AO831" s="158"/>
      <c r="AP831" s="158"/>
      <c r="AQ831" s="158"/>
      <c r="AR831" s="158"/>
      <c r="AS831" s="158"/>
      <c r="AT831" s="158"/>
      <c r="AU831" s="158"/>
      <c r="AV831" s="158"/>
      <c r="AW831" s="158"/>
      <c r="AX831" s="158"/>
      <c r="AY831" s="158"/>
      <c r="AZ831" s="158"/>
      <c r="BA831" s="158"/>
      <c r="BB831" s="158"/>
      <c r="BC831" s="158"/>
      <c r="BD831" s="158"/>
      <c r="BE831" s="158"/>
      <c r="BF831" s="158"/>
      <c r="BG831" s="158"/>
      <c r="BH831" s="158"/>
      <c r="BI831" s="158"/>
      <c r="BJ831" s="158"/>
      <c r="BK831" s="158"/>
      <c r="BL831" s="158"/>
      <c r="BM831" s="158"/>
      <c r="BN831" s="158"/>
      <c r="BO831" s="158"/>
      <c r="BP831" s="158"/>
      <c r="BQ831" s="158"/>
      <c r="BR831" s="158"/>
      <c r="BS831" s="158"/>
      <c r="BT831" s="158"/>
      <c r="BU831" s="158"/>
      <c r="BV831" s="158"/>
      <c r="BW831" s="158"/>
      <c r="BX831" s="158"/>
      <c r="BY831" s="158"/>
      <c r="BZ831" s="158"/>
      <c r="CA831" s="158"/>
      <c r="CB831" s="158"/>
      <c r="CC831" s="158"/>
      <c r="CD831" s="158"/>
      <c r="CE831" s="158"/>
      <c r="CF831" s="158"/>
      <c r="CG831" s="158"/>
      <c r="CH831" s="158"/>
      <c r="CI831" s="158"/>
      <c r="CJ831" s="158"/>
      <c r="CK831" s="158"/>
      <c r="CL831" s="158"/>
      <c r="CM831" s="158"/>
      <c r="CN831" s="158"/>
      <c r="CO831" s="158"/>
      <c r="CP831" s="158"/>
      <c r="CQ831" s="158"/>
      <c r="CR831" s="158"/>
      <c r="CS831" s="158"/>
      <c r="CT831" s="158"/>
      <c r="CU831" s="158"/>
      <c r="CV831" s="158"/>
      <c r="CW831" s="158"/>
      <c r="CX831" s="158"/>
      <c r="CY831" s="158"/>
      <c r="CZ831" s="158"/>
      <c r="DA831" s="158"/>
      <c r="DB831" s="158"/>
      <c r="DC831" s="158"/>
      <c r="DD831" s="158"/>
      <c r="DE831" s="158"/>
      <c r="DF831" s="158"/>
      <c r="DG831" s="158"/>
      <c r="DH831" s="158"/>
      <c r="DI831" s="158"/>
      <c r="DJ831" s="158"/>
      <c r="DK831" s="158"/>
      <c r="DL831" s="158"/>
      <c r="DM831" s="158"/>
      <c r="DN831" s="158"/>
      <c r="DO831" s="158"/>
      <c r="DP831" s="158"/>
    </row>
    <row r="832" spans="1:120" x14ac:dyDescent="0.2">
      <c r="A832" s="158"/>
      <c r="B832" s="158"/>
      <c r="C832" s="158"/>
      <c r="D832" s="158"/>
      <c r="E832" s="158"/>
      <c r="F832" s="158"/>
      <c r="G832" s="158"/>
      <c r="H832" s="158"/>
      <c r="I832" s="158"/>
      <c r="J832" s="158"/>
      <c r="K832" s="158"/>
      <c r="L832" s="158"/>
      <c r="M832" s="158"/>
      <c r="N832" s="158"/>
      <c r="O832" s="158"/>
      <c r="P832" s="158"/>
      <c r="Q832" s="158"/>
      <c r="R832" s="158"/>
      <c r="S832" s="158"/>
      <c r="T832" s="158"/>
      <c r="U832" s="158"/>
      <c r="V832" s="158"/>
      <c r="W832" s="158"/>
      <c r="X832" s="158"/>
      <c r="Y832" s="158"/>
      <c r="Z832" s="158"/>
      <c r="AA832" s="158"/>
      <c r="AB832" s="158"/>
      <c r="AC832" s="158"/>
      <c r="AD832" s="158"/>
      <c r="AE832" s="158"/>
      <c r="AF832" s="158"/>
      <c r="AG832" s="158"/>
      <c r="AH832" s="158"/>
      <c r="AI832" s="158"/>
      <c r="AJ832" s="158"/>
      <c r="AK832" s="158"/>
      <c r="AL832" s="158"/>
      <c r="AM832" s="158"/>
      <c r="AN832" s="158"/>
      <c r="AO832" s="158"/>
      <c r="AP832" s="158"/>
      <c r="AQ832" s="158"/>
      <c r="AR832" s="158"/>
      <c r="AS832" s="158"/>
      <c r="AT832" s="158"/>
      <c r="AU832" s="158"/>
      <c r="AV832" s="158"/>
      <c r="AW832" s="158"/>
      <c r="AX832" s="158"/>
      <c r="AY832" s="158"/>
      <c r="AZ832" s="158"/>
      <c r="BA832" s="158"/>
      <c r="BB832" s="158"/>
      <c r="BC832" s="158"/>
      <c r="BD832" s="158"/>
      <c r="BE832" s="158"/>
      <c r="BF832" s="158"/>
      <c r="BG832" s="158"/>
      <c r="BH832" s="158"/>
      <c r="BI832" s="158"/>
      <c r="BJ832" s="158"/>
      <c r="BK832" s="158"/>
      <c r="BL832" s="158"/>
      <c r="BM832" s="158"/>
      <c r="BN832" s="158"/>
      <c r="BO832" s="158"/>
      <c r="BP832" s="158"/>
      <c r="BQ832" s="158"/>
      <c r="BR832" s="158"/>
      <c r="BS832" s="158"/>
      <c r="BT832" s="158"/>
      <c r="BU832" s="158"/>
      <c r="BV832" s="158"/>
      <c r="BW832" s="158"/>
      <c r="BX832" s="158"/>
      <c r="BY832" s="158"/>
      <c r="BZ832" s="158"/>
      <c r="CA832" s="158"/>
      <c r="CB832" s="158"/>
      <c r="CC832" s="158"/>
      <c r="CD832" s="158"/>
      <c r="CE832" s="158"/>
      <c r="CF832" s="158"/>
      <c r="CG832" s="158"/>
      <c r="CH832" s="158"/>
      <c r="CI832" s="158"/>
      <c r="CJ832" s="158"/>
      <c r="CK832" s="158"/>
      <c r="CL832" s="158"/>
      <c r="CM832" s="158"/>
      <c r="CN832" s="158"/>
      <c r="CO832" s="158"/>
      <c r="CP832" s="158"/>
      <c r="CQ832" s="158"/>
      <c r="CR832" s="158"/>
      <c r="CS832" s="158"/>
      <c r="CT832" s="158"/>
      <c r="CU832" s="158"/>
      <c r="CV832" s="158"/>
      <c r="CW832" s="158"/>
      <c r="CX832" s="158"/>
      <c r="CY832" s="158"/>
      <c r="CZ832" s="158"/>
      <c r="DA832" s="158"/>
      <c r="DB832" s="158"/>
      <c r="DC832" s="158"/>
      <c r="DD832" s="158"/>
      <c r="DE832" s="158"/>
      <c r="DF832" s="158"/>
      <c r="DG832" s="158"/>
      <c r="DH832" s="158"/>
      <c r="DI832" s="158"/>
      <c r="DJ832" s="158"/>
      <c r="DK832" s="158"/>
      <c r="DL832" s="158"/>
      <c r="DM832" s="158"/>
      <c r="DN832" s="158"/>
      <c r="DO832" s="158"/>
      <c r="DP832" s="158"/>
    </row>
    <row r="833" spans="1:120" x14ac:dyDescent="0.2">
      <c r="A833" s="158"/>
      <c r="B833" s="158"/>
      <c r="C833" s="158"/>
      <c r="D833" s="158"/>
      <c r="E833" s="158"/>
      <c r="F833" s="158"/>
      <c r="G833" s="158"/>
      <c r="H833" s="158"/>
      <c r="I833" s="158"/>
      <c r="J833" s="158"/>
      <c r="K833" s="158"/>
      <c r="L833" s="158"/>
      <c r="M833" s="158"/>
      <c r="N833" s="158"/>
      <c r="O833" s="158"/>
      <c r="P833" s="158"/>
      <c r="Q833" s="158"/>
      <c r="R833" s="158"/>
      <c r="S833" s="158"/>
      <c r="T833" s="158"/>
      <c r="U833" s="158"/>
      <c r="V833" s="158"/>
      <c r="W833" s="158"/>
      <c r="X833" s="158"/>
      <c r="Y833" s="158"/>
      <c r="Z833" s="158"/>
      <c r="AA833" s="158"/>
      <c r="AB833" s="158"/>
      <c r="AC833" s="158"/>
      <c r="AD833" s="158"/>
      <c r="AE833" s="158"/>
      <c r="AF833" s="158"/>
      <c r="AG833" s="158"/>
      <c r="AH833" s="158"/>
      <c r="AI833" s="158"/>
      <c r="AJ833" s="158"/>
      <c r="AK833" s="158"/>
      <c r="AL833" s="158"/>
      <c r="AM833" s="158"/>
      <c r="AN833" s="158"/>
      <c r="AO833" s="158"/>
      <c r="AP833" s="158"/>
      <c r="AQ833" s="158"/>
      <c r="AR833" s="158"/>
      <c r="AS833" s="158"/>
      <c r="AT833" s="158"/>
      <c r="AU833" s="158"/>
      <c r="AV833" s="158"/>
      <c r="AW833" s="158"/>
      <c r="AX833" s="158"/>
      <c r="AY833" s="158"/>
      <c r="AZ833" s="158"/>
      <c r="BA833" s="158"/>
      <c r="BB833" s="158"/>
      <c r="BC833" s="158"/>
      <c r="BD833" s="158"/>
      <c r="BE833" s="158"/>
      <c r="BF833" s="158"/>
      <c r="BG833" s="158"/>
      <c r="BH833" s="158"/>
      <c r="BI833" s="158"/>
      <c r="BJ833" s="158"/>
      <c r="BK833" s="158"/>
      <c r="BL833" s="158"/>
      <c r="BM833" s="158"/>
      <c r="BN833" s="158"/>
      <c r="BO833" s="158"/>
      <c r="BP833" s="158"/>
      <c r="BQ833" s="158"/>
      <c r="BR833" s="158"/>
      <c r="BS833" s="158"/>
      <c r="BT833" s="158"/>
      <c r="BU833" s="158"/>
      <c r="BV833" s="158"/>
      <c r="BW833" s="158"/>
      <c r="BX833" s="158"/>
      <c r="BY833" s="158"/>
      <c r="BZ833" s="158"/>
      <c r="CA833" s="158"/>
      <c r="CB833" s="158"/>
      <c r="CC833" s="158"/>
      <c r="CD833" s="158"/>
      <c r="CE833" s="158"/>
      <c r="CF833" s="158"/>
      <c r="CG833" s="158"/>
      <c r="CH833" s="158"/>
      <c r="CI833" s="158"/>
      <c r="CJ833" s="158"/>
      <c r="CK833" s="158"/>
      <c r="CL833" s="158"/>
      <c r="CM833" s="158"/>
      <c r="CN833" s="158"/>
      <c r="CO833" s="158"/>
      <c r="CP833" s="158"/>
      <c r="CQ833" s="158"/>
      <c r="CR833" s="158"/>
      <c r="CS833" s="158"/>
      <c r="CT833" s="158"/>
      <c r="CU833" s="158"/>
      <c r="CV833" s="158"/>
      <c r="CW833" s="158"/>
      <c r="CX833" s="158"/>
      <c r="CY833" s="158"/>
      <c r="CZ833" s="158"/>
      <c r="DA833" s="158"/>
      <c r="DB833" s="158"/>
      <c r="DC833" s="158"/>
      <c r="DD833" s="158"/>
      <c r="DE833" s="158"/>
      <c r="DF833" s="158"/>
      <c r="DG833" s="158"/>
      <c r="DH833" s="158"/>
      <c r="DI833" s="158"/>
      <c r="DJ833" s="158"/>
      <c r="DK833" s="158"/>
      <c r="DL833" s="158"/>
      <c r="DM833" s="158"/>
      <c r="DN833" s="158"/>
      <c r="DO833" s="158"/>
      <c r="DP833" s="158"/>
    </row>
    <row r="834" spans="1:120" x14ac:dyDescent="0.2">
      <c r="A834" s="158"/>
      <c r="B834" s="158"/>
      <c r="C834" s="158"/>
      <c r="D834" s="158"/>
      <c r="E834" s="158"/>
      <c r="F834" s="158"/>
      <c r="G834" s="158"/>
      <c r="H834" s="158"/>
      <c r="I834" s="158"/>
      <c r="J834" s="158"/>
      <c r="K834" s="158"/>
      <c r="L834" s="158"/>
      <c r="M834" s="158"/>
      <c r="N834" s="158"/>
      <c r="O834" s="158"/>
      <c r="P834" s="158"/>
      <c r="Q834" s="158"/>
      <c r="R834" s="158"/>
      <c r="S834" s="158"/>
      <c r="T834" s="158"/>
      <c r="U834" s="158"/>
      <c r="V834" s="158"/>
      <c r="W834" s="158"/>
      <c r="X834" s="158"/>
      <c r="Y834" s="158"/>
      <c r="Z834" s="158"/>
      <c r="AA834" s="158"/>
      <c r="AB834" s="158"/>
      <c r="AC834" s="158"/>
      <c r="AD834" s="158"/>
      <c r="AE834" s="158"/>
      <c r="AF834" s="158"/>
      <c r="AG834" s="158"/>
      <c r="AH834" s="158"/>
      <c r="AI834" s="158"/>
      <c r="AJ834" s="158"/>
      <c r="AK834" s="158"/>
      <c r="AL834" s="158"/>
      <c r="AM834" s="158"/>
      <c r="AN834" s="158"/>
      <c r="AO834" s="158"/>
      <c r="AP834" s="158"/>
      <c r="AQ834" s="158"/>
      <c r="AR834" s="158"/>
      <c r="AS834" s="158"/>
      <c r="AT834" s="158"/>
      <c r="AU834" s="158"/>
      <c r="AV834" s="158"/>
      <c r="AW834" s="158"/>
      <c r="AX834" s="158"/>
      <c r="AY834" s="158"/>
      <c r="AZ834" s="158"/>
      <c r="BA834" s="158"/>
      <c r="BB834" s="158"/>
      <c r="BC834" s="158"/>
      <c r="BD834" s="158"/>
      <c r="BE834" s="158"/>
      <c r="BF834" s="158"/>
      <c r="BG834" s="158"/>
      <c r="BH834" s="158"/>
      <c r="BI834" s="158"/>
      <c r="BJ834" s="158"/>
      <c r="BK834" s="158"/>
      <c r="BL834" s="158"/>
      <c r="BM834" s="158"/>
      <c r="BN834" s="158"/>
      <c r="BO834" s="158"/>
      <c r="BP834" s="158"/>
      <c r="BQ834" s="158"/>
      <c r="BR834" s="158"/>
      <c r="BS834" s="158"/>
      <c r="BT834" s="158"/>
      <c r="BU834" s="158"/>
      <c r="BV834" s="158"/>
      <c r="BW834" s="158"/>
      <c r="BX834" s="158"/>
      <c r="BY834" s="158"/>
      <c r="BZ834" s="158"/>
      <c r="CA834" s="158"/>
      <c r="CB834" s="158"/>
      <c r="CC834" s="158"/>
      <c r="CD834" s="158"/>
      <c r="CE834" s="158"/>
      <c r="CF834" s="158"/>
      <c r="CG834" s="158"/>
      <c r="CH834" s="158"/>
      <c r="CI834" s="158"/>
      <c r="CJ834" s="158"/>
      <c r="CK834" s="158"/>
      <c r="CL834" s="158"/>
      <c r="CM834" s="158"/>
      <c r="CN834" s="158"/>
      <c r="CO834" s="158"/>
      <c r="CP834" s="158"/>
      <c r="CQ834" s="158"/>
      <c r="CR834" s="158"/>
      <c r="CS834" s="158"/>
      <c r="CT834" s="158"/>
      <c r="CU834" s="158"/>
      <c r="CV834" s="158"/>
      <c r="CW834" s="158"/>
      <c r="CX834" s="158"/>
      <c r="CY834" s="158"/>
      <c r="CZ834" s="158"/>
      <c r="DA834" s="158"/>
      <c r="DB834" s="158"/>
      <c r="DC834" s="158"/>
      <c r="DD834" s="158"/>
      <c r="DE834" s="158"/>
      <c r="DF834" s="158"/>
      <c r="DG834" s="158"/>
      <c r="DH834" s="158"/>
      <c r="DI834" s="158"/>
      <c r="DJ834" s="158"/>
      <c r="DK834" s="158"/>
      <c r="DL834" s="158"/>
      <c r="DM834" s="158"/>
      <c r="DN834" s="158"/>
      <c r="DO834" s="158"/>
      <c r="DP834" s="158"/>
    </row>
    <row r="835" spans="1:120" x14ac:dyDescent="0.2">
      <c r="A835" s="158"/>
      <c r="B835" s="158"/>
      <c r="C835" s="158"/>
      <c r="D835" s="158"/>
      <c r="E835" s="158"/>
      <c r="F835" s="158"/>
      <c r="G835" s="158"/>
      <c r="H835" s="158"/>
      <c r="I835" s="158"/>
      <c r="J835" s="158"/>
      <c r="K835" s="158"/>
      <c r="L835" s="158"/>
      <c r="M835" s="158"/>
      <c r="N835" s="158"/>
      <c r="O835" s="158"/>
      <c r="P835" s="158"/>
      <c r="Q835" s="158"/>
      <c r="R835" s="158"/>
      <c r="S835" s="158"/>
      <c r="T835" s="158"/>
      <c r="U835" s="158"/>
      <c r="V835" s="158"/>
      <c r="W835" s="158"/>
      <c r="X835" s="158"/>
      <c r="Y835" s="158"/>
      <c r="Z835" s="158"/>
      <c r="AA835" s="158"/>
      <c r="AB835" s="158"/>
      <c r="AC835" s="158"/>
      <c r="AD835" s="158"/>
      <c r="AE835" s="158"/>
      <c r="AF835" s="158"/>
      <c r="AG835" s="158"/>
      <c r="AH835" s="158"/>
      <c r="AI835" s="158"/>
      <c r="AJ835" s="158"/>
      <c r="AK835" s="158"/>
      <c r="AL835" s="158"/>
      <c r="AM835" s="158"/>
      <c r="AN835" s="158"/>
      <c r="AO835" s="158"/>
      <c r="AP835" s="158"/>
      <c r="AQ835" s="158"/>
      <c r="AR835" s="158"/>
      <c r="AS835" s="158"/>
      <c r="AT835" s="158"/>
      <c r="AU835" s="158"/>
      <c r="AV835" s="158"/>
      <c r="AW835" s="158"/>
      <c r="AX835" s="158"/>
      <c r="AY835" s="158"/>
      <c r="AZ835" s="158"/>
      <c r="BA835" s="158"/>
      <c r="BB835" s="158"/>
      <c r="BC835" s="158"/>
      <c r="BD835" s="158"/>
      <c r="BE835" s="158"/>
      <c r="BF835" s="158"/>
      <c r="BG835" s="158"/>
      <c r="BH835" s="158"/>
      <c r="BI835" s="158"/>
      <c r="BJ835" s="158"/>
      <c r="BK835" s="158"/>
      <c r="BL835" s="158"/>
      <c r="BM835" s="158"/>
      <c r="BN835" s="158"/>
      <c r="BO835" s="158"/>
      <c r="BP835" s="158"/>
      <c r="BQ835" s="158"/>
      <c r="BR835" s="158"/>
      <c r="BS835" s="158"/>
      <c r="BT835" s="158"/>
      <c r="BU835" s="158"/>
      <c r="BV835" s="158"/>
      <c r="BW835" s="158"/>
      <c r="BX835" s="158"/>
      <c r="BY835" s="158"/>
      <c r="BZ835" s="158"/>
      <c r="CA835" s="158"/>
      <c r="CB835" s="158"/>
      <c r="CC835" s="158"/>
      <c r="CD835" s="158"/>
      <c r="CE835" s="158"/>
      <c r="CF835" s="158"/>
      <c r="CG835" s="158"/>
      <c r="CH835" s="158"/>
      <c r="CI835" s="158"/>
      <c r="CJ835" s="158"/>
      <c r="CK835" s="158"/>
      <c r="CL835" s="158"/>
      <c r="CM835" s="158"/>
      <c r="CN835" s="158"/>
      <c r="CO835" s="158"/>
      <c r="CP835" s="158"/>
      <c r="CQ835" s="158"/>
      <c r="CR835" s="158"/>
      <c r="CS835" s="158"/>
      <c r="CT835" s="158"/>
      <c r="CU835" s="158"/>
      <c r="CV835" s="158"/>
      <c r="CW835" s="158"/>
      <c r="CX835" s="158"/>
      <c r="CY835" s="158"/>
      <c r="CZ835" s="158"/>
      <c r="DA835" s="158"/>
      <c r="DB835" s="158"/>
      <c r="DC835" s="158"/>
      <c r="DD835" s="158"/>
      <c r="DE835" s="158"/>
      <c r="DF835" s="158"/>
      <c r="DG835" s="158"/>
      <c r="DH835" s="158"/>
      <c r="DI835" s="158"/>
      <c r="DJ835" s="158"/>
      <c r="DK835" s="158"/>
      <c r="DL835" s="158"/>
      <c r="DM835" s="158"/>
      <c r="DN835" s="158"/>
      <c r="DO835" s="158"/>
      <c r="DP835" s="158"/>
    </row>
    <row r="836" spans="1:120" x14ac:dyDescent="0.2">
      <c r="A836" s="158"/>
      <c r="B836" s="158"/>
      <c r="C836" s="158"/>
      <c r="D836" s="158"/>
      <c r="E836" s="158"/>
      <c r="F836" s="158"/>
      <c r="G836" s="158"/>
      <c r="H836" s="158"/>
      <c r="I836" s="158"/>
      <c r="J836" s="158"/>
      <c r="K836" s="158"/>
      <c r="L836" s="158"/>
      <c r="M836" s="158"/>
      <c r="N836" s="158"/>
      <c r="O836" s="158"/>
      <c r="P836" s="158"/>
      <c r="Q836" s="158"/>
      <c r="R836" s="158"/>
      <c r="S836" s="158"/>
      <c r="T836" s="158"/>
      <c r="U836" s="158"/>
      <c r="V836" s="158"/>
      <c r="W836" s="158"/>
      <c r="X836" s="158"/>
      <c r="Y836" s="158"/>
      <c r="Z836" s="158"/>
      <c r="AA836" s="158"/>
      <c r="AB836" s="158"/>
      <c r="AC836" s="158"/>
      <c r="AD836" s="158"/>
      <c r="AE836" s="158"/>
      <c r="AF836" s="158"/>
      <c r="AG836" s="158"/>
      <c r="AH836" s="158"/>
      <c r="AI836" s="158"/>
      <c r="AJ836" s="158"/>
      <c r="AK836" s="158"/>
      <c r="AL836" s="158"/>
      <c r="AM836" s="158"/>
      <c r="AN836" s="158"/>
      <c r="AO836" s="158"/>
      <c r="AP836" s="158"/>
      <c r="AQ836" s="158"/>
      <c r="AR836" s="158"/>
      <c r="AS836" s="158"/>
      <c r="AT836" s="158"/>
      <c r="AU836" s="158"/>
      <c r="AV836" s="158"/>
      <c r="AW836" s="158"/>
      <c r="AX836" s="158"/>
      <c r="AY836" s="158"/>
      <c r="AZ836" s="158"/>
      <c r="BA836" s="158"/>
      <c r="BB836" s="158"/>
      <c r="BC836" s="158"/>
      <c r="BD836" s="158"/>
      <c r="BE836" s="158"/>
      <c r="BF836" s="158"/>
      <c r="BG836" s="158"/>
      <c r="BH836" s="158"/>
      <c r="BI836" s="158"/>
      <c r="BJ836" s="158"/>
      <c r="BK836" s="158"/>
      <c r="BL836" s="158"/>
      <c r="BM836" s="158"/>
      <c r="BN836" s="158"/>
      <c r="BO836" s="158"/>
      <c r="BP836" s="158"/>
      <c r="BQ836" s="158"/>
      <c r="BR836" s="158"/>
      <c r="BS836" s="158"/>
      <c r="BT836" s="158"/>
      <c r="BU836" s="158"/>
      <c r="BV836" s="158"/>
      <c r="BW836" s="158"/>
      <c r="BX836" s="158"/>
      <c r="BY836" s="158"/>
      <c r="BZ836" s="158"/>
      <c r="CA836" s="158"/>
      <c r="CB836" s="158"/>
      <c r="CC836" s="158"/>
      <c r="CD836" s="158"/>
      <c r="CE836" s="158"/>
      <c r="CF836" s="158"/>
      <c r="CG836" s="158"/>
      <c r="CH836" s="158"/>
      <c r="CI836" s="158"/>
      <c r="CJ836" s="158"/>
      <c r="CK836" s="158"/>
      <c r="CL836" s="158"/>
      <c r="CM836" s="158"/>
      <c r="CN836" s="158"/>
      <c r="CO836" s="158"/>
      <c r="CP836" s="158"/>
      <c r="CQ836" s="158"/>
      <c r="CR836" s="158"/>
      <c r="CS836" s="158"/>
      <c r="CT836" s="158"/>
      <c r="CU836" s="158"/>
      <c r="CV836" s="158"/>
      <c r="CW836" s="158"/>
      <c r="CX836" s="158"/>
      <c r="CY836" s="158"/>
      <c r="CZ836" s="158"/>
      <c r="DA836" s="158"/>
      <c r="DB836" s="158"/>
      <c r="DC836" s="158"/>
      <c r="DD836" s="158"/>
      <c r="DE836" s="158"/>
      <c r="DF836" s="158"/>
      <c r="DG836" s="158"/>
      <c r="DH836" s="158"/>
      <c r="DI836" s="158"/>
      <c r="DJ836" s="158"/>
      <c r="DK836" s="158"/>
      <c r="DL836" s="158"/>
      <c r="DM836" s="158"/>
      <c r="DN836" s="158"/>
      <c r="DO836" s="158"/>
      <c r="DP836" s="158"/>
    </row>
    <row r="837" spans="1:120" x14ac:dyDescent="0.2">
      <c r="A837" s="158"/>
      <c r="B837" s="158"/>
      <c r="C837" s="158"/>
      <c r="D837" s="158"/>
      <c r="E837" s="158"/>
      <c r="F837" s="158"/>
      <c r="G837" s="158"/>
      <c r="H837" s="158"/>
      <c r="I837" s="158"/>
      <c r="J837" s="158"/>
      <c r="K837" s="158"/>
      <c r="L837" s="158"/>
      <c r="M837" s="158"/>
      <c r="N837" s="158"/>
      <c r="O837" s="158"/>
      <c r="P837" s="158"/>
      <c r="Q837" s="158"/>
      <c r="R837" s="158"/>
      <c r="S837" s="158"/>
      <c r="T837" s="158"/>
      <c r="U837" s="158"/>
      <c r="V837" s="158"/>
      <c r="W837" s="158"/>
      <c r="X837" s="158"/>
      <c r="Y837" s="158"/>
      <c r="Z837" s="158"/>
      <c r="AA837" s="158"/>
      <c r="AB837" s="158"/>
      <c r="AC837" s="158"/>
      <c r="AD837" s="158"/>
      <c r="AE837" s="158"/>
      <c r="AF837" s="158"/>
      <c r="AG837" s="158"/>
      <c r="AH837" s="158"/>
      <c r="AI837" s="158"/>
      <c r="AJ837" s="158"/>
      <c r="AK837" s="158"/>
      <c r="AL837" s="158"/>
      <c r="AM837" s="158"/>
      <c r="AN837" s="158"/>
      <c r="AO837" s="158"/>
      <c r="AP837" s="158"/>
      <c r="AQ837" s="158"/>
      <c r="AR837" s="158"/>
      <c r="AS837" s="158"/>
      <c r="AT837" s="158"/>
      <c r="AU837" s="158"/>
      <c r="AV837" s="158"/>
      <c r="AW837" s="158"/>
      <c r="AX837" s="158"/>
      <c r="AY837" s="158"/>
      <c r="AZ837" s="158"/>
      <c r="BA837" s="158"/>
      <c r="BB837" s="158"/>
      <c r="BC837" s="158"/>
      <c r="BD837" s="158"/>
      <c r="BE837" s="158"/>
      <c r="BF837" s="158"/>
      <c r="BG837" s="158"/>
      <c r="BH837" s="158"/>
      <c r="BI837" s="158"/>
      <c r="BJ837" s="158"/>
      <c r="BK837" s="158"/>
      <c r="BL837" s="158"/>
      <c r="BM837" s="158"/>
      <c r="BN837" s="158"/>
      <c r="BO837" s="158"/>
      <c r="BP837" s="158"/>
      <c r="BQ837" s="158"/>
      <c r="BR837" s="158"/>
      <c r="BS837" s="158"/>
      <c r="BT837" s="158"/>
      <c r="BU837" s="158"/>
      <c r="BV837" s="158"/>
      <c r="BW837" s="158"/>
      <c r="BX837" s="158"/>
      <c r="BY837" s="158"/>
      <c r="BZ837" s="158"/>
      <c r="CA837" s="158"/>
      <c r="CB837" s="158"/>
      <c r="CC837" s="158"/>
      <c r="CD837" s="158"/>
      <c r="CE837" s="158"/>
      <c r="CF837" s="158"/>
      <c r="CG837" s="158"/>
      <c r="CH837" s="158"/>
      <c r="CI837" s="158"/>
      <c r="CJ837" s="158"/>
      <c r="CK837" s="158"/>
      <c r="CL837" s="158"/>
      <c r="CM837" s="158"/>
      <c r="CN837" s="158"/>
      <c r="CO837" s="158"/>
      <c r="CP837" s="158"/>
      <c r="CQ837" s="158"/>
      <c r="CR837" s="158"/>
      <c r="CS837" s="158"/>
      <c r="CT837" s="158"/>
      <c r="CU837" s="158"/>
      <c r="CV837" s="158"/>
      <c r="CW837" s="158"/>
      <c r="CX837" s="158"/>
      <c r="CY837" s="158"/>
      <c r="CZ837" s="158"/>
      <c r="DA837" s="158"/>
      <c r="DB837" s="158"/>
      <c r="DC837" s="158"/>
      <c r="DD837" s="158"/>
      <c r="DE837" s="158"/>
      <c r="DF837" s="158"/>
      <c r="DG837" s="158"/>
      <c r="DH837" s="158"/>
      <c r="DI837" s="158"/>
      <c r="DJ837" s="158"/>
      <c r="DK837" s="158"/>
      <c r="DL837" s="158"/>
      <c r="DM837" s="158"/>
      <c r="DN837" s="158"/>
      <c r="DO837" s="158"/>
      <c r="DP837" s="158"/>
    </row>
    <row r="838" spans="1:120" x14ac:dyDescent="0.2">
      <c r="A838" s="158"/>
      <c r="B838" s="158"/>
      <c r="C838" s="158"/>
      <c r="D838" s="158"/>
      <c r="E838" s="158"/>
      <c r="F838" s="158"/>
      <c r="G838" s="158"/>
      <c r="H838" s="158"/>
      <c r="I838" s="158"/>
      <c r="J838" s="158"/>
      <c r="K838" s="158"/>
      <c r="L838" s="158"/>
      <c r="M838" s="158"/>
      <c r="N838" s="158"/>
      <c r="O838" s="158"/>
      <c r="P838" s="158"/>
      <c r="Q838" s="158"/>
      <c r="R838" s="158"/>
      <c r="S838" s="158"/>
      <c r="T838" s="158"/>
      <c r="U838" s="158"/>
      <c r="V838" s="158"/>
      <c r="W838" s="158"/>
      <c r="X838" s="158"/>
      <c r="Y838" s="158"/>
      <c r="Z838" s="158"/>
      <c r="AA838" s="158"/>
      <c r="AB838" s="158"/>
      <c r="AC838" s="158"/>
      <c r="AD838" s="158"/>
      <c r="AE838" s="158"/>
      <c r="AF838" s="158"/>
      <c r="AG838" s="158"/>
      <c r="AH838" s="158"/>
      <c r="AI838" s="158"/>
      <c r="AJ838" s="158"/>
      <c r="AK838" s="158"/>
      <c r="AL838" s="158"/>
      <c r="AM838" s="158"/>
      <c r="AN838" s="158"/>
      <c r="AO838" s="158"/>
      <c r="AP838" s="158"/>
      <c r="AQ838" s="158"/>
      <c r="AR838" s="158"/>
      <c r="AS838" s="158"/>
      <c r="AT838" s="158"/>
      <c r="AU838" s="158"/>
      <c r="AV838" s="158"/>
      <c r="AW838" s="158"/>
      <c r="AX838" s="158"/>
      <c r="AY838" s="158"/>
      <c r="AZ838" s="158"/>
      <c r="BA838" s="158"/>
      <c r="BB838" s="158"/>
      <c r="BC838" s="158"/>
      <c r="BD838" s="158"/>
      <c r="BE838" s="158"/>
      <c r="BF838" s="158"/>
      <c r="BG838" s="158"/>
      <c r="BH838" s="158"/>
      <c r="BI838" s="158"/>
      <c r="BJ838" s="158"/>
      <c r="BK838" s="158"/>
      <c r="BL838" s="158"/>
      <c r="BM838" s="158"/>
      <c r="BN838" s="158"/>
      <c r="BO838" s="158"/>
      <c r="BP838" s="158"/>
      <c r="BQ838" s="158"/>
      <c r="BR838" s="158"/>
      <c r="BS838" s="158"/>
      <c r="BT838" s="158"/>
      <c r="BU838" s="158"/>
      <c r="BV838" s="158"/>
      <c r="BW838" s="158"/>
      <c r="BX838" s="158"/>
      <c r="BY838" s="158"/>
      <c r="BZ838" s="158"/>
      <c r="CA838" s="158"/>
      <c r="CB838" s="158"/>
      <c r="CC838" s="158"/>
      <c r="CD838" s="158"/>
      <c r="CE838" s="158"/>
      <c r="CF838" s="158"/>
      <c r="CG838" s="158"/>
      <c r="CH838" s="158"/>
      <c r="CI838" s="158"/>
      <c r="CJ838" s="158"/>
      <c r="CK838" s="158"/>
      <c r="CL838" s="158"/>
      <c r="CM838" s="158"/>
      <c r="CN838" s="158"/>
      <c r="CO838" s="158"/>
      <c r="CP838" s="158"/>
      <c r="CQ838" s="158"/>
      <c r="CR838" s="158"/>
      <c r="CS838" s="158"/>
      <c r="CT838" s="158"/>
      <c r="CU838" s="158"/>
      <c r="CV838" s="158"/>
      <c r="CW838" s="158"/>
      <c r="CX838" s="158"/>
      <c r="CY838" s="158"/>
      <c r="CZ838" s="158"/>
      <c r="DA838" s="158"/>
      <c r="DB838" s="158"/>
      <c r="DC838" s="158"/>
      <c r="DD838" s="158"/>
      <c r="DE838" s="158"/>
      <c r="DF838" s="158"/>
      <c r="DG838" s="158"/>
      <c r="DH838" s="158"/>
      <c r="DI838" s="158"/>
      <c r="DJ838" s="158"/>
      <c r="DK838" s="158"/>
      <c r="DL838" s="158"/>
      <c r="DM838" s="158"/>
      <c r="DN838" s="158"/>
      <c r="DO838" s="158"/>
      <c r="DP838" s="158"/>
    </row>
    <row r="839" spans="1:120" x14ac:dyDescent="0.2">
      <c r="A839" s="158"/>
      <c r="B839" s="158"/>
      <c r="C839" s="158"/>
      <c r="D839" s="158"/>
      <c r="E839" s="158"/>
      <c r="F839" s="158"/>
      <c r="G839" s="158"/>
      <c r="H839" s="158"/>
      <c r="I839" s="158"/>
      <c r="J839" s="158"/>
      <c r="K839" s="158"/>
      <c r="L839" s="158"/>
      <c r="M839" s="158"/>
      <c r="N839" s="158"/>
      <c r="O839" s="158"/>
      <c r="P839" s="158"/>
      <c r="Q839" s="158"/>
      <c r="R839" s="158"/>
      <c r="S839" s="158"/>
      <c r="T839" s="158"/>
      <c r="U839" s="158"/>
      <c r="V839" s="158"/>
      <c r="W839" s="158"/>
      <c r="X839" s="158"/>
      <c r="Y839" s="158"/>
      <c r="Z839" s="158"/>
      <c r="AA839" s="158"/>
      <c r="AB839" s="158"/>
      <c r="AC839" s="158"/>
      <c r="AD839" s="158"/>
      <c r="AE839" s="158"/>
      <c r="AF839" s="158"/>
      <c r="AG839" s="158"/>
      <c r="AH839" s="158"/>
      <c r="AI839" s="158"/>
      <c r="AJ839" s="158"/>
      <c r="AK839" s="158"/>
      <c r="AL839" s="158"/>
      <c r="AM839" s="158"/>
      <c r="AN839" s="158"/>
      <c r="AO839" s="158"/>
      <c r="AP839" s="158"/>
      <c r="AQ839" s="158"/>
      <c r="AR839" s="158"/>
      <c r="AS839" s="158"/>
      <c r="AT839" s="158"/>
      <c r="AU839" s="158"/>
      <c r="AV839" s="158"/>
      <c r="AW839" s="158"/>
      <c r="AX839" s="158"/>
      <c r="AY839" s="158"/>
      <c r="AZ839" s="158"/>
      <c r="BA839" s="158"/>
      <c r="BB839" s="158"/>
      <c r="BC839" s="158"/>
      <c r="BD839" s="158"/>
      <c r="BE839" s="158"/>
      <c r="BF839" s="158"/>
      <c r="BG839" s="158"/>
      <c r="BH839" s="158"/>
      <c r="BI839" s="158"/>
      <c r="BJ839" s="158"/>
      <c r="BK839" s="158"/>
      <c r="BL839" s="158"/>
      <c r="BM839" s="158"/>
      <c r="BN839" s="158"/>
      <c r="BO839" s="158"/>
      <c r="BP839" s="158"/>
      <c r="BQ839" s="158"/>
      <c r="BR839" s="158"/>
      <c r="BS839" s="158"/>
      <c r="BT839" s="158"/>
      <c r="BU839" s="158"/>
      <c r="BV839" s="158"/>
      <c r="BW839" s="158"/>
      <c r="BX839" s="158"/>
      <c r="BY839" s="158"/>
      <c r="BZ839" s="158"/>
      <c r="CA839" s="158"/>
      <c r="CB839" s="158"/>
      <c r="CC839" s="158"/>
      <c r="CD839" s="158"/>
      <c r="CE839" s="158"/>
      <c r="CF839" s="158"/>
      <c r="CG839" s="158"/>
      <c r="CH839" s="158"/>
      <c r="CI839" s="158"/>
      <c r="CJ839" s="158"/>
      <c r="CK839" s="158"/>
      <c r="CL839" s="158"/>
      <c r="CM839" s="158"/>
      <c r="CN839" s="158"/>
      <c r="CO839" s="158"/>
      <c r="CP839" s="158"/>
      <c r="CQ839" s="158"/>
      <c r="CR839" s="158"/>
      <c r="CS839" s="158"/>
      <c r="CT839" s="158"/>
      <c r="CU839" s="158"/>
      <c r="CV839" s="158"/>
      <c r="CW839" s="158"/>
      <c r="CX839" s="158"/>
      <c r="CY839" s="158"/>
      <c r="CZ839" s="158"/>
      <c r="DA839" s="158"/>
      <c r="DB839" s="158"/>
      <c r="DC839" s="158"/>
      <c r="DD839" s="158"/>
      <c r="DE839" s="158"/>
      <c r="DF839" s="158"/>
      <c r="DG839" s="158"/>
      <c r="DH839" s="158"/>
      <c r="DI839" s="158"/>
      <c r="DJ839" s="158"/>
      <c r="DK839" s="158"/>
      <c r="DL839" s="158"/>
      <c r="DM839" s="158"/>
      <c r="DN839" s="158"/>
      <c r="DO839" s="158"/>
      <c r="DP839" s="158"/>
    </row>
    <row r="840" spans="1:120" x14ac:dyDescent="0.2">
      <c r="A840" s="158"/>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c r="AA840" s="158"/>
      <c r="AB840" s="158"/>
      <c r="AC840" s="158"/>
      <c r="AD840" s="158"/>
      <c r="AE840" s="158"/>
      <c r="AF840" s="158"/>
      <c r="AG840" s="158"/>
      <c r="AH840" s="158"/>
      <c r="AI840" s="158"/>
      <c r="AJ840" s="158"/>
      <c r="AK840" s="158"/>
      <c r="AL840" s="158"/>
      <c r="AM840" s="158"/>
      <c r="AN840" s="158"/>
      <c r="AO840" s="158"/>
      <c r="AP840" s="158"/>
      <c r="AQ840" s="158"/>
      <c r="AR840" s="158"/>
      <c r="AS840" s="158"/>
      <c r="AT840" s="158"/>
      <c r="AU840" s="158"/>
      <c r="AV840" s="158"/>
      <c r="AW840" s="158"/>
      <c r="AX840" s="158"/>
      <c r="AY840" s="158"/>
      <c r="AZ840" s="158"/>
      <c r="BA840" s="158"/>
      <c r="BB840" s="158"/>
      <c r="BC840" s="158"/>
      <c r="BD840" s="158"/>
      <c r="BE840" s="158"/>
      <c r="BF840" s="158"/>
      <c r="BG840" s="158"/>
      <c r="BH840" s="158"/>
      <c r="BI840" s="158"/>
      <c r="BJ840" s="158"/>
      <c r="BK840" s="158"/>
      <c r="BL840" s="158"/>
      <c r="BM840" s="158"/>
      <c r="BN840" s="158"/>
      <c r="BO840" s="158"/>
      <c r="BP840" s="158"/>
      <c r="BQ840" s="158"/>
      <c r="BR840" s="158"/>
      <c r="BS840" s="158"/>
      <c r="BT840" s="158"/>
      <c r="BU840" s="158"/>
      <c r="BV840" s="158"/>
      <c r="BW840" s="158"/>
      <c r="BX840" s="158"/>
      <c r="BY840" s="158"/>
      <c r="BZ840" s="158"/>
      <c r="CA840" s="158"/>
      <c r="CB840" s="158"/>
      <c r="CC840" s="158"/>
      <c r="CD840" s="158"/>
      <c r="CE840" s="158"/>
      <c r="CF840" s="158"/>
      <c r="CG840" s="158"/>
      <c r="CH840" s="158"/>
      <c r="CI840" s="158"/>
      <c r="CJ840" s="158"/>
      <c r="CK840" s="158"/>
      <c r="CL840" s="158"/>
      <c r="CM840" s="158"/>
      <c r="CN840" s="158"/>
      <c r="CO840" s="158"/>
      <c r="CP840" s="158"/>
      <c r="CQ840" s="158"/>
      <c r="CR840" s="158"/>
      <c r="CS840" s="158"/>
      <c r="CT840" s="158"/>
      <c r="CU840" s="158"/>
      <c r="CV840" s="158"/>
      <c r="CW840" s="158"/>
      <c r="CX840" s="158"/>
      <c r="CY840" s="158"/>
      <c r="CZ840" s="158"/>
      <c r="DA840" s="158"/>
      <c r="DB840" s="158"/>
      <c r="DC840" s="158"/>
      <c r="DD840" s="158"/>
      <c r="DE840" s="158"/>
      <c r="DF840" s="158"/>
      <c r="DG840" s="158"/>
      <c r="DH840" s="158"/>
      <c r="DI840" s="158"/>
      <c r="DJ840" s="158"/>
      <c r="DK840" s="158"/>
      <c r="DL840" s="158"/>
      <c r="DM840" s="158"/>
      <c r="DN840" s="158"/>
      <c r="DO840" s="158"/>
      <c r="DP840" s="158"/>
    </row>
    <row r="841" spans="1:120" x14ac:dyDescent="0.2">
      <c r="A841" s="158"/>
      <c r="B841" s="158"/>
      <c r="C841" s="158"/>
      <c r="D841" s="158"/>
      <c r="E841" s="158"/>
      <c r="F841" s="158"/>
      <c r="G841" s="158"/>
      <c r="H841" s="158"/>
      <c r="I841" s="158"/>
      <c r="J841" s="158"/>
      <c r="K841" s="158"/>
      <c r="L841" s="158"/>
      <c r="M841" s="158"/>
      <c r="N841" s="158"/>
      <c r="O841" s="158"/>
      <c r="P841" s="158"/>
      <c r="Q841" s="158"/>
      <c r="R841" s="158"/>
      <c r="S841" s="158"/>
      <c r="T841" s="158"/>
      <c r="U841" s="158"/>
      <c r="V841" s="158"/>
      <c r="W841" s="158"/>
      <c r="X841" s="158"/>
      <c r="Y841" s="158"/>
      <c r="Z841" s="158"/>
      <c r="AA841" s="158"/>
      <c r="AB841" s="158"/>
      <c r="AC841" s="158"/>
      <c r="AD841" s="158"/>
      <c r="AE841" s="158"/>
      <c r="AF841" s="158"/>
      <c r="AG841" s="158"/>
      <c r="AH841" s="158"/>
      <c r="AI841" s="158"/>
      <c r="AJ841" s="158"/>
      <c r="AK841" s="158"/>
      <c r="AL841" s="158"/>
      <c r="AM841" s="158"/>
      <c r="AN841" s="158"/>
      <c r="AO841" s="158"/>
      <c r="AP841" s="158"/>
      <c r="AQ841" s="158"/>
      <c r="AR841" s="158"/>
      <c r="AS841" s="158"/>
      <c r="AT841" s="158"/>
      <c r="AU841" s="158"/>
      <c r="AV841" s="158"/>
      <c r="AW841" s="158"/>
      <c r="AX841" s="158"/>
      <c r="AY841" s="158"/>
      <c r="AZ841" s="158"/>
      <c r="BA841" s="158"/>
      <c r="BB841" s="158"/>
      <c r="BC841" s="158"/>
      <c r="BD841" s="158"/>
      <c r="BE841" s="158"/>
      <c r="BF841" s="158"/>
      <c r="BG841" s="158"/>
      <c r="BH841" s="158"/>
      <c r="BI841" s="158"/>
      <c r="BJ841" s="158"/>
      <c r="BK841" s="158"/>
      <c r="BL841" s="158"/>
      <c r="BM841" s="158"/>
      <c r="BN841" s="158"/>
      <c r="BO841" s="158"/>
      <c r="BP841" s="158"/>
      <c r="BQ841" s="158"/>
      <c r="BR841" s="158"/>
      <c r="BS841" s="158"/>
      <c r="BT841" s="158"/>
      <c r="BU841" s="158"/>
      <c r="BV841" s="158"/>
      <c r="BW841" s="158"/>
      <c r="BX841" s="158"/>
      <c r="BY841" s="158"/>
      <c r="BZ841" s="158"/>
      <c r="CA841" s="158"/>
      <c r="CB841" s="158"/>
      <c r="CC841" s="158"/>
      <c r="CD841" s="158"/>
      <c r="CE841" s="158"/>
      <c r="CF841" s="158"/>
      <c r="CG841" s="158"/>
      <c r="CH841" s="158"/>
      <c r="CI841" s="158"/>
      <c r="CJ841" s="158"/>
      <c r="CK841" s="158"/>
      <c r="CL841" s="158"/>
      <c r="CM841" s="158"/>
      <c r="CN841" s="158"/>
      <c r="CO841" s="158"/>
      <c r="CP841" s="158"/>
      <c r="CQ841" s="158"/>
      <c r="CR841" s="158"/>
      <c r="CS841" s="158"/>
      <c r="CT841" s="158"/>
      <c r="CU841" s="158"/>
      <c r="CV841" s="158"/>
      <c r="CW841" s="158"/>
      <c r="CX841" s="158"/>
      <c r="CY841" s="158"/>
      <c r="CZ841" s="158"/>
      <c r="DA841" s="158"/>
      <c r="DB841" s="158"/>
      <c r="DC841" s="158"/>
      <c r="DD841" s="158"/>
      <c r="DE841" s="158"/>
      <c r="DF841" s="158"/>
      <c r="DG841" s="158"/>
      <c r="DH841" s="158"/>
      <c r="DI841" s="158"/>
      <c r="DJ841" s="158"/>
      <c r="DK841" s="158"/>
      <c r="DL841" s="158"/>
      <c r="DM841" s="158"/>
      <c r="DN841" s="158"/>
      <c r="DO841" s="158"/>
      <c r="DP841" s="158"/>
    </row>
    <row r="842" spans="1:120" x14ac:dyDescent="0.2">
      <c r="A842" s="158"/>
      <c r="B842" s="158"/>
      <c r="C842" s="158"/>
      <c r="D842" s="158"/>
      <c r="E842" s="158"/>
      <c r="F842" s="158"/>
      <c r="G842" s="158"/>
      <c r="H842" s="158"/>
      <c r="I842" s="158"/>
      <c r="J842" s="158"/>
      <c r="K842" s="158"/>
      <c r="L842" s="158"/>
      <c r="M842" s="158"/>
      <c r="N842" s="158"/>
      <c r="O842" s="158"/>
      <c r="P842" s="158"/>
      <c r="Q842" s="158"/>
      <c r="R842" s="158"/>
      <c r="S842" s="158"/>
      <c r="T842" s="158"/>
      <c r="U842" s="158"/>
      <c r="V842" s="158"/>
      <c r="W842" s="158"/>
      <c r="X842" s="158"/>
      <c r="Y842" s="158"/>
      <c r="Z842" s="158"/>
      <c r="AA842" s="158"/>
      <c r="AB842" s="158"/>
      <c r="AC842" s="158"/>
      <c r="AD842" s="158"/>
      <c r="AE842" s="158"/>
      <c r="AF842" s="158"/>
      <c r="AG842" s="158"/>
      <c r="AH842" s="158"/>
      <c r="AI842" s="158"/>
      <c r="AJ842" s="158"/>
      <c r="AK842" s="158"/>
      <c r="AL842" s="158"/>
      <c r="AM842" s="158"/>
      <c r="AN842" s="158"/>
      <c r="AO842" s="158"/>
      <c r="AP842" s="158"/>
      <c r="AQ842" s="158"/>
      <c r="AR842" s="158"/>
      <c r="AS842" s="158"/>
      <c r="AT842" s="158"/>
      <c r="AU842" s="158"/>
      <c r="AV842" s="158"/>
      <c r="AW842" s="158"/>
      <c r="AX842" s="158"/>
      <c r="AY842" s="158"/>
      <c r="AZ842" s="158"/>
      <c r="BA842" s="158"/>
      <c r="BB842" s="158"/>
      <c r="BC842" s="158"/>
      <c r="BD842" s="158"/>
      <c r="BE842" s="158"/>
      <c r="BF842" s="158"/>
      <c r="BG842" s="158"/>
      <c r="BH842" s="158"/>
      <c r="BI842" s="158"/>
      <c r="BJ842" s="158"/>
      <c r="BK842" s="158"/>
      <c r="BL842" s="158"/>
      <c r="BM842" s="158"/>
      <c r="BN842" s="158"/>
      <c r="BO842" s="158"/>
      <c r="BP842" s="158"/>
      <c r="BQ842" s="158"/>
      <c r="BR842" s="158"/>
      <c r="BS842" s="158"/>
      <c r="BT842" s="158"/>
      <c r="BU842" s="158"/>
      <c r="BV842" s="158"/>
      <c r="BW842" s="158"/>
      <c r="BX842" s="158"/>
      <c r="BY842" s="158"/>
      <c r="BZ842" s="158"/>
      <c r="CA842" s="158"/>
      <c r="CB842" s="158"/>
      <c r="CC842" s="158"/>
      <c r="CD842" s="158"/>
      <c r="CE842" s="158"/>
      <c r="CF842" s="158"/>
      <c r="CG842" s="158"/>
      <c r="CH842" s="158"/>
      <c r="CI842" s="158"/>
      <c r="CJ842" s="158"/>
      <c r="CK842" s="158"/>
      <c r="CL842" s="158"/>
      <c r="CM842" s="158"/>
      <c r="CN842" s="158"/>
      <c r="CO842" s="158"/>
      <c r="CP842" s="158"/>
      <c r="CQ842" s="158"/>
      <c r="CR842" s="158"/>
      <c r="CS842" s="158"/>
      <c r="CT842" s="158"/>
      <c r="CU842" s="158"/>
      <c r="CV842" s="158"/>
      <c r="CW842" s="158"/>
      <c r="CX842" s="158"/>
      <c r="CY842" s="158"/>
      <c r="CZ842" s="158"/>
      <c r="DA842" s="158"/>
      <c r="DB842" s="158"/>
      <c r="DC842" s="158"/>
      <c r="DD842" s="158"/>
      <c r="DE842" s="158"/>
      <c r="DF842" s="158"/>
      <c r="DG842" s="158"/>
      <c r="DH842" s="158"/>
      <c r="DI842" s="158"/>
      <c r="DJ842" s="158"/>
      <c r="DK842" s="158"/>
      <c r="DL842" s="158"/>
      <c r="DM842" s="158"/>
      <c r="DN842" s="158"/>
      <c r="DO842" s="158"/>
      <c r="DP842" s="158"/>
    </row>
    <row r="843" spans="1:120" x14ac:dyDescent="0.2">
      <c r="A843" s="158"/>
      <c r="B843" s="158"/>
      <c r="C843" s="158"/>
      <c r="D843" s="158"/>
      <c r="E843" s="158"/>
      <c r="F843" s="158"/>
      <c r="G843" s="158"/>
      <c r="H843" s="158"/>
      <c r="I843" s="158"/>
      <c r="J843" s="158"/>
      <c r="K843" s="158"/>
      <c r="L843" s="158"/>
      <c r="M843" s="158"/>
      <c r="N843" s="158"/>
      <c r="O843" s="158"/>
      <c r="P843" s="158"/>
      <c r="Q843" s="158"/>
      <c r="R843" s="158"/>
      <c r="S843" s="158"/>
      <c r="T843" s="158"/>
      <c r="U843" s="158"/>
      <c r="V843" s="158"/>
      <c r="W843" s="158"/>
      <c r="X843" s="158"/>
      <c r="Y843" s="158"/>
      <c r="Z843" s="158"/>
      <c r="AA843" s="158"/>
      <c r="AB843" s="158"/>
      <c r="AC843" s="158"/>
      <c r="AD843" s="158"/>
      <c r="AE843" s="158"/>
      <c r="AF843" s="158"/>
      <c r="AG843" s="158"/>
      <c r="AH843" s="158"/>
      <c r="AI843" s="158"/>
      <c r="AJ843" s="158"/>
      <c r="AK843" s="158"/>
      <c r="AL843" s="158"/>
      <c r="AM843" s="158"/>
      <c r="AN843" s="158"/>
      <c r="AO843" s="158"/>
      <c r="AP843" s="158"/>
      <c r="AQ843" s="158"/>
      <c r="AR843" s="158"/>
      <c r="AS843" s="158"/>
      <c r="AT843" s="158"/>
      <c r="AU843" s="158"/>
      <c r="AV843" s="158"/>
      <c r="AW843" s="158"/>
      <c r="AX843" s="158"/>
      <c r="AY843" s="158"/>
      <c r="AZ843" s="158"/>
      <c r="BA843" s="158"/>
      <c r="BB843" s="158"/>
      <c r="BC843" s="158"/>
      <c r="BD843" s="158"/>
      <c r="BE843" s="158"/>
      <c r="BF843" s="158"/>
      <c r="BG843" s="158"/>
      <c r="BH843" s="158"/>
      <c r="BI843" s="158"/>
      <c r="BJ843" s="158"/>
      <c r="BK843" s="158"/>
      <c r="BL843" s="158"/>
      <c r="BM843" s="158"/>
      <c r="BN843" s="158"/>
      <c r="BO843" s="158"/>
      <c r="BP843" s="158"/>
      <c r="BQ843" s="158"/>
      <c r="BR843" s="158"/>
      <c r="BS843" s="158"/>
      <c r="BT843" s="158"/>
      <c r="BU843" s="158"/>
      <c r="BV843" s="158"/>
      <c r="BW843" s="158"/>
      <c r="BX843" s="158"/>
      <c r="BY843" s="158"/>
      <c r="BZ843" s="158"/>
      <c r="CA843" s="158"/>
      <c r="CB843" s="158"/>
      <c r="CC843" s="158"/>
      <c r="CD843" s="158"/>
      <c r="CE843" s="158"/>
      <c r="CF843" s="158"/>
      <c r="CG843" s="158"/>
      <c r="CH843" s="158"/>
      <c r="CI843" s="158"/>
      <c r="CJ843" s="158"/>
      <c r="CK843" s="158"/>
      <c r="CL843" s="158"/>
      <c r="CM843" s="158"/>
      <c r="CN843" s="158"/>
      <c r="CO843" s="158"/>
      <c r="CP843" s="158"/>
      <c r="CQ843" s="158"/>
      <c r="CR843" s="158"/>
      <c r="CS843" s="158"/>
      <c r="CT843" s="158"/>
      <c r="CU843" s="158"/>
      <c r="CV843" s="158"/>
      <c r="CW843" s="158"/>
      <c r="CX843" s="158"/>
      <c r="CY843" s="158"/>
      <c r="CZ843" s="158"/>
      <c r="DA843" s="158"/>
      <c r="DB843" s="158"/>
      <c r="DC843" s="158"/>
      <c r="DD843" s="158"/>
      <c r="DE843" s="158"/>
      <c r="DF843" s="158"/>
      <c r="DG843" s="158"/>
      <c r="DH843" s="158"/>
      <c r="DI843" s="158"/>
      <c r="DJ843" s="158"/>
      <c r="DK843" s="158"/>
      <c r="DL843" s="158"/>
      <c r="DM843" s="158"/>
      <c r="DN843" s="158"/>
      <c r="DO843" s="158"/>
      <c r="DP843" s="158"/>
    </row>
    <row r="844" spans="1:120" x14ac:dyDescent="0.2">
      <c r="A844" s="158"/>
      <c r="B844" s="158"/>
      <c r="C844" s="158"/>
      <c r="D844" s="158"/>
      <c r="E844" s="158"/>
      <c r="F844" s="158"/>
      <c r="G844" s="158"/>
      <c r="H844" s="158"/>
      <c r="I844" s="158"/>
      <c r="J844" s="158"/>
      <c r="K844" s="158"/>
      <c r="L844" s="158"/>
      <c r="M844" s="158"/>
      <c r="N844" s="158"/>
      <c r="O844" s="158"/>
      <c r="P844" s="158"/>
      <c r="Q844" s="158"/>
      <c r="R844" s="158"/>
      <c r="S844" s="158"/>
      <c r="T844" s="158"/>
      <c r="U844" s="158"/>
      <c r="V844" s="158"/>
      <c r="W844" s="158"/>
      <c r="X844" s="158"/>
      <c r="Y844" s="158"/>
      <c r="Z844" s="158"/>
      <c r="AA844" s="158"/>
      <c r="AB844" s="158"/>
      <c r="AC844" s="158"/>
      <c r="AD844" s="158"/>
      <c r="AE844" s="158"/>
      <c r="AF844" s="158"/>
      <c r="AG844" s="158"/>
      <c r="AH844" s="158"/>
      <c r="AI844" s="158"/>
      <c r="AJ844" s="158"/>
      <c r="AK844" s="158"/>
      <c r="AL844" s="158"/>
      <c r="AM844" s="158"/>
      <c r="AN844" s="158"/>
      <c r="AO844" s="158"/>
      <c r="AP844" s="158"/>
      <c r="AQ844" s="158"/>
      <c r="AR844" s="158"/>
      <c r="AS844" s="158"/>
      <c r="AT844" s="158"/>
      <c r="AU844" s="158"/>
      <c r="AV844" s="158"/>
      <c r="AW844" s="158"/>
      <c r="AX844" s="158"/>
      <c r="AY844" s="158"/>
      <c r="AZ844" s="158"/>
      <c r="BA844" s="158"/>
      <c r="BB844" s="158"/>
      <c r="BC844" s="158"/>
      <c r="BD844" s="158"/>
      <c r="BE844" s="158"/>
      <c r="BF844" s="158"/>
      <c r="BG844" s="158"/>
      <c r="BH844" s="158"/>
      <c r="BI844" s="158"/>
      <c r="BJ844" s="158"/>
      <c r="BK844" s="158"/>
      <c r="BL844" s="158"/>
      <c r="BM844" s="158"/>
      <c r="BN844" s="158"/>
      <c r="BO844" s="158"/>
      <c r="BP844" s="158"/>
      <c r="BQ844" s="158"/>
      <c r="BR844" s="158"/>
      <c r="BS844" s="158"/>
      <c r="BT844" s="158"/>
      <c r="BU844" s="158"/>
      <c r="BV844" s="158"/>
      <c r="BW844" s="158"/>
      <c r="BX844" s="158"/>
      <c r="BY844" s="158"/>
      <c r="BZ844" s="158"/>
      <c r="CA844" s="158"/>
      <c r="CB844" s="158"/>
      <c r="CC844" s="158"/>
      <c r="CD844" s="158"/>
      <c r="CE844" s="158"/>
      <c r="CF844" s="158"/>
      <c r="CG844" s="158"/>
      <c r="CH844" s="158"/>
      <c r="CI844" s="158"/>
      <c r="CJ844" s="158"/>
      <c r="CK844" s="158"/>
      <c r="CL844" s="158"/>
      <c r="CM844" s="158"/>
      <c r="CN844" s="158"/>
      <c r="CO844" s="158"/>
      <c r="CP844" s="158"/>
      <c r="CQ844" s="158"/>
      <c r="CR844" s="158"/>
      <c r="CS844" s="158"/>
      <c r="CT844" s="158"/>
      <c r="CU844" s="158"/>
      <c r="CV844" s="158"/>
      <c r="CW844" s="158"/>
      <c r="CX844" s="158"/>
      <c r="CY844" s="158"/>
      <c r="CZ844" s="158"/>
      <c r="DA844" s="158"/>
      <c r="DB844" s="158"/>
      <c r="DC844" s="158"/>
      <c r="DD844" s="158"/>
      <c r="DE844" s="158"/>
      <c r="DF844" s="158"/>
      <c r="DG844" s="158"/>
      <c r="DH844" s="158"/>
      <c r="DI844" s="158"/>
      <c r="DJ844" s="158"/>
      <c r="DK844" s="158"/>
      <c r="DL844" s="158"/>
      <c r="DM844" s="158"/>
      <c r="DN844" s="158"/>
      <c r="DO844" s="158"/>
      <c r="DP844" s="158"/>
    </row>
    <row r="845" spans="1:120" x14ac:dyDescent="0.2">
      <c r="A845" s="158"/>
      <c r="B845" s="158"/>
      <c r="C845" s="158"/>
      <c r="D845" s="158"/>
      <c r="E845" s="158"/>
      <c r="F845" s="158"/>
      <c r="G845" s="158"/>
      <c r="H845" s="158"/>
      <c r="I845" s="158"/>
      <c r="J845" s="158"/>
      <c r="K845" s="158"/>
      <c r="L845" s="158"/>
      <c r="M845" s="158"/>
      <c r="N845" s="158"/>
      <c r="O845" s="158"/>
      <c r="P845" s="158"/>
      <c r="Q845" s="158"/>
      <c r="R845" s="158"/>
      <c r="S845" s="158"/>
      <c r="T845" s="158"/>
      <c r="U845" s="158"/>
      <c r="V845" s="158"/>
      <c r="W845" s="158"/>
      <c r="X845" s="158"/>
      <c r="Y845" s="158"/>
      <c r="Z845" s="158"/>
      <c r="AA845" s="158"/>
      <c r="AB845" s="158"/>
      <c r="AC845" s="158"/>
      <c r="AD845" s="158"/>
      <c r="AE845" s="158"/>
      <c r="AF845" s="158"/>
      <c r="AG845" s="158"/>
      <c r="AH845" s="158"/>
      <c r="AI845" s="158"/>
      <c r="AJ845" s="158"/>
      <c r="AK845" s="158"/>
      <c r="AL845" s="158"/>
      <c r="AM845" s="158"/>
      <c r="AN845" s="158"/>
      <c r="AO845" s="158"/>
      <c r="AP845" s="158"/>
      <c r="AQ845" s="158"/>
      <c r="AR845" s="158"/>
      <c r="AS845" s="158"/>
      <c r="AT845" s="158"/>
      <c r="AU845" s="158"/>
      <c r="AV845" s="158"/>
      <c r="AW845" s="158"/>
      <c r="AX845" s="158"/>
      <c r="AY845" s="158"/>
      <c r="AZ845" s="158"/>
      <c r="BA845" s="158"/>
      <c r="BB845" s="158"/>
      <c r="BC845" s="158"/>
      <c r="BD845" s="158"/>
      <c r="BE845" s="158"/>
      <c r="BF845" s="158"/>
      <c r="BG845" s="158"/>
      <c r="BH845" s="158"/>
      <c r="BI845" s="158"/>
      <c r="BJ845" s="158"/>
      <c r="BK845" s="158"/>
      <c r="BL845" s="158"/>
      <c r="BM845" s="158"/>
      <c r="BN845" s="158"/>
      <c r="BO845" s="158"/>
      <c r="BP845" s="158"/>
      <c r="BQ845" s="158"/>
      <c r="BR845" s="158"/>
      <c r="BS845" s="158"/>
      <c r="BT845" s="158"/>
      <c r="BU845" s="158"/>
      <c r="BV845" s="158"/>
      <c r="BW845" s="158"/>
      <c r="BX845" s="158"/>
      <c r="BY845" s="158"/>
      <c r="BZ845" s="158"/>
      <c r="CA845" s="158"/>
      <c r="CB845" s="158"/>
      <c r="CC845" s="158"/>
      <c r="CD845" s="158"/>
      <c r="CE845" s="158"/>
      <c r="CF845" s="158"/>
      <c r="CG845" s="158"/>
      <c r="CH845" s="158"/>
      <c r="CI845" s="158"/>
      <c r="CJ845" s="158"/>
      <c r="CK845" s="158"/>
      <c r="CL845" s="158"/>
      <c r="CM845" s="158"/>
      <c r="CN845" s="158"/>
      <c r="CO845" s="158"/>
      <c r="CP845" s="158"/>
      <c r="CQ845" s="158"/>
      <c r="CR845" s="158"/>
      <c r="CS845" s="158"/>
      <c r="CT845" s="158"/>
      <c r="CU845" s="158"/>
      <c r="CV845" s="158"/>
      <c r="CW845" s="158"/>
      <c r="CX845" s="158"/>
      <c r="CY845" s="158"/>
      <c r="CZ845" s="158"/>
      <c r="DA845" s="158"/>
      <c r="DB845" s="158"/>
      <c r="DC845" s="158"/>
      <c r="DD845" s="158"/>
      <c r="DE845" s="158"/>
      <c r="DF845" s="158"/>
      <c r="DG845" s="158"/>
      <c r="DH845" s="158"/>
      <c r="DI845" s="158"/>
      <c r="DJ845" s="158"/>
      <c r="DK845" s="158"/>
      <c r="DL845" s="158"/>
      <c r="DM845" s="158"/>
      <c r="DN845" s="158"/>
      <c r="DO845" s="158"/>
      <c r="DP845" s="158"/>
    </row>
    <row r="846" spans="1:120" x14ac:dyDescent="0.2">
      <c r="A846" s="158"/>
      <c r="B846" s="158"/>
      <c r="C846" s="158"/>
      <c r="D846" s="158"/>
      <c r="E846" s="158"/>
      <c r="F846" s="158"/>
      <c r="G846" s="158"/>
      <c r="H846" s="158"/>
      <c r="I846" s="158"/>
      <c r="J846" s="158"/>
      <c r="K846" s="158"/>
      <c r="L846" s="158"/>
      <c r="M846" s="158"/>
      <c r="N846" s="158"/>
      <c r="O846" s="158"/>
      <c r="P846" s="158"/>
      <c r="Q846" s="158"/>
      <c r="R846" s="158"/>
      <c r="S846" s="158"/>
      <c r="T846" s="158"/>
      <c r="U846" s="158"/>
      <c r="V846" s="158"/>
      <c r="W846" s="158"/>
      <c r="X846" s="158"/>
      <c r="Y846" s="158"/>
      <c r="Z846" s="158"/>
      <c r="AA846" s="158"/>
      <c r="AB846" s="158"/>
      <c r="AC846" s="158"/>
      <c r="AD846" s="158"/>
      <c r="AE846" s="158"/>
      <c r="AF846" s="158"/>
      <c r="AG846" s="158"/>
      <c r="AH846" s="158"/>
      <c r="AI846" s="158"/>
      <c r="AJ846" s="158"/>
      <c r="AK846" s="158"/>
      <c r="AL846" s="158"/>
      <c r="AM846" s="158"/>
      <c r="AN846" s="158"/>
      <c r="AO846" s="158"/>
      <c r="AP846" s="158"/>
      <c r="AQ846" s="158"/>
      <c r="AR846" s="158"/>
      <c r="AS846" s="158"/>
      <c r="AT846" s="158"/>
      <c r="AU846" s="158"/>
      <c r="AV846" s="158"/>
      <c r="AW846" s="158"/>
      <c r="AX846" s="158"/>
      <c r="AY846" s="158"/>
      <c r="AZ846" s="158"/>
      <c r="BA846" s="158"/>
      <c r="BB846" s="158"/>
      <c r="BC846" s="158"/>
      <c r="BD846" s="158"/>
      <c r="BE846" s="158"/>
      <c r="BF846" s="158"/>
      <c r="BG846" s="158"/>
      <c r="BH846" s="158"/>
      <c r="BI846" s="158"/>
      <c r="BJ846" s="158"/>
      <c r="BK846" s="158"/>
      <c r="BL846" s="158"/>
      <c r="BM846" s="158"/>
      <c r="BN846" s="158"/>
      <c r="BO846" s="158"/>
      <c r="BP846" s="158"/>
      <c r="BQ846" s="158"/>
      <c r="BR846" s="158"/>
      <c r="BS846" s="158"/>
      <c r="BT846" s="158"/>
      <c r="BU846" s="158"/>
      <c r="BV846" s="158"/>
      <c r="BW846" s="158"/>
      <c r="BX846" s="158"/>
      <c r="BY846" s="158"/>
      <c r="BZ846" s="158"/>
      <c r="CA846" s="158"/>
      <c r="CB846" s="158"/>
      <c r="CC846" s="158"/>
      <c r="CD846" s="158"/>
      <c r="CE846" s="158"/>
      <c r="CF846" s="158"/>
      <c r="CG846" s="158"/>
      <c r="CH846" s="158"/>
      <c r="CI846" s="158"/>
      <c r="CJ846" s="158"/>
      <c r="CK846" s="158"/>
      <c r="CL846" s="158"/>
      <c r="CM846" s="158"/>
      <c r="CN846" s="158"/>
      <c r="CO846" s="158"/>
      <c r="CP846" s="158"/>
      <c r="CQ846" s="158"/>
      <c r="CR846" s="158"/>
      <c r="CS846" s="158"/>
      <c r="CT846" s="158"/>
      <c r="CU846" s="158"/>
      <c r="CV846" s="158"/>
      <c r="CW846" s="158"/>
      <c r="CX846" s="158"/>
      <c r="CY846" s="158"/>
      <c r="CZ846" s="158"/>
      <c r="DA846" s="158"/>
      <c r="DB846" s="158"/>
      <c r="DC846" s="158"/>
      <c r="DD846" s="158"/>
      <c r="DE846" s="158"/>
      <c r="DF846" s="158"/>
      <c r="DG846" s="158"/>
      <c r="DH846" s="158"/>
      <c r="DI846" s="158"/>
      <c r="DJ846" s="158"/>
      <c r="DK846" s="158"/>
      <c r="DL846" s="158"/>
      <c r="DM846" s="158"/>
      <c r="DN846" s="158"/>
      <c r="DO846" s="158"/>
      <c r="DP846" s="158"/>
    </row>
    <row r="847" spans="1:120" x14ac:dyDescent="0.2">
      <c r="A847" s="158"/>
      <c r="B847" s="158"/>
      <c r="C847" s="158"/>
      <c r="D847" s="158"/>
      <c r="E847" s="158"/>
      <c r="F847" s="158"/>
      <c r="G847" s="158"/>
      <c r="H847" s="158"/>
      <c r="I847" s="158"/>
      <c r="J847" s="158"/>
      <c r="K847" s="158"/>
      <c r="L847" s="158"/>
      <c r="M847" s="158"/>
      <c r="N847" s="158"/>
      <c r="O847" s="158"/>
      <c r="P847" s="158"/>
      <c r="Q847" s="158"/>
      <c r="R847" s="158"/>
      <c r="S847" s="158"/>
      <c r="T847" s="158"/>
      <c r="U847" s="158"/>
      <c r="V847" s="158"/>
      <c r="W847" s="158"/>
      <c r="X847" s="158"/>
      <c r="Y847" s="158"/>
      <c r="Z847" s="158"/>
      <c r="AA847" s="158"/>
      <c r="AB847" s="158"/>
      <c r="AC847" s="158"/>
      <c r="AD847" s="158"/>
      <c r="AE847" s="158"/>
      <c r="AF847" s="158"/>
      <c r="AG847" s="158"/>
      <c r="AH847" s="158"/>
      <c r="AI847" s="158"/>
      <c r="AJ847" s="158"/>
      <c r="AK847" s="158"/>
      <c r="AL847" s="158"/>
      <c r="AM847" s="158"/>
      <c r="AN847" s="158"/>
      <c r="AO847" s="158"/>
      <c r="AP847" s="158"/>
      <c r="AQ847" s="158"/>
      <c r="AR847" s="158"/>
      <c r="AS847" s="158"/>
      <c r="AT847" s="158"/>
      <c r="AU847" s="158"/>
      <c r="AV847" s="158"/>
      <c r="AW847" s="158"/>
      <c r="AX847" s="158"/>
      <c r="AY847" s="158"/>
      <c r="AZ847" s="158"/>
      <c r="BA847" s="158"/>
      <c r="BB847" s="158"/>
      <c r="BC847" s="158"/>
      <c r="BD847" s="158"/>
      <c r="BE847" s="158"/>
      <c r="BF847" s="158"/>
      <c r="BG847" s="158"/>
      <c r="BH847" s="158"/>
      <c r="BI847" s="158"/>
      <c r="BJ847" s="158"/>
      <c r="BK847" s="158"/>
      <c r="BL847" s="158"/>
      <c r="BM847" s="158"/>
      <c r="BN847" s="158"/>
      <c r="BO847" s="158"/>
      <c r="BP847" s="158"/>
      <c r="BQ847" s="158"/>
      <c r="BR847" s="158"/>
      <c r="BS847" s="158"/>
      <c r="BT847" s="158"/>
      <c r="BU847" s="158"/>
      <c r="BV847" s="158"/>
      <c r="BW847" s="158"/>
      <c r="BX847" s="158"/>
      <c r="BY847" s="158"/>
      <c r="BZ847" s="158"/>
      <c r="CA847" s="158"/>
      <c r="CB847" s="158"/>
      <c r="CC847" s="158"/>
      <c r="CD847" s="158"/>
      <c r="CE847" s="158"/>
      <c r="CF847" s="158"/>
      <c r="CG847" s="158"/>
      <c r="CH847" s="158"/>
      <c r="CI847" s="158"/>
      <c r="CJ847" s="158"/>
      <c r="CK847" s="158"/>
      <c r="CL847" s="158"/>
      <c r="CM847" s="158"/>
      <c r="CN847" s="158"/>
      <c r="CO847" s="158"/>
      <c r="CP847" s="158"/>
      <c r="CQ847" s="158"/>
      <c r="CR847" s="158"/>
      <c r="CS847" s="158"/>
      <c r="CT847" s="158"/>
      <c r="CU847" s="158"/>
      <c r="CV847" s="158"/>
      <c r="CW847" s="158"/>
      <c r="CX847" s="158"/>
      <c r="CY847" s="158"/>
      <c r="CZ847" s="158"/>
      <c r="DA847" s="158"/>
      <c r="DB847" s="158"/>
      <c r="DC847" s="158"/>
      <c r="DD847" s="158"/>
      <c r="DE847" s="158"/>
      <c r="DF847" s="158"/>
      <c r="DG847" s="158"/>
      <c r="DH847" s="158"/>
      <c r="DI847" s="158"/>
      <c r="DJ847" s="158"/>
      <c r="DK847" s="158"/>
      <c r="DL847" s="158"/>
      <c r="DM847" s="158"/>
      <c r="DN847" s="158"/>
      <c r="DO847" s="158"/>
      <c r="DP847" s="158"/>
    </row>
    <row r="848" spans="1:120" x14ac:dyDescent="0.2">
      <c r="A848" s="158"/>
      <c r="B848" s="158"/>
      <c r="C848" s="158"/>
      <c r="D848" s="158"/>
      <c r="E848" s="158"/>
      <c r="F848" s="158"/>
      <c r="G848" s="158"/>
      <c r="H848" s="158"/>
      <c r="I848" s="158"/>
      <c r="J848" s="158"/>
      <c r="K848" s="158"/>
      <c r="L848" s="158"/>
      <c r="M848" s="158"/>
      <c r="N848" s="158"/>
      <c r="O848" s="158"/>
      <c r="P848" s="158"/>
      <c r="Q848" s="158"/>
      <c r="R848" s="158"/>
      <c r="S848" s="158"/>
      <c r="T848" s="158"/>
      <c r="U848" s="158"/>
      <c r="V848" s="158"/>
      <c r="W848" s="158"/>
      <c r="X848" s="158"/>
      <c r="Y848" s="158"/>
      <c r="Z848" s="158"/>
      <c r="AA848" s="158"/>
      <c r="AB848" s="158"/>
      <c r="AC848" s="158"/>
      <c r="AD848" s="158"/>
      <c r="AE848" s="158"/>
      <c r="AF848" s="158"/>
      <c r="AG848" s="158"/>
      <c r="AH848" s="158"/>
      <c r="AI848" s="158"/>
      <c r="AJ848" s="158"/>
      <c r="AK848" s="158"/>
      <c r="AL848" s="158"/>
      <c r="AM848" s="158"/>
      <c r="AN848" s="158"/>
      <c r="AO848" s="158"/>
      <c r="AP848" s="158"/>
      <c r="AQ848" s="158"/>
      <c r="AR848" s="158"/>
      <c r="AS848" s="158"/>
      <c r="AT848" s="158"/>
      <c r="AU848" s="158"/>
      <c r="AV848" s="158"/>
      <c r="AW848" s="158"/>
      <c r="AX848" s="158"/>
      <c r="AY848" s="158"/>
      <c r="AZ848" s="158"/>
      <c r="BA848" s="158"/>
      <c r="BB848" s="158"/>
      <c r="BC848" s="158"/>
      <c r="BD848" s="158"/>
      <c r="BE848" s="158"/>
      <c r="BF848" s="158"/>
      <c r="BG848" s="158"/>
      <c r="BH848" s="158"/>
      <c r="BI848" s="158"/>
      <c r="BJ848" s="158"/>
      <c r="BK848" s="158"/>
      <c r="BL848" s="158"/>
      <c r="BM848" s="158"/>
      <c r="BN848" s="158"/>
      <c r="BO848" s="158"/>
      <c r="BP848" s="158"/>
      <c r="BQ848" s="158"/>
      <c r="BR848" s="158"/>
      <c r="BS848" s="158"/>
      <c r="BT848" s="158"/>
      <c r="BU848" s="158"/>
      <c r="BV848" s="158"/>
      <c r="BW848" s="158"/>
      <c r="BX848" s="158"/>
      <c r="BY848" s="158"/>
      <c r="BZ848" s="158"/>
      <c r="CA848" s="158"/>
      <c r="CB848" s="158"/>
      <c r="CC848" s="158"/>
      <c r="CD848" s="158"/>
      <c r="CE848" s="158"/>
      <c r="CF848" s="158"/>
      <c r="CG848" s="158"/>
      <c r="CH848" s="158"/>
      <c r="CI848" s="158"/>
      <c r="CJ848" s="158"/>
      <c r="CK848" s="158"/>
      <c r="CL848" s="158"/>
      <c r="CM848" s="158"/>
      <c r="CN848" s="158"/>
      <c r="CO848" s="158"/>
      <c r="CP848" s="158"/>
      <c r="CQ848" s="158"/>
      <c r="CR848" s="158"/>
      <c r="CS848" s="158"/>
      <c r="CT848" s="158"/>
      <c r="CU848" s="158"/>
      <c r="CV848" s="158"/>
      <c r="CW848" s="158"/>
      <c r="CX848" s="158"/>
      <c r="CY848" s="158"/>
      <c r="CZ848" s="158"/>
      <c r="DA848" s="158"/>
      <c r="DB848" s="158"/>
      <c r="DC848" s="158"/>
      <c r="DD848" s="158"/>
      <c r="DE848" s="158"/>
      <c r="DF848" s="158"/>
      <c r="DG848" s="158"/>
      <c r="DH848" s="158"/>
      <c r="DI848" s="158"/>
      <c r="DJ848" s="158"/>
      <c r="DK848" s="158"/>
      <c r="DL848" s="158"/>
      <c r="DM848" s="158"/>
      <c r="DN848" s="158"/>
      <c r="DO848" s="158"/>
      <c r="DP848" s="158"/>
    </row>
  </sheetData>
  <hyperlinks>
    <hyperlink ref="A22" r:id="rId1"/>
    <hyperlink ref="F1" location="'A Wales of Cohesive Communities'!A1" display="A Wales of Cohesive Communities"/>
    <hyperlink ref="F2" location="'Contents and Links'!A1" display="Contents and Links"/>
  </hyperlinks>
  <pageMargins left="0.7" right="0.7" top="0.75" bottom="0.75" header="0.3" footer="0.3"/>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ColWidth="8.88671875" defaultRowHeight="15" x14ac:dyDescent="0.2"/>
  <cols>
    <col min="1" max="1" width="23.6640625" style="100" customWidth="1"/>
    <col min="2" max="4" width="11" style="100" customWidth="1"/>
    <col min="5" max="5" width="13.33203125" style="100" customWidth="1"/>
    <col min="6" max="6" width="9.88671875" style="100" customWidth="1"/>
    <col min="7" max="8" width="8.88671875" style="100"/>
    <col min="9" max="9" width="27.88671875" style="100" customWidth="1"/>
    <col min="10" max="13" width="8.88671875" style="100"/>
    <col min="14" max="14" width="27.88671875" style="100" customWidth="1"/>
    <col min="15" max="16384" width="8.88671875" style="100"/>
  </cols>
  <sheetData>
    <row r="1" spans="1:14" ht="15.75" x14ac:dyDescent="0.2">
      <c r="A1" s="378" t="s">
        <v>343</v>
      </c>
      <c r="H1" s="379" t="s">
        <v>338</v>
      </c>
      <c r="N1" s="101"/>
    </row>
    <row r="2" spans="1:14" x14ac:dyDescent="0.2">
      <c r="H2" s="379" t="s">
        <v>1</v>
      </c>
      <c r="N2" s="101"/>
    </row>
    <row r="7" spans="1:14" ht="15.75" x14ac:dyDescent="0.2">
      <c r="G7" s="378"/>
    </row>
    <row r="21" spans="1:4" x14ac:dyDescent="0.2">
      <c r="A21" s="330" t="s">
        <v>339</v>
      </c>
      <c r="B21" s="158"/>
      <c r="C21" s="158"/>
    </row>
    <row r="22" spans="1:4" x14ac:dyDescent="0.2">
      <c r="A22" s="158" t="s">
        <v>44</v>
      </c>
      <c r="B22" s="158"/>
      <c r="C22" s="158"/>
      <c r="D22" s="158"/>
    </row>
    <row r="23" spans="1:4" x14ac:dyDescent="0.2">
      <c r="A23" s="158" t="s">
        <v>45</v>
      </c>
      <c r="B23" s="158"/>
      <c r="C23" s="158"/>
      <c r="D23" s="158"/>
    </row>
    <row r="24" spans="1:4" x14ac:dyDescent="0.2">
      <c r="A24" s="158"/>
      <c r="B24" s="158"/>
      <c r="C24" s="158"/>
      <c r="D24" s="270" t="s">
        <v>335</v>
      </c>
    </row>
    <row r="25" spans="1:4" ht="15.75" thickBot="1" x14ac:dyDescent="0.25">
      <c r="A25" s="380"/>
      <c r="B25" s="439" t="s">
        <v>747</v>
      </c>
      <c r="C25" s="439" t="s">
        <v>748</v>
      </c>
      <c r="D25" s="439" t="s">
        <v>749</v>
      </c>
    </row>
    <row r="26" spans="1:4" x14ac:dyDescent="0.2">
      <c r="A26" s="114" t="s">
        <v>344</v>
      </c>
      <c r="B26" s="381">
        <v>39.9186745732178</v>
      </c>
      <c r="C26" s="381">
        <v>38.762150710850698</v>
      </c>
      <c r="D26" s="381">
        <v>78.680825284068106</v>
      </c>
    </row>
    <row r="27" spans="1:4" x14ac:dyDescent="0.2">
      <c r="A27" s="114" t="s">
        <v>345</v>
      </c>
      <c r="B27" s="382">
        <v>46.455163086180299</v>
      </c>
      <c r="C27" s="382">
        <v>34.436021207569603</v>
      </c>
      <c r="D27" s="382">
        <v>80.891184293749902</v>
      </c>
    </row>
    <row r="28" spans="1:4" x14ac:dyDescent="0.2">
      <c r="A28" s="114" t="s">
        <v>346</v>
      </c>
      <c r="B28" s="382">
        <v>76.320982942885095</v>
      </c>
      <c r="C28" s="382">
        <v>20.272374880416098</v>
      </c>
      <c r="D28" s="382">
        <v>96.593357823300707</v>
      </c>
    </row>
    <row r="29" spans="1:4" x14ac:dyDescent="0.2">
      <c r="A29" s="77" t="s">
        <v>347</v>
      </c>
      <c r="B29" s="383">
        <v>81.227570733370598</v>
      </c>
      <c r="C29" s="383">
        <v>15.6548024903372</v>
      </c>
      <c r="D29" s="382">
        <v>96.882373223707901</v>
      </c>
    </row>
    <row r="30" spans="1:4" ht="15.75" thickBot="1" x14ac:dyDescent="0.25">
      <c r="A30" s="384" t="s">
        <v>348</v>
      </c>
      <c r="B30" s="385"/>
      <c r="C30" s="385"/>
      <c r="D30" s="386">
        <v>70.995153055155299</v>
      </c>
    </row>
    <row r="31" spans="1:4" ht="15.75" thickTop="1" x14ac:dyDescent="0.2"/>
  </sheetData>
  <hyperlinks>
    <hyperlink ref="H2" location="'Contents and Links'!A1" display="Contents and Links"/>
    <hyperlink ref="H1" location="'A Wales of Cohesive Communities'!A1" display="A Wales of Cohesive Communities"/>
    <hyperlink ref="A21" r:id="rId1"/>
  </hyperlinks>
  <pageMargins left="0.7" right="0.7" top="0.75" bottom="0.75" header="0.3" footer="0.3"/>
  <pageSetup paperSize="9" orientation="portrait" r:id="rId2"/>
  <drawing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election activeCell="A26" sqref="A26"/>
    </sheetView>
  </sheetViews>
  <sheetFormatPr defaultColWidth="8.88671875" defaultRowHeight="15" x14ac:dyDescent="0.2"/>
  <cols>
    <col min="1" max="1" width="13.44140625" style="102" customWidth="1"/>
    <col min="2" max="3" width="9" style="102" customWidth="1"/>
    <col min="4" max="6" width="8.88671875" style="102"/>
    <col min="7" max="7" width="11.88671875" style="102" customWidth="1"/>
    <col min="8" max="10" width="8.88671875" style="102"/>
    <col min="11" max="11" width="28" style="102" customWidth="1"/>
    <col min="12" max="16384" width="8.88671875" style="102"/>
  </cols>
  <sheetData>
    <row r="1" spans="1:11" ht="15.75" x14ac:dyDescent="0.2">
      <c r="A1" s="378" t="s">
        <v>385</v>
      </c>
      <c r="B1" s="100"/>
      <c r="C1" s="100"/>
      <c r="D1" s="100"/>
      <c r="E1" s="100"/>
      <c r="F1" s="100"/>
      <c r="G1" s="100"/>
      <c r="H1" s="100"/>
      <c r="I1" s="100"/>
      <c r="K1" s="379" t="s">
        <v>338</v>
      </c>
    </row>
    <row r="2" spans="1:11" x14ac:dyDescent="0.2">
      <c r="A2" s="100"/>
      <c r="B2" s="100"/>
      <c r="C2" s="100"/>
      <c r="D2" s="100"/>
      <c r="E2" s="100"/>
      <c r="F2" s="100"/>
      <c r="G2" s="100"/>
      <c r="H2" s="100"/>
      <c r="I2" s="100"/>
      <c r="K2" s="379" t="s">
        <v>1</v>
      </c>
    </row>
    <row r="3" spans="1:11" x14ac:dyDescent="0.2">
      <c r="A3" s="100"/>
      <c r="B3" s="100"/>
      <c r="C3" s="100"/>
      <c r="D3" s="100"/>
      <c r="E3" s="100"/>
      <c r="F3" s="100"/>
      <c r="G3" s="100"/>
      <c r="H3" s="100"/>
      <c r="I3" s="100"/>
      <c r="K3" s="394"/>
    </row>
    <row r="4" spans="1:11" x14ac:dyDescent="0.2">
      <c r="A4" s="100"/>
      <c r="B4" s="100"/>
      <c r="C4" s="100"/>
      <c r="D4" s="100"/>
      <c r="E4" s="100"/>
      <c r="F4" s="100"/>
      <c r="G4" s="100"/>
      <c r="H4" s="100"/>
      <c r="I4" s="100"/>
    </row>
    <row r="5" spans="1:11" x14ac:dyDescent="0.2">
      <c r="A5" s="100"/>
      <c r="B5" s="100"/>
      <c r="C5" s="100"/>
      <c r="D5" s="100"/>
      <c r="E5" s="100"/>
      <c r="F5" s="100"/>
      <c r="G5" s="100"/>
      <c r="H5" s="100"/>
      <c r="I5" s="100"/>
    </row>
    <row r="6" spans="1:11" x14ac:dyDescent="0.2">
      <c r="A6" s="100"/>
      <c r="B6" s="100"/>
      <c r="C6" s="100"/>
      <c r="D6" s="100"/>
      <c r="E6" s="100"/>
      <c r="F6" s="100"/>
      <c r="G6" s="100"/>
      <c r="H6" s="100"/>
      <c r="I6" s="100"/>
    </row>
    <row r="7" spans="1:11" x14ac:dyDescent="0.2">
      <c r="A7" s="100"/>
      <c r="B7" s="100"/>
      <c r="C7" s="100"/>
      <c r="D7" s="100"/>
      <c r="E7" s="100"/>
      <c r="F7" s="100"/>
      <c r="G7" s="100"/>
      <c r="H7" s="100"/>
      <c r="I7" s="100"/>
    </row>
    <row r="8" spans="1:11" x14ac:dyDescent="0.2">
      <c r="A8" s="100"/>
      <c r="B8" s="100"/>
      <c r="C8" s="100"/>
      <c r="D8" s="100"/>
      <c r="E8" s="100"/>
      <c r="F8" s="100"/>
      <c r="G8" s="100"/>
      <c r="H8" s="100"/>
      <c r="I8" s="100"/>
    </row>
    <row r="9" spans="1:11" x14ac:dyDescent="0.2">
      <c r="A9" s="100"/>
      <c r="B9" s="100"/>
      <c r="C9" s="100"/>
      <c r="D9" s="100"/>
      <c r="E9" s="100"/>
      <c r="F9" s="100"/>
      <c r="G9" s="100"/>
      <c r="H9" s="100"/>
      <c r="I9" s="100"/>
    </row>
    <row r="10" spans="1:11" x14ac:dyDescent="0.2">
      <c r="A10" s="100"/>
      <c r="B10" s="100"/>
      <c r="C10" s="100"/>
      <c r="D10" s="100"/>
      <c r="E10" s="100"/>
      <c r="F10" s="100"/>
      <c r="G10" s="100"/>
      <c r="H10" s="100"/>
      <c r="I10" s="100"/>
    </row>
    <row r="11" spans="1:11" x14ac:dyDescent="0.2">
      <c r="A11" s="100"/>
      <c r="B11" s="100"/>
      <c r="C11" s="100"/>
      <c r="D11" s="100"/>
      <c r="E11" s="100"/>
      <c r="F11" s="100"/>
      <c r="G11" s="100"/>
      <c r="H11" s="100"/>
      <c r="I11" s="100"/>
    </row>
    <row r="12" spans="1:11" x14ac:dyDescent="0.2">
      <c r="A12" s="100"/>
      <c r="B12" s="100"/>
      <c r="C12" s="100"/>
      <c r="D12" s="100"/>
      <c r="E12" s="100"/>
      <c r="F12" s="100"/>
      <c r="G12" s="100"/>
      <c r="H12" s="100"/>
      <c r="I12" s="100"/>
    </row>
    <row r="13" spans="1:11" x14ac:dyDescent="0.2">
      <c r="A13" s="100"/>
      <c r="B13" s="100"/>
      <c r="C13" s="100"/>
      <c r="D13" s="100"/>
      <c r="E13" s="100"/>
      <c r="F13" s="100"/>
      <c r="G13" s="100"/>
      <c r="H13" s="100"/>
      <c r="I13" s="100"/>
    </row>
    <row r="14" spans="1:11" x14ac:dyDescent="0.2">
      <c r="A14" s="100"/>
      <c r="B14" s="100"/>
      <c r="C14" s="100"/>
      <c r="D14" s="100"/>
      <c r="E14" s="100"/>
      <c r="F14" s="100"/>
      <c r="G14" s="100"/>
      <c r="H14" s="100"/>
      <c r="I14" s="100"/>
    </row>
    <row r="15" spans="1:11" x14ac:dyDescent="0.2">
      <c r="A15" s="100"/>
      <c r="B15" s="100"/>
      <c r="C15" s="100"/>
      <c r="D15" s="100"/>
      <c r="E15" s="100"/>
      <c r="F15" s="100"/>
      <c r="G15" s="100"/>
      <c r="H15" s="100"/>
      <c r="I15" s="100"/>
    </row>
    <row r="16" spans="1:11" x14ac:dyDescent="0.2">
      <c r="A16" s="100"/>
      <c r="B16" s="100"/>
      <c r="C16" s="100"/>
      <c r="D16" s="100"/>
      <c r="E16" s="100"/>
      <c r="F16" s="100"/>
      <c r="G16" s="100"/>
      <c r="H16" s="100"/>
      <c r="I16" s="100"/>
    </row>
    <row r="17" spans="1:9" x14ac:dyDescent="0.2">
      <c r="A17" s="100"/>
      <c r="B17" s="100"/>
      <c r="C17" s="100"/>
      <c r="D17" s="100"/>
      <c r="E17" s="100"/>
      <c r="F17" s="100"/>
      <c r="G17" s="100"/>
      <c r="H17" s="100"/>
      <c r="I17" s="100"/>
    </row>
    <row r="18" spans="1:9" x14ac:dyDescent="0.2">
      <c r="A18" s="330" t="s">
        <v>339</v>
      </c>
      <c r="C18" s="100"/>
      <c r="D18" s="100"/>
      <c r="F18" s="100"/>
      <c r="G18" s="100"/>
      <c r="H18" s="100"/>
      <c r="I18" s="100"/>
    </row>
    <row r="19" spans="1:9" x14ac:dyDescent="0.2">
      <c r="A19" s="158" t="s">
        <v>44</v>
      </c>
      <c r="B19" s="158"/>
      <c r="C19" s="100"/>
      <c r="D19" s="100"/>
      <c r="E19" s="100"/>
      <c r="F19" s="100"/>
      <c r="G19" s="100"/>
      <c r="H19" s="100"/>
      <c r="I19" s="100"/>
    </row>
    <row r="20" spans="1:9" x14ac:dyDescent="0.2">
      <c r="A20" s="158" t="s">
        <v>45</v>
      </c>
      <c r="B20" s="158"/>
      <c r="C20" s="100"/>
      <c r="D20" s="100"/>
      <c r="E20" s="100"/>
      <c r="F20" s="100"/>
      <c r="G20" s="100"/>
      <c r="H20" s="100"/>
      <c r="I20" s="100"/>
    </row>
    <row r="21" spans="1:9" x14ac:dyDescent="0.2">
      <c r="A21" s="395"/>
      <c r="B21" s="395"/>
      <c r="C21" s="395"/>
      <c r="D21" s="395"/>
      <c r="E21" s="395"/>
      <c r="F21" s="395"/>
    </row>
    <row r="22" spans="1:9" x14ac:dyDescent="0.2">
      <c r="A22" s="472" t="s">
        <v>349</v>
      </c>
      <c r="B22" s="472"/>
      <c r="C22" s="472"/>
      <c r="D22" s="472"/>
      <c r="E22" s="472"/>
      <c r="F22" s="472"/>
      <c r="G22" s="396"/>
    </row>
    <row r="23" spans="1:9" ht="39" thickBot="1" x14ac:dyDescent="0.25">
      <c r="A23" s="397"/>
      <c r="B23" s="397"/>
      <c r="C23" s="398" t="s">
        <v>757</v>
      </c>
      <c r="D23" s="398" t="s">
        <v>350</v>
      </c>
      <c r="E23" s="398" t="s">
        <v>351</v>
      </c>
      <c r="F23" s="398" t="s">
        <v>352</v>
      </c>
      <c r="G23" s="396"/>
    </row>
    <row r="24" spans="1:9" ht="63.75" x14ac:dyDescent="0.2">
      <c r="A24" s="470" t="s">
        <v>758</v>
      </c>
      <c r="B24" s="399" t="s">
        <v>353</v>
      </c>
      <c r="C24" s="400">
        <v>83.894209045394803</v>
      </c>
      <c r="D24" s="400">
        <v>67.458299507077697</v>
      </c>
      <c r="E24" s="400">
        <v>76.950469328870099</v>
      </c>
      <c r="F24" s="400">
        <v>65.294164442273498</v>
      </c>
      <c r="G24" s="396"/>
    </row>
    <row r="25" spans="1:9" x14ac:dyDescent="0.2">
      <c r="A25" s="471"/>
      <c r="B25" s="401" t="s">
        <v>354</v>
      </c>
      <c r="C25" s="402">
        <v>16.105790954605201</v>
      </c>
      <c r="D25" s="402">
        <v>32.541700492922402</v>
      </c>
      <c r="E25" s="402">
        <v>23.049530671129901</v>
      </c>
      <c r="F25" s="402">
        <v>34.705835557726203</v>
      </c>
      <c r="G25" s="396"/>
    </row>
  </sheetData>
  <mergeCells count="2">
    <mergeCell ref="A24:A25"/>
    <mergeCell ref="A22:F22"/>
  </mergeCells>
  <hyperlinks>
    <hyperlink ref="K2" location="'Contents and Links'!A1" display="Contents and Links"/>
    <hyperlink ref="K1" location="'A Wales of Cohesive Communities'!A1" display="A Wales of Cohesive Communities"/>
    <hyperlink ref="A18" r:id="rId1"/>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9"/>
  <sheetViews>
    <sheetView showGridLines="0" topLeftCell="B1" workbookViewId="0">
      <selection activeCell="I21" sqref="I21"/>
    </sheetView>
  </sheetViews>
  <sheetFormatPr defaultRowHeight="15" x14ac:dyDescent="0.2"/>
  <cols>
    <col min="1" max="1" width="3.88671875" style="192" hidden="1" customWidth="1"/>
    <col min="2" max="2" width="11.44140625" customWidth="1"/>
  </cols>
  <sheetData>
    <row r="1" spans="2:9" ht="15.75" x14ac:dyDescent="0.25">
      <c r="B1" s="66" t="s">
        <v>693</v>
      </c>
      <c r="I1" s="1" t="s">
        <v>699</v>
      </c>
    </row>
    <row r="2" spans="2:9" x14ac:dyDescent="0.2">
      <c r="I2" s="56" t="s">
        <v>1</v>
      </c>
    </row>
    <row r="19" spans="1:4" s="192" customFormat="1" x14ac:dyDescent="0.2"/>
    <row r="20" spans="1:4" x14ac:dyDescent="0.2">
      <c r="B20" s="3" t="s">
        <v>750</v>
      </c>
    </row>
    <row r="21" spans="1:4" x14ac:dyDescent="0.2">
      <c r="B21" s="7" t="s">
        <v>725</v>
      </c>
    </row>
    <row r="23" spans="1:4" ht="15" customHeight="1" thickBot="1" x14ac:dyDescent="0.25">
      <c r="B23" s="212"/>
      <c r="C23" s="463" t="s">
        <v>318</v>
      </c>
      <c r="D23" s="463"/>
    </row>
    <row r="24" spans="1:4" ht="15.75" thickBot="1" x14ac:dyDescent="0.25">
      <c r="B24" s="85"/>
      <c r="C24" s="73" t="s">
        <v>71</v>
      </c>
      <c r="D24" s="73" t="s">
        <v>37</v>
      </c>
    </row>
    <row r="25" spans="1:4" x14ac:dyDescent="0.2">
      <c r="A25" s="30" t="str">
        <f>RIGHT($B25,4)</f>
        <v>1999</v>
      </c>
      <c r="B25" s="79" t="s">
        <v>77</v>
      </c>
      <c r="C25" s="80">
        <v>66.574912723023516</v>
      </c>
      <c r="D25" s="80">
        <v>71.858976543687675</v>
      </c>
    </row>
    <row r="26" spans="1:4" x14ac:dyDescent="0.2">
      <c r="A26" s="30" t="str">
        <f t="shared" ref="A26:A89" si="0">RIGHT($B26,4)</f>
        <v>1999</v>
      </c>
      <c r="B26" s="79" t="s">
        <v>78</v>
      </c>
      <c r="C26" s="80">
        <v>66.423800604304546</v>
      </c>
      <c r="D26" s="80">
        <v>71.827689181093717</v>
      </c>
    </row>
    <row r="27" spans="1:4" x14ac:dyDescent="0.2">
      <c r="A27" s="30" t="str">
        <f t="shared" si="0"/>
        <v>1999</v>
      </c>
      <c r="B27" s="79" t="s">
        <v>79</v>
      </c>
      <c r="C27" s="80">
        <v>66.566082703107071</v>
      </c>
      <c r="D27" s="80">
        <v>71.812152648832409</v>
      </c>
    </row>
    <row r="28" spans="1:4" x14ac:dyDescent="0.2">
      <c r="A28" s="30" t="str">
        <f t="shared" si="0"/>
        <v>1999</v>
      </c>
      <c r="B28" s="79" t="s">
        <v>80</v>
      </c>
      <c r="C28" s="80">
        <v>66.283997540893594</v>
      </c>
      <c r="D28" s="80">
        <v>71.887292601176242</v>
      </c>
    </row>
    <row r="29" spans="1:4" x14ac:dyDescent="0.2">
      <c r="A29" s="30" t="str">
        <f t="shared" si="0"/>
        <v>1999</v>
      </c>
      <c r="B29" s="79" t="s">
        <v>81</v>
      </c>
      <c r="C29" s="80">
        <v>66.307635720222109</v>
      </c>
      <c r="D29" s="80">
        <v>71.927159467476841</v>
      </c>
    </row>
    <row r="30" spans="1:4" x14ac:dyDescent="0.2">
      <c r="A30" s="30" t="str">
        <f t="shared" si="0"/>
        <v>1999</v>
      </c>
      <c r="B30" s="79" t="s">
        <v>82</v>
      </c>
      <c r="C30" s="80">
        <v>66.30755581461456</v>
      </c>
      <c r="D30" s="80">
        <v>72.025939259865368</v>
      </c>
    </row>
    <row r="31" spans="1:4" x14ac:dyDescent="0.2">
      <c r="A31" s="30" t="str">
        <f t="shared" si="0"/>
        <v>1999</v>
      </c>
      <c r="B31" s="79" t="s">
        <v>83</v>
      </c>
      <c r="C31" s="80">
        <v>66.594273141756389</v>
      </c>
      <c r="D31" s="80">
        <v>72.117452725819248</v>
      </c>
    </row>
    <row r="32" spans="1:4" x14ac:dyDescent="0.2">
      <c r="A32" s="30" t="str">
        <f t="shared" si="0"/>
        <v>1999</v>
      </c>
      <c r="B32" s="79" t="s">
        <v>84</v>
      </c>
      <c r="C32" s="80">
        <v>66.802655451647354</v>
      </c>
      <c r="D32" s="80">
        <v>72.074338058381286</v>
      </c>
    </row>
    <row r="33" spans="1:4" x14ac:dyDescent="0.2">
      <c r="A33" s="30" t="str">
        <f t="shared" si="0"/>
        <v>1999</v>
      </c>
      <c r="B33" s="79" t="s">
        <v>85</v>
      </c>
      <c r="C33" s="80">
        <v>67.283387802970395</v>
      </c>
      <c r="D33" s="80">
        <v>72.195486302608032</v>
      </c>
    </row>
    <row r="34" spans="1:4" x14ac:dyDescent="0.2">
      <c r="A34" s="30" t="str">
        <f t="shared" si="0"/>
        <v>1999</v>
      </c>
      <c r="B34" s="79" t="s">
        <v>86</v>
      </c>
      <c r="C34" s="80">
        <v>66.910542834644218</v>
      </c>
      <c r="D34" s="80">
        <v>72.273225725327833</v>
      </c>
    </row>
    <row r="35" spans="1:4" x14ac:dyDescent="0.2">
      <c r="A35" s="30" t="str">
        <f t="shared" si="0"/>
        <v>2000</v>
      </c>
      <c r="B35" s="79" t="s">
        <v>87</v>
      </c>
      <c r="C35" s="80">
        <v>66.827403128258425</v>
      </c>
      <c r="D35" s="80">
        <v>72.204558557046013</v>
      </c>
    </row>
    <row r="36" spans="1:4" x14ac:dyDescent="0.2">
      <c r="A36" s="30" t="str">
        <f t="shared" si="0"/>
        <v>2000</v>
      </c>
      <c r="B36" s="79" t="s">
        <v>88</v>
      </c>
      <c r="C36" s="80">
        <v>67.088578465843824</v>
      </c>
      <c r="D36" s="80">
        <v>72.161571621939629</v>
      </c>
    </row>
    <row r="37" spans="1:4" x14ac:dyDescent="0.2">
      <c r="A37" s="30" t="str">
        <f t="shared" si="0"/>
        <v>2000</v>
      </c>
      <c r="B37" s="79" t="s">
        <v>89</v>
      </c>
      <c r="C37" s="80">
        <v>66.866659599426626</v>
      </c>
      <c r="D37" s="80">
        <v>72.264775930837274</v>
      </c>
    </row>
    <row r="38" spans="1:4" x14ac:dyDescent="0.2">
      <c r="A38" s="30" t="str">
        <f t="shared" si="0"/>
        <v>2000</v>
      </c>
      <c r="B38" s="79" t="s">
        <v>90</v>
      </c>
      <c r="C38" s="80">
        <v>67.386963639012492</v>
      </c>
      <c r="D38" s="80">
        <v>72.34339476469961</v>
      </c>
    </row>
    <row r="39" spans="1:4" x14ac:dyDescent="0.2">
      <c r="A39" s="30" t="str">
        <f t="shared" si="0"/>
        <v>2000</v>
      </c>
      <c r="B39" s="79" t="s">
        <v>91</v>
      </c>
      <c r="C39" s="80">
        <v>67.569469195962512</v>
      </c>
      <c r="D39" s="80">
        <v>72.435377733256558</v>
      </c>
    </row>
    <row r="40" spans="1:4" x14ac:dyDescent="0.2">
      <c r="A40" s="30" t="str">
        <f t="shared" si="0"/>
        <v>2000</v>
      </c>
      <c r="B40" s="79" t="s">
        <v>92</v>
      </c>
      <c r="C40" s="80">
        <v>67.544734284414588</v>
      </c>
      <c r="D40" s="80">
        <v>72.475112632569861</v>
      </c>
    </row>
    <row r="41" spans="1:4" x14ac:dyDescent="0.2">
      <c r="A41" s="30" t="str">
        <f t="shared" si="0"/>
        <v>2000</v>
      </c>
      <c r="B41" s="79" t="s">
        <v>93</v>
      </c>
      <c r="C41" s="80">
        <v>67.603485319334567</v>
      </c>
      <c r="D41" s="80">
        <v>72.595010562773311</v>
      </c>
    </row>
    <row r="42" spans="1:4" x14ac:dyDescent="0.2">
      <c r="A42" s="30" t="str">
        <f t="shared" si="0"/>
        <v>2000</v>
      </c>
      <c r="B42" s="79" t="s">
        <v>94</v>
      </c>
      <c r="C42" s="80">
        <v>67.630953922539334</v>
      </c>
      <c r="D42" s="80">
        <v>72.669425477357734</v>
      </c>
    </row>
    <row r="43" spans="1:4" x14ac:dyDescent="0.2">
      <c r="A43" s="30" t="str">
        <f t="shared" si="0"/>
        <v>2000</v>
      </c>
      <c r="B43" s="79" t="s">
        <v>95</v>
      </c>
      <c r="C43" s="80">
        <v>67.322053811194124</v>
      </c>
      <c r="D43" s="80">
        <v>72.62688566969733</v>
      </c>
    </row>
    <row r="44" spans="1:4" x14ac:dyDescent="0.2">
      <c r="A44" s="30" t="str">
        <f t="shared" si="0"/>
        <v>2000</v>
      </c>
      <c r="B44" s="79" t="s">
        <v>96</v>
      </c>
      <c r="C44" s="80">
        <v>66.953908242549545</v>
      </c>
      <c r="D44" s="80">
        <v>72.506114963677575</v>
      </c>
    </row>
    <row r="45" spans="1:4" x14ac:dyDescent="0.2">
      <c r="A45" s="30" t="str">
        <f t="shared" si="0"/>
        <v>2000</v>
      </c>
      <c r="B45" s="79" t="s">
        <v>97</v>
      </c>
      <c r="C45" s="80">
        <v>67.048328496429107</v>
      </c>
      <c r="D45" s="80">
        <v>72.426823786089798</v>
      </c>
    </row>
    <row r="46" spans="1:4" x14ac:dyDescent="0.2">
      <c r="A46" s="30" t="str">
        <f t="shared" si="0"/>
        <v>2000</v>
      </c>
      <c r="B46" s="79" t="s">
        <v>98</v>
      </c>
      <c r="C46" s="80">
        <v>67.379215825107366</v>
      </c>
      <c r="D46" s="80">
        <v>72.501314376117804</v>
      </c>
    </row>
    <row r="47" spans="1:4" x14ac:dyDescent="0.2">
      <c r="A47" s="30" t="str">
        <f t="shared" si="0"/>
        <v>2001</v>
      </c>
      <c r="B47" s="79" t="s">
        <v>99</v>
      </c>
      <c r="C47" s="80">
        <v>67.126854946992111</v>
      </c>
      <c r="D47" s="80">
        <v>72.719950028513722</v>
      </c>
    </row>
    <row r="48" spans="1:4" x14ac:dyDescent="0.2">
      <c r="A48" s="30" t="str">
        <f t="shared" si="0"/>
        <v>2001</v>
      </c>
      <c r="B48" s="79" t="s">
        <v>100</v>
      </c>
      <c r="C48" s="80">
        <v>66.786675035630481</v>
      </c>
      <c r="D48" s="80">
        <v>72.634000664707898</v>
      </c>
    </row>
    <row r="49" spans="1:4" x14ac:dyDescent="0.2">
      <c r="A49" s="30" t="str">
        <f t="shared" si="0"/>
        <v>2001</v>
      </c>
      <c r="B49" s="79" t="s">
        <v>101</v>
      </c>
      <c r="C49" s="80">
        <v>67.135904114045843</v>
      </c>
      <c r="D49" s="80">
        <v>72.641435225855858</v>
      </c>
    </row>
    <row r="50" spans="1:4" x14ac:dyDescent="0.2">
      <c r="A50" s="30" t="str">
        <f t="shared" si="0"/>
        <v>2001</v>
      </c>
      <c r="B50" s="79" t="s">
        <v>102</v>
      </c>
      <c r="C50" s="80">
        <v>66.840766546557916</v>
      </c>
      <c r="D50" s="80">
        <v>72.698922780179046</v>
      </c>
    </row>
    <row r="51" spans="1:4" x14ac:dyDescent="0.2">
      <c r="A51" s="30" t="str">
        <f t="shared" si="0"/>
        <v>2001</v>
      </c>
      <c r="B51" s="79" t="s">
        <v>103</v>
      </c>
      <c r="C51" s="80">
        <v>66.612402641162817</v>
      </c>
      <c r="D51" s="80">
        <v>72.736546709915615</v>
      </c>
    </row>
    <row r="52" spans="1:4" x14ac:dyDescent="0.2">
      <c r="A52" s="30" t="str">
        <f t="shared" si="0"/>
        <v>2001</v>
      </c>
      <c r="B52" s="79" t="s">
        <v>104</v>
      </c>
      <c r="C52" s="80">
        <v>66.347827413420902</v>
      </c>
      <c r="D52" s="80">
        <v>72.679331875606721</v>
      </c>
    </row>
    <row r="53" spans="1:4" x14ac:dyDescent="0.2">
      <c r="A53" s="30" t="str">
        <f t="shared" si="0"/>
        <v>2001</v>
      </c>
      <c r="B53" s="79" t="s">
        <v>105</v>
      </c>
      <c r="C53" s="80">
        <v>66.405625277968682</v>
      </c>
      <c r="D53" s="80">
        <v>72.582916131313965</v>
      </c>
    </row>
    <row r="54" spans="1:4" x14ac:dyDescent="0.2">
      <c r="A54" s="30" t="str">
        <f t="shared" si="0"/>
        <v>2001</v>
      </c>
      <c r="B54" s="79" t="s">
        <v>106</v>
      </c>
      <c r="C54" s="80">
        <v>66.762663349694137</v>
      </c>
      <c r="D54" s="80">
        <v>72.596991093390656</v>
      </c>
    </row>
    <row r="55" spans="1:4" x14ac:dyDescent="0.2">
      <c r="A55" s="30" t="str">
        <f t="shared" si="0"/>
        <v>2001</v>
      </c>
      <c r="B55" s="79" t="s">
        <v>107</v>
      </c>
      <c r="C55" s="80">
        <v>66.349249778283507</v>
      </c>
      <c r="D55" s="80">
        <v>72.529433652731697</v>
      </c>
    </row>
    <row r="56" spans="1:4" x14ac:dyDescent="0.2">
      <c r="A56" s="30" t="str">
        <f t="shared" si="0"/>
        <v>2001</v>
      </c>
      <c r="B56" s="79" t="s">
        <v>108</v>
      </c>
      <c r="C56" s="80">
        <v>67.037736850266953</v>
      </c>
      <c r="D56" s="80">
        <v>72.53610235493278</v>
      </c>
    </row>
    <row r="57" spans="1:4" x14ac:dyDescent="0.2">
      <c r="A57" s="30" t="str">
        <f t="shared" si="0"/>
        <v>2001</v>
      </c>
      <c r="B57" s="79" t="s">
        <v>109</v>
      </c>
      <c r="C57" s="80">
        <v>67.076071230762864</v>
      </c>
      <c r="D57" s="80">
        <v>72.61165068755858</v>
      </c>
    </row>
    <row r="58" spans="1:4" x14ac:dyDescent="0.2">
      <c r="A58" s="30" t="str">
        <f t="shared" si="0"/>
        <v>2001</v>
      </c>
      <c r="B58" s="79" t="s">
        <v>110</v>
      </c>
      <c r="C58" s="80">
        <v>66.54680781226341</v>
      </c>
      <c r="D58" s="80">
        <v>72.581715750656443</v>
      </c>
    </row>
    <row r="59" spans="1:4" x14ac:dyDescent="0.2">
      <c r="A59" s="30" t="str">
        <f t="shared" si="0"/>
        <v>2002</v>
      </c>
      <c r="B59" s="79" t="s">
        <v>111</v>
      </c>
      <c r="C59" s="80">
        <v>66.607027852460831</v>
      </c>
      <c r="D59" s="80">
        <v>72.46632088303042</v>
      </c>
    </row>
    <row r="60" spans="1:4" x14ac:dyDescent="0.2">
      <c r="A60" s="30" t="str">
        <f t="shared" si="0"/>
        <v>2002</v>
      </c>
      <c r="B60" s="79" t="s">
        <v>112</v>
      </c>
      <c r="C60" s="80">
        <v>66.631415681276934</v>
      </c>
      <c r="D60" s="80">
        <v>72.462940396511968</v>
      </c>
    </row>
    <row r="61" spans="1:4" x14ac:dyDescent="0.2">
      <c r="A61" s="30" t="str">
        <f t="shared" si="0"/>
        <v>2002</v>
      </c>
      <c r="B61" s="79" t="s">
        <v>113</v>
      </c>
      <c r="C61" s="80">
        <v>66.397309943477268</v>
      </c>
      <c r="D61" s="80">
        <v>72.456950813939429</v>
      </c>
    </row>
    <row r="62" spans="1:4" x14ac:dyDescent="0.2">
      <c r="A62" s="30" t="str">
        <f t="shared" si="0"/>
        <v>2002</v>
      </c>
      <c r="B62" s="79" t="s">
        <v>114</v>
      </c>
      <c r="C62" s="80">
        <v>66.722716827839392</v>
      </c>
      <c r="D62" s="80">
        <v>72.571256538339924</v>
      </c>
    </row>
    <row r="63" spans="1:4" x14ac:dyDescent="0.2">
      <c r="A63" s="30" t="str">
        <f t="shared" si="0"/>
        <v>2002</v>
      </c>
      <c r="B63" s="79" t="s">
        <v>115</v>
      </c>
      <c r="C63" s="80">
        <v>66.736560326865018</v>
      </c>
      <c r="D63" s="80">
        <v>72.60730577143184</v>
      </c>
    </row>
    <row r="64" spans="1:4" x14ac:dyDescent="0.2">
      <c r="A64" s="30" t="str">
        <f t="shared" si="0"/>
        <v>2002</v>
      </c>
      <c r="B64" s="79" t="s">
        <v>116</v>
      </c>
      <c r="C64" s="80">
        <v>67.203832848269471</v>
      </c>
      <c r="D64" s="80">
        <v>72.68495406761798</v>
      </c>
    </row>
    <row r="65" spans="1:4" x14ac:dyDescent="0.2">
      <c r="A65" s="30" t="str">
        <f t="shared" si="0"/>
        <v>2002</v>
      </c>
      <c r="B65" s="79" t="s">
        <v>117</v>
      </c>
      <c r="C65" s="80">
        <v>67.378424203570731</v>
      </c>
      <c r="D65" s="80">
        <v>72.575457678448061</v>
      </c>
    </row>
    <row r="66" spans="1:4" x14ac:dyDescent="0.2">
      <c r="A66" s="30" t="str">
        <f t="shared" si="0"/>
        <v>2002</v>
      </c>
      <c r="B66" s="79" t="s">
        <v>118</v>
      </c>
      <c r="C66" s="80">
        <v>67.645788027860775</v>
      </c>
      <c r="D66" s="80">
        <v>72.665490399169812</v>
      </c>
    </row>
    <row r="67" spans="1:4" x14ac:dyDescent="0.2">
      <c r="A67" s="30" t="str">
        <f t="shared" si="0"/>
        <v>2002</v>
      </c>
      <c r="B67" s="79" t="s">
        <v>119</v>
      </c>
      <c r="C67" s="80">
        <v>67.879779727096732</v>
      </c>
      <c r="D67" s="80">
        <v>72.571816513963611</v>
      </c>
    </row>
    <row r="68" spans="1:4" x14ac:dyDescent="0.2">
      <c r="A68" s="30" t="str">
        <f t="shared" si="0"/>
        <v>2002</v>
      </c>
      <c r="B68" s="79" t="s">
        <v>120</v>
      </c>
      <c r="C68" s="80">
        <v>68.063233476240711</v>
      </c>
      <c r="D68" s="80">
        <v>72.743411995954716</v>
      </c>
    </row>
    <row r="69" spans="1:4" x14ac:dyDescent="0.2">
      <c r="A69" s="30" t="str">
        <f t="shared" si="0"/>
        <v>2002</v>
      </c>
      <c r="B69" s="79" t="s">
        <v>121</v>
      </c>
      <c r="C69" s="80">
        <v>68.440057882842282</v>
      </c>
      <c r="D69" s="80">
        <v>72.779939144918586</v>
      </c>
    </row>
    <row r="70" spans="1:4" x14ac:dyDescent="0.2">
      <c r="A70" s="30" t="str">
        <f t="shared" si="0"/>
        <v>2002</v>
      </c>
      <c r="B70" s="79" t="s">
        <v>122</v>
      </c>
      <c r="C70" s="80">
        <v>69.315654900306868</v>
      </c>
      <c r="D70" s="80">
        <v>72.872228864355449</v>
      </c>
    </row>
    <row r="71" spans="1:4" x14ac:dyDescent="0.2">
      <c r="A71" s="30" t="str">
        <f t="shared" si="0"/>
        <v>2003</v>
      </c>
      <c r="B71" s="79" t="s">
        <v>123</v>
      </c>
      <c r="C71" s="80">
        <v>69.271364547659601</v>
      </c>
      <c r="D71" s="80">
        <v>72.754811515274284</v>
      </c>
    </row>
    <row r="72" spans="1:4" x14ac:dyDescent="0.2">
      <c r="A72" s="30" t="str">
        <f t="shared" si="0"/>
        <v>2003</v>
      </c>
      <c r="B72" s="79" t="s">
        <v>124</v>
      </c>
      <c r="C72" s="80">
        <v>69.495843001889043</v>
      </c>
      <c r="D72" s="80">
        <v>72.63595628708201</v>
      </c>
    </row>
    <row r="73" spans="1:4" x14ac:dyDescent="0.2">
      <c r="A73" s="30" t="str">
        <f t="shared" si="0"/>
        <v>2003</v>
      </c>
      <c r="B73" s="79" t="s">
        <v>125</v>
      </c>
      <c r="C73" s="80">
        <v>69.778239477398571</v>
      </c>
      <c r="D73" s="80">
        <v>72.681321704891133</v>
      </c>
    </row>
    <row r="74" spans="1:4" x14ac:dyDescent="0.2">
      <c r="A74" s="30" t="str">
        <f t="shared" si="0"/>
        <v>2003</v>
      </c>
      <c r="B74" s="79" t="s">
        <v>126</v>
      </c>
      <c r="C74" s="80">
        <v>70.139769398648355</v>
      </c>
      <c r="D74" s="80">
        <v>72.734629464233095</v>
      </c>
    </row>
    <row r="75" spans="1:4" x14ac:dyDescent="0.2">
      <c r="A75" s="30" t="str">
        <f t="shared" si="0"/>
        <v>2003</v>
      </c>
      <c r="B75" s="79" t="s">
        <v>127</v>
      </c>
      <c r="C75" s="80">
        <v>70.856893929834527</v>
      </c>
      <c r="D75" s="80">
        <v>72.825213761622891</v>
      </c>
    </row>
    <row r="76" spans="1:4" x14ac:dyDescent="0.2">
      <c r="A76" s="30" t="str">
        <f t="shared" si="0"/>
        <v>2003</v>
      </c>
      <c r="B76" s="79" t="s">
        <v>128</v>
      </c>
      <c r="C76" s="80">
        <v>70.832838868521947</v>
      </c>
      <c r="D76" s="80">
        <v>72.881567822734752</v>
      </c>
    </row>
    <row r="77" spans="1:4" x14ac:dyDescent="0.2">
      <c r="A77" s="30" t="str">
        <f t="shared" si="0"/>
        <v>2003</v>
      </c>
      <c r="B77" s="79" t="s">
        <v>129</v>
      </c>
      <c r="C77" s="80">
        <v>70.603713884124289</v>
      </c>
      <c r="D77" s="80">
        <v>72.837587122304853</v>
      </c>
    </row>
    <row r="78" spans="1:4" x14ac:dyDescent="0.2">
      <c r="A78" s="30" t="str">
        <f t="shared" si="0"/>
        <v>2003</v>
      </c>
      <c r="B78" s="79" t="s">
        <v>130</v>
      </c>
      <c r="C78" s="80">
        <v>70.910974830189716</v>
      </c>
      <c r="D78" s="80">
        <v>72.755793662410056</v>
      </c>
    </row>
    <row r="79" spans="1:4" x14ac:dyDescent="0.2">
      <c r="A79" s="30" t="str">
        <f t="shared" si="0"/>
        <v>2003</v>
      </c>
      <c r="B79" s="79" t="s">
        <v>131</v>
      </c>
      <c r="C79" s="80">
        <v>70.714902488549825</v>
      </c>
      <c r="D79" s="80">
        <v>72.780170645102231</v>
      </c>
    </row>
    <row r="80" spans="1:4" x14ac:dyDescent="0.2">
      <c r="A80" s="30" t="str">
        <f t="shared" si="0"/>
        <v>2003</v>
      </c>
      <c r="B80" s="79" t="s">
        <v>132</v>
      </c>
      <c r="C80" s="80">
        <v>70.686725200358495</v>
      </c>
      <c r="D80" s="80">
        <v>72.818039166856082</v>
      </c>
    </row>
    <row r="81" spans="1:4" x14ac:dyDescent="0.2">
      <c r="A81" s="30" t="str">
        <f t="shared" si="0"/>
        <v>2003</v>
      </c>
      <c r="B81" s="79" t="s">
        <v>133</v>
      </c>
      <c r="C81" s="80">
        <v>70.58395702247698</v>
      </c>
      <c r="D81" s="80">
        <v>72.812058742508995</v>
      </c>
    </row>
    <row r="82" spans="1:4" x14ac:dyDescent="0.2">
      <c r="A82" s="30" t="str">
        <f t="shared" si="0"/>
        <v>2003</v>
      </c>
      <c r="B82" s="79" t="s">
        <v>134</v>
      </c>
      <c r="C82" s="80">
        <v>70.12575129079184</v>
      </c>
      <c r="D82" s="80">
        <v>72.768703373437688</v>
      </c>
    </row>
    <row r="83" spans="1:4" x14ac:dyDescent="0.2">
      <c r="A83" s="30" t="str">
        <f t="shared" si="0"/>
        <v>2004</v>
      </c>
      <c r="B83" s="79" t="s">
        <v>135</v>
      </c>
      <c r="C83" s="81">
        <v>69.992828733545821</v>
      </c>
      <c r="D83" s="81">
        <v>72.984376437187024</v>
      </c>
    </row>
    <row r="84" spans="1:4" x14ac:dyDescent="0.2">
      <c r="A84" s="30" t="str">
        <f t="shared" si="0"/>
        <v>2004</v>
      </c>
      <c r="B84" s="79" t="s">
        <v>136</v>
      </c>
      <c r="C84" s="81">
        <v>70.049273850801441</v>
      </c>
      <c r="D84" s="81">
        <v>73.043885351480256</v>
      </c>
    </row>
    <row r="85" spans="1:4" x14ac:dyDescent="0.2">
      <c r="A85" s="30" t="str">
        <f t="shared" si="0"/>
        <v>2004</v>
      </c>
      <c r="B85" s="79" t="s">
        <v>137</v>
      </c>
      <c r="C85" s="81">
        <v>70.772196253574492</v>
      </c>
      <c r="D85" s="81">
        <v>73.034287106305825</v>
      </c>
    </row>
    <row r="86" spans="1:4" x14ac:dyDescent="0.2">
      <c r="A86" s="30" t="str">
        <f t="shared" si="0"/>
        <v>2004</v>
      </c>
      <c r="B86" s="79" t="s">
        <v>138</v>
      </c>
      <c r="C86" s="81">
        <v>70.409554195408177</v>
      </c>
      <c r="D86" s="81">
        <v>72.95875781561513</v>
      </c>
    </row>
    <row r="87" spans="1:4" x14ac:dyDescent="0.2">
      <c r="A87" s="30" t="str">
        <f t="shared" si="0"/>
        <v>2004</v>
      </c>
      <c r="B87" s="79" t="s">
        <v>139</v>
      </c>
      <c r="C87" s="81">
        <v>70.972663940514835</v>
      </c>
      <c r="D87" s="81">
        <v>72.935440770783927</v>
      </c>
    </row>
    <row r="88" spans="1:4" x14ac:dyDescent="0.2">
      <c r="A88" s="30" t="str">
        <f t="shared" si="0"/>
        <v>2004</v>
      </c>
      <c r="B88" s="79" t="s">
        <v>140</v>
      </c>
      <c r="C88" s="81">
        <v>70.62169391259394</v>
      </c>
      <c r="D88" s="81">
        <v>72.878565774632406</v>
      </c>
    </row>
    <row r="89" spans="1:4" x14ac:dyDescent="0.2">
      <c r="A89" s="30" t="str">
        <f t="shared" si="0"/>
        <v>2004</v>
      </c>
      <c r="B89" s="79" t="s">
        <v>141</v>
      </c>
      <c r="C89" s="81">
        <v>69.89898661260878</v>
      </c>
      <c r="D89" s="81">
        <v>72.828975275278225</v>
      </c>
    </row>
    <row r="90" spans="1:4" x14ac:dyDescent="0.2">
      <c r="A90" s="30" t="str">
        <f t="shared" ref="A90:A153" si="1">RIGHT($B90,4)</f>
        <v>2004</v>
      </c>
      <c r="B90" s="79" t="s">
        <v>142</v>
      </c>
      <c r="C90" s="81">
        <v>69.249352853870718</v>
      </c>
      <c r="D90" s="81">
        <v>72.817381036440736</v>
      </c>
    </row>
    <row r="91" spans="1:4" x14ac:dyDescent="0.2">
      <c r="A91" s="30" t="str">
        <f t="shared" si="1"/>
        <v>2004</v>
      </c>
      <c r="B91" s="79" t="s">
        <v>143</v>
      </c>
      <c r="C91" s="81">
        <v>69.282191525048773</v>
      </c>
      <c r="D91" s="81">
        <v>72.867207149622786</v>
      </c>
    </row>
    <row r="92" spans="1:4" x14ac:dyDescent="0.2">
      <c r="A92" s="30" t="str">
        <f t="shared" si="1"/>
        <v>2004</v>
      </c>
      <c r="B92" s="79" t="s">
        <v>144</v>
      </c>
      <c r="C92" s="81">
        <v>70.071164675659318</v>
      </c>
      <c r="D92" s="81">
        <v>72.867835585212859</v>
      </c>
    </row>
    <row r="93" spans="1:4" x14ac:dyDescent="0.2">
      <c r="A93" s="30" t="str">
        <f t="shared" si="1"/>
        <v>2004</v>
      </c>
      <c r="B93" s="79" t="s">
        <v>145</v>
      </c>
      <c r="C93" s="81">
        <v>70.373997091150457</v>
      </c>
      <c r="D93" s="81">
        <v>72.998572930304846</v>
      </c>
    </row>
    <row r="94" spans="1:4" x14ac:dyDescent="0.2">
      <c r="A94" s="30" t="str">
        <f t="shared" si="1"/>
        <v>2004</v>
      </c>
      <c r="B94" s="79" t="s">
        <v>146</v>
      </c>
      <c r="C94" s="81">
        <v>70.364820292184589</v>
      </c>
      <c r="D94" s="81">
        <v>73.041079602824027</v>
      </c>
    </row>
    <row r="95" spans="1:4" x14ac:dyDescent="0.2">
      <c r="A95" s="30" t="str">
        <f t="shared" si="1"/>
        <v>2005</v>
      </c>
      <c r="B95" s="79" t="s">
        <v>147</v>
      </c>
      <c r="C95" s="81">
        <v>70.03468800866537</v>
      </c>
      <c r="D95" s="81">
        <v>73.101601195409728</v>
      </c>
    </row>
    <row r="96" spans="1:4" x14ac:dyDescent="0.2">
      <c r="A96" s="30" t="str">
        <f t="shared" si="1"/>
        <v>2005</v>
      </c>
      <c r="B96" s="79" t="s">
        <v>148</v>
      </c>
      <c r="C96" s="81">
        <v>70.42985095991294</v>
      </c>
      <c r="D96" s="81">
        <v>73.174624279700012</v>
      </c>
    </row>
    <row r="97" spans="1:4" x14ac:dyDescent="0.2">
      <c r="A97" s="30" t="str">
        <f t="shared" si="1"/>
        <v>2005</v>
      </c>
      <c r="B97" s="79" t="s">
        <v>149</v>
      </c>
      <c r="C97" s="81">
        <v>69.8906830134583</v>
      </c>
      <c r="D97" s="81">
        <v>73.07722817551138</v>
      </c>
    </row>
    <row r="98" spans="1:4" x14ac:dyDescent="0.2">
      <c r="A98" s="30" t="str">
        <f t="shared" si="1"/>
        <v>2005</v>
      </c>
      <c r="B98" s="79" t="s">
        <v>150</v>
      </c>
      <c r="C98" s="81">
        <v>69.530572872837737</v>
      </c>
      <c r="D98" s="81">
        <v>72.922210691622496</v>
      </c>
    </row>
    <row r="99" spans="1:4" x14ac:dyDescent="0.2">
      <c r="A99" s="30" t="str">
        <f t="shared" si="1"/>
        <v>2005</v>
      </c>
      <c r="B99" s="79" t="s">
        <v>151</v>
      </c>
      <c r="C99" s="81">
        <v>69.348809091462471</v>
      </c>
      <c r="D99" s="81">
        <v>72.903141416307221</v>
      </c>
    </row>
    <row r="100" spans="1:4" x14ac:dyDescent="0.2">
      <c r="A100" s="30" t="str">
        <f t="shared" si="1"/>
        <v>2005</v>
      </c>
      <c r="B100" s="79" t="s">
        <v>152</v>
      </c>
      <c r="C100" s="81">
        <v>69.164447325987808</v>
      </c>
      <c r="D100" s="81">
        <v>72.89472333350011</v>
      </c>
    </row>
    <row r="101" spans="1:4" x14ac:dyDescent="0.2">
      <c r="A101" s="30" t="str">
        <f t="shared" si="1"/>
        <v>2005</v>
      </c>
      <c r="B101" s="79" t="s">
        <v>153</v>
      </c>
      <c r="C101" s="81">
        <v>69.605025225513515</v>
      </c>
      <c r="D101" s="81">
        <v>72.970306458371098</v>
      </c>
    </row>
    <row r="102" spans="1:4" x14ac:dyDescent="0.2">
      <c r="A102" s="30" t="str">
        <f t="shared" si="1"/>
        <v>2005</v>
      </c>
      <c r="B102" s="79" t="s">
        <v>154</v>
      </c>
      <c r="C102" s="81">
        <v>69.907690834010381</v>
      </c>
      <c r="D102" s="81">
        <v>73.040760252044336</v>
      </c>
    </row>
    <row r="103" spans="1:4" x14ac:dyDescent="0.2">
      <c r="A103" s="30" t="str">
        <f t="shared" si="1"/>
        <v>2005</v>
      </c>
      <c r="B103" s="79" t="s">
        <v>155</v>
      </c>
      <c r="C103" s="81">
        <v>70.179408111773725</v>
      </c>
      <c r="D103" s="81">
        <v>73.045046454878516</v>
      </c>
    </row>
    <row r="104" spans="1:4" x14ac:dyDescent="0.2">
      <c r="A104" s="30" t="str">
        <f t="shared" si="1"/>
        <v>2005</v>
      </c>
      <c r="B104" s="79" t="s">
        <v>156</v>
      </c>
      <c r="C104" s="81">
        <v>70.094053838602406</v>
      </c>
      <c r="D104" s="81">
        <v>72.901482926654751</v>
      </c>
    </row>
    <row r="105" spans="1:4" x14ac:dyDescent="0.2">
      <c r="A105" s="30" t="str">
        <f t="shared" si="1"/>
        <v>2005</v>
      </c>
      <c r="B105" s="79" t="s">
        <v>157</v>
      </c>
      <c r="C105" s="81">
        <v>69.835791489525107</v>
      </c>
      <c r="D105" s="81">
        <v>72.75423861837038</v>
      </c>
    </row>
    <row r="106" spans="1:4" x14ac:dyDescent="0.2">
      <c r="A106" s="30" t="str">
        <f t="shared" si="1"/>
        <v>2005</v>
      </c>
      <c r="B106" s="79" t="s">
        <v>158</v>
      </c>
      <c r="C106" s="81">
        <v>69.893768983390416</v>
      </c>
      <c r="D106" s="81">
        <v>72.673574337883124</v>
      </c>
    </row>
    <row r="107" spans="1:4" x14ac:dyDescent="0.2">
      <c r="A107" s="30" t="str">
        <f t="shared" si="1"/>
        <v>2006</v>
      </c>
      <c r="B107" s="79" t="s">
        <v>159</v>
      </c>
      <c r="C107" s="81">
        <v>69.722975992484024</v>
      </c>
      <c r="D107" s="81">
        <v>72.757203056489999</v>
      </c>
    </row>
    <row r="108" spans="1:4" x14ac:dyDescent="0.2">
      <c r="A108" s="30" t="str">
        <f t="shared" si="1"/>
        <v>2006</v>
      </c>
      <c r="B108" s="79" t="s">
        <v>160</v>
      </c>
      <c r="C108" s="81">
        <v>69.163541584699303</v>
      </c>
      <c r="D108" s="81">
        <v>72.820951678096847</v>
      </c>
    </row>
    <row r="109" spans="1:4" x14ac:dyDescent="0.2">
      <c r="A109" s="30" t="str">
        <f t="shared" si="1"/>
        <v>2006</v>
      </c>
      <c r="B109" s="79" t="s">
        <v>161</v>
      </c>
      <c r="C109" s="81">
        <v>69.67802346446706</v>
      </c>
      <c r="D109" s="81">
        <v>72.90407284407982</v>
      </c>
    </row>
    <row r="110" spans="1:4" x14ac:dyDescent="0.2">
      <c r="A110" s="30" t="str">
        <f t="shared" si="1"/>
        <v>2006</v>
      </c>
      <c r="B110" s="79" t="s">
        <v>162</v>
      </c>
      <c r="C110" s="81">
        <v>69.749188522288009</v>
      </c>
      <c r="D110" s="81">
        <v>72.911152561904572</v>
      </c>
    </row>
    <row r="111" spans="1:4" x14ac:dyDescent="0.2">
      <c r="A111" s="30" t="str">
        <f t="shared" si="1"/>
        <v>2006</v>
      </c>
      <c r="B111" s="79" t="s">
        <v>163</v>
      </c>
      <c r="C111" s="81">
        <v>69.388001970626902</v>
      </c>
      <c r="D111" s="81">
        <v>72.811788793004425</v>
      </c>
    </row>
    <row r="112" spans="1:4" x14ac:dyDescent="0.2">
      <c r="A112" s="30" t="str">
        <f t="shared" si="1"/>
        <v>2006</v>
      </c>
      <c r="B112" s="79" t="s">
        <v>164</v>
      </c>
      <c r="C112" s="81">
        <v>69.290535234248622</v>
      </c>
      <c r="D112" s="81">
        <v>72.843483990487002</v>
      </c>
    </row>
    <row r="113" spans="1:4" x14ac:dyDescent="0.2">
      <c r="A113" s="30" t="str">
        <f t="shared" si="1"/>
        <v>2006</v>
      </c>
      <c r="B113" s="79" t="s">
        <v>165</v>
      </c>
      <c r="C113" s="81">
        <v>69.783410262294211</v>
      </c>
      <c r="D113" s="81">
        <v>72.893651384958787</v>
      </c>
    </row>
    <row r="114" spans="1:4" x14ac:dyDescent="0.2">
      <c r="A114" s="30" t="str">
        <f t="shared" si="1"/>
        <v>2006</v>
      </c>
      <c r="B114" s="79" t="s">
        <v>166</v>
      </c>
      <c r="C114" s="81">
        <v>70.406634723759382</v>
      </c>
      <c r="D114" s="81">
        <v>73.022824330251126</v>
      </c>
    </row>
    <row r="115" spans="1:4" x14ac:dyDescent="0.2">
      <c r="A115" s="30" t="str">
        <f t="shared" si="1"/>
        <v>2006</v>
      </c>
      <c r="B115" s="79" t="s">
        <v>167</v>
      </c>
      <c r="C115" s="81">
        <v>70.468836574051636</v>
      </c>
      <c r="D115" s="81">
        <v>72.816943218208223</v>
      </c>
    </row>
    <row r="116" spans="1:4" x14ac:dyDescent="0.2">
      <c r="A116" s="30" t="str">
        <f t="shared" si="1"/>
        <v>2006</v>
      </c>
      <c r="B116" s="79" t="s">
        <v>168</v>
      </c>
      <c r="C116" s="81">
        <v>70.102875417638174</v>
      </c>
      <c r="D116" s="81">
        <v>72.779263405864455</v>
      </c>
    </row>
    <row r="117" spans="1:4" x14ac:dyDescent="0.2">
      <c r="A117" s="30" t="str">
        <f t="shared" si="1"/>
        <v>2006</v>
      </c>
      <c r="B117" s="79" t="s">
        <v>169</v>
      </c>
      <c r="C117" s="81">
        <v>70.123733667395868</v>
      </c>
      <c r="D117" s="81">
        <v>72.745125142263305</v>
      </c>
    </row>
    <row r="118" spans="1:4" x14ac:dyDescent="0.2">
      <c r="A118" s="30" t="str">
        <f t="shared" si="1"/>
        <v>2006</v>
      </c>
      <c r="B118" s="79" t="s">
        <v>170</v>
      </c>
      <c r="C118" s="81">
        <v>70.150605121796275</v>
      </c>
      <c r="D118" s="81">
        <v>72.707340806454653</v>
      </c>
    </row>
    <row r="119" spans="1:4" x14ac:dyDescent="0.2">
      <c r="A119" s="30" t="str">
        <f t="shared" si="1"/>
        <v>2007</v>
      </c>
      <c r="B119" s="79" t="s">
        <v>171</v>
      </c>
      <c r="C119" s="81">
        <v>70.494014790382153</v>
      </c>
      <c r="D119" s="81">
        <v>72.631546478392067</v>
      </c>
    </row>
    <row r="120" spans="1:4" x14ac:dyDescent="0.2">
      <c r="A120" s="30" t="str">
        <f t="shared" si="1"/>
        <v>2007</v>
      </c>
      <c r="B120" s="79" t="s">
        <v>172</v>
      </c>
      <c r="C120" s="81">
        <v>70.089793547702669</v>
      </c>
      <c r="D120" s="81">
        <v>72.498546365424275</v>
      </c>
    </row>
    <row r="121" spans="1:4" x14ac:dyDescent="0.2">
      <c r="A121" s="30" t="str">
        <f t="shared" si="1"/>
        <v>2007</v>
      </c>
      <c r="B121" s="79" t="s">
        <v>173</v>
      </c>
      <c r="C121" s="81">
        <v>69.924417961245908</v>
      </c>
      <c r="D121" s="81">
        <v>72.502343411568219</v>
      </c>
    </row>
    <row r="122" spans="1:4" x14ac:dyDescent="0.2">
      <c r="A122" s="30" t="str">
        <f t="shared" si="1"/>
        <v>2007</v>
      </c>
      <c r="B122" s="79" t="s">
        <v>174</v>
      </c>
      <c r="C122" s="81">
        <v>69.589609649674898</v>
      </c>
      <c r="D122" s="81">
        <v>72.535443179905101</v>
      </c>
    </row>
    <row r="123" spans="1:4" x14ac:dyDescent="0.2">
      <c r="A123" s="30" t="str">
        <f t="shared" si="1"/>
        <v>2007</v>
      </c>
      <c r="B123" s="79" t="s">
        <v>175</v>
      </c>
      <c r="C123" s="81">
        <v>70.085028380106507</v>
      </c>
      <c r="D123" s="81">
        <v>72.691014317841422</v>
      </c>
    </row>
    <row r="124" spans="1:4" x14ac:dyDescent="0.2">
      <c r="A124" s="30" t="str">
        <f t="shared" si="1"/>
        <v>2007</v>
      </c>
      <c r="B124" s="79" t="s">
        <v>176</v>
      </c>
      <c r="C124" s="81">
        <v>70.086256312388628</v>
      </c>
      <c r="D124" s="81">
        <v>72.650895770958584</v>
      </c>
    </row>
    <row r="125" spans="1:4" x14ac:dyDescent="0.2">
      <c r="A125" s="30" t="str">
        <f t="shared" si="1"/>
        <v>2007</v>
      </c>
      <c r="B125" s="79" t="s">
        <v>177</v>
      </c>
      <c r="C125" s="81">
        <v>70.119480180822833</v>
      </c>
      <c r="D125" s="81">
        <v>72.6374780433258</v>
      </c>
    </row>
    <row r="126" spans="1:4" x14ac:dyDescent="0.2">
      <c r="A126" s="30" t="str">
        <f t="shared" si="1"/>
        <v>2007</v>
      </c>
      <c r="B126" s="79" t="s">
        <v>178</v>
      </c>
      <c r="C126" s="81">
        <v>69.540532697052157</v>
      </c>
      <c r="D126" s="81">
        <v>72.644256639359057</v>
      </c>
    </row>
    <row r="127" spans="1:4" x14ac:dyDescent="0.2">
      <c r="A127" s="30" t="str">
        <f t="shared" si="1"/>
        <v>2007</v>
      </c>
      <c r="B127" s="79" t="s">
        <v>179</v>
      </c>
      <c r="C127" s="81">
        <v>69.637343449751356</v>
      </c>
      <c r="D127" s="81">
        <v>72.682531882199612</v>
      </c>
    </row>
    <row r="128" spans="1:4" x14ac:dyDescent="0.2">
      <c r="A128" s="30" t="str">
        <f t="shared" si="1"/>
        <v>2007</v>
      </c>
      <c r="B128" s="79" t="s">
        <v>180</v>
      </c>
      <c r="C128" s="81">
        <v>69.854958243140445</v>
      </c>
      <c r="D128" s="81">
        <v>72.766931546140484</v>
      </c>
    </row>
    <row r="129" spans="1:4" x14ac:dyDescent="0.2">
      <c r="A129" s="30" t="str">
        <f t="shared" si="1"/>
        <v>2007</v>
      </c>
      <c r="B129" s="79" t="s">
        <v>181</v>
      </c>
      <c r="C129" s="81">
        <v>70.285478669426425</v>
      </c>
      <c r="D129" s="81">
        <v>72.829904473650259</v>
      </c>
    </row>
    <row r="130" spans="1:4" x14ac:dyDescent="0.2">
      <c r="A130" s="30" t="str">
        <f t="shared" si="1"/>
        <v>2007</v>
      </c>
      <c r="B130" s="79" t="s">
        <v>182</v>
      </c>
      <c r="C130" s="81">
        <v>69.586835919563583</v>
      </c>
      <c r="D130" s="81">
        <v>72.908846710201402</v>
      </c>
    </row>
    <row r="131" spans="1:4" x14ac:dyDescent="0.2">
      <c r="A131" s="30" t="str">
        <f t="shared" si="1"/>
        <v>2008</v>
      </c>
      <c r="B131" s="79" t="s">
        <v>183</v>
      </c>
      <c r="C131" s="81">
        <v>69.251150883728002</v>
      </c>
      <c r="D131" s="81">
        <v>72.931982072360086</v>
      </c>
    </row>
    <row r="132" spans="1:4" x14ac:dyDescent="0.2">
      <c r="A132" s="30" t="str">
        <f t="shared" si="1"/>
        <v>2008</v>
      </c>
      <c r="B132" s="79" t="s">
        <v>184</v>
      </c>
      <c r="C132" s="81">
        <v>69.328693691480893</v>
      </c>
      <c r="D132" s="81">
        <v>73.021002774251258</v>
      </c>
    </row>
    <row r="133" spans="1:4" x14ac:dyDescent="0.2">
      <c r="A133" s="30" t="str">
        <f t="shared" si="1"/>
        <v>2008</v>
      </c>
      <c r="B133" s="79" t="s">
        <v>185</v>
      </c>
      <c r="C133" s="81">
        <v>69.688403965872425</v>
      </c>
      <c r="D133" s="81">
        <v>72.9755804386823</v>
      </c>
    </row>
    <row r="134" spans="1:4" x14ac:dyDescent="0.2">
      <c r="A134" s="30" t="str">
        <f t="shared" si="1"/>
        <v>2008</v>
      </c>
      <c r="B134" s="79" t="s">
        <v>186</v>
      </c>
      <c r="C134" s="81">
        <v>70.157682198810647</v>
      </c>
      <c r="D134" s="81">
        <v>72.963869861296175</v>
      </c>
    </row>
    <row r="135" spans="1:4" x14ac:dyDescent="0.2">
      <c r="A135" s="30" t="str">
        <f t="shared" si="1"/>
        <v>2008</v>
      </c>
      <c r="B135" s="82" t="s">
        <v>187</v>
      </c>
      <c r="C135" s="81">
        <v>70.055343997686222</v>
      </c>
      <c r="D135" s="81">
        <v>73.027161104830199</v>
      </c>
    </row>
    <row r="136" spans="1:4" x14ac:dyDescent="0.2">
      <c r="A136" s="30" t="str">
        <f t="shared" si="1"/>
        <v>2008</v>
      </c>
      <c r="B136" s="82" t="s">
        <v>188</v>
      </c>
      <c r="C136" s="81">
        <v>70.320579678682833</v>
      </c>
      <c r="D136" s="81">
        <v>72.899783223746084</v>
      </c>
    </row>
    <row r="137" spans="1:4" x14ac:dyDescent="0.2">
      <c r="A137" s="30" t="str">
        <f t="shared" si="1"/>
        <v>2008</v>
      </c>
      <c r="B137" s="82" t="s">
        <v>189</v>
      </c>
      <c r="C137" s="81">
        <v>69.734706799719419</v>
      </c>
      <c r="D137" s="81">
        <v>72.787342539936404</v>
      </c>
    </row>
    <row r="138" spans="1:4" x14ac:dyDescent="0.2">
      <c r="A138" s="30" t="str">
        <f t="shared" si="1"/>
        <v>2008</v>
      </c>
      <c r="B138" s="82" t="s">
        <v>190</v>
      </c>
      <c r="C138" s="81">
        <v>69.843996316390587</v>
      </c>
      <c r="D138" s="81">
        <v>72.55520682353378</v>
      </c>
    </row>
    <row r="139" spans="1:4" x14ac:dyDescent="0.2">
      <c r="A139" s="30" t="str">
        <f t="shared" si="1"/>
        <v>2008</v>
      </c>
      <c r="B139" s="82" t="s">
        <v>191</v>
      </c>
      <c r="C139" s="81">
        <v>68.693315677465719</v>
      </c>
      <c r="D139" s="81">
        <v>72.43636041262728</v>
      </c>
    </row>
    <row r="140" spans="1:4" x14ac:dyDescent="0.2">
      <c r="A140" s="30" t="str">
        <f t="shared" si="1"/>
        <v>2008</v>
      </c>
      <c r="B140" s="82" t="s">
        <v>192</v>
      </c>
      <c r="C140" s="81">
        <v>69.061927833786214</v>
      </c>
      <c r="D140" s="81">
        <v>72.28021982544746</v>
      </c>
    </row>
    <row r="141" spans="1:4" x14ac:dyDescent="0.2">
      <c r="A141" s="30" t="str">
        <f t="shared" si="1"/>
        <v>2008</v>
      </c>
      <c r="B141" s="83" t="s">
        <v>193</v>
      </c>
      <c r="C141" s="81">
        <v>68.881343671869089</v>
      </c>
      <c r="D141" s="81">
        <v>72.291068223184823</v>
      </c>
    </row>
    <row r="142" spans="1:4" x14ac:dyDescent="0.2">
      <c r="A142" s="30" t="str">
        <f t="shared" si="1"/>
        <v>2008</v>
      </c>
      <c r="B142" s="83" t="s">
        <v>194</v>
      </c>
      <c r="C142" s="81">
        <v>68.832726768777903</v>
      </c>
      <c r="D142" s="81">
        <v>72.17424172143788</v>
      </c>
    </row>
    <row r="143" spans="1:4" x14ac:dyDescent="0.2">
      <c r="A143" s="30" t="str">
        <f t="shared" si="1"/>
        <v>2009</v>
      </c>
      <c r="B143" s="83" t="s">
        <v>195</v>
      </c>
      <c r="C143" s="81">
        <v>68.299077033353413</v>
      </c>
      <c r="D143" s="81">
        <v>72.194176184535507</v>
      </c>
    </row>
    <row r="144" spans="1:4" x14ac:dyDescent="0.2">
      <c r="A144" s="30" t="str">
        <f t="shared" si="1"/>
        <v>2009</v>
      </c>
      <c r="B144" s="82" t="s">
        <v>196</v>
      </c>
      <c r="C144" s="81">
        <v>68.048707261994892</v>
      </c>
      <c r="D144" s="81">
        <v>71.881877953356039</v>
      </c>
    </row>
    <row r="145" spans="1:4" x14ac:dyDescent="0.2">
      <c r="A145" s="30" t="str">
        <f t="shared" si="1"/>
        <v>2009</v>
      </c>
      <c r="B145" s="82" t="s">
        <v>197</v>
      </c>
      <c r="C145" s="81">
        <v>68.720774986527715</v>
      </c>
      <c r="D145" s="81">
        <v>71.673459332591491</v>
      </c>
    </row>
    <row r="146" spans="1:4" x14ac:dyDescent="0.2">
      <c r="A146" s="30" t="str">
        <f t="shared" si="1"/>
        <v>2009</v>
      </c>
      <c r="B146" s="82" t="s">
        <v>198</v>
      </c>
      <c r="C146" s="81">
        <v>67.956491672121217</v>
      </c>
      <c r="D146" s="81">
        <v>71.395851360819492</v>
      </c>
    </row>
    <row r="147" spans="1:4" x14ac:dyDescent="0.2">
      <c r="A147" s="30" t="str">
        <f t="shared" si="1"/>
        <v>2009</v>
      </c>
      <c r="B147" s="82" t="s">
        <v>199</v>
      </c>
      <c r="C147" s="81">
        <v>67.988601839108739</v>
      </c>
      <c r="D147" s="81">
        <v>71.049057577414956</v>
      </c>
    </row>
    <row r="148" spans="1:4" x14ac:dyDescent="0.2">
      <c r="A148" s="30" t="str">
        <f t="shared" si="1"/>
        <v>2009</v>
      </c>
      <c r="B148" s="82" t="s">
        <v>200</v>
      </c>
      <c r="C148" s="81">
        <v>67.939831781637778</v>
      </c>
      <c r="D148" s="81">
        <v>70.840118937225725</v>
      </c>
    </row>
    <row r="149" spans="1:4" x14ac:dyDescent="0.2">
      <c r="A149" s="30" t="str">
        <f t="shared" si="1"/>
        <v>2009</v>
      </c>
      <c r="B149" s="82" t="s">
        <v>201</v>
      </c>
      <c r="C149" s="81">
        <v>67.716032814715192</v>
      </c>
      <c r="D149" s="81">
        <v>70.615063596698619</v>
      </c>
    </row>
    <row r="150" spans="1:4" x14ac:dyDescent="0.2">
      <c r="A150" s="30" t="str">
        <f t="shared" si="1"/>
        <v>2009</v>
      </c>
      <c r="B150" s="82" t="s">
        <v>202</v>
      </c>
      <c r="C150" s="81">
        <v>67.097616280201422</v>
      </c>
      <c r="D150" s="81">
        <v>70.660993106345714</v>
      </c>
    </row>
    <row r="151" spans="1:4" x14ac:dyDescent="0.2">
      <c r="A151" s="30" t="str">
        <f t="shared" si="1"/>
        <v>2009</v>
      </c>
      <c r="B151" s="82" t="s">
        <v>203</v>
      </c>
      <c r="C151" s="81">
        <v>67.498315813388402</v>
      </c>
      <c r="D151" s="81">
        <v>70.616518350979447</v>
      </c>
    </row>
    <row r="152" spans="1:4" x14ac:dyDescent="0.2">
      <c r="A152" s="30" t="str">
        <f t="shared" si="1"/>
        <v>2009</v>
      </c>
      <c r="B152" s="82" t="s">
        <v>204</v>
      </c>
      <c r="C152" s="81">
        <v>67.324391312085339</v>
      </c>
      <c r="D152" s="81">
        <v>70.599551760230952</v>
      </c>
    </row>
    <row r="153" spans="1:4" x14ac:dyDescent="0.2">
      <c r="A153" s="30" t="str">
        <f t="shared" si="1"/>
        <v>2009</v>
      </c>
      <c r="B153" s="83" t="s">
        <v>205</v>
      </c>
      <c r="C153" s="81">
        <v>67.312849853181191</v>
      </c>
      <c r="D153" s="81">
        <v>70.579049338263118</v>
      </c>
    </row>
    <row r="154" spans="1:4" x14ac:dyDescent="0.2">
      <c r="A154" s="30" t="str">
        <f t="shared" ref="A154:A217" si="2">RIGHT($B154,4)</f>
        <v>2009</v>
      </c>
      <c r="B154" s="83" t="s">
        <v>206</v>
      </c>
      <c r="C154" s="81">
        <v>67.11396552915582</v>
      </c>
      <c r="D154" s="81">
        <v>70.551785584800356</v>
      </c>
    </row>
    <row r="155" spans="1:4" x14ac:dyDescent="0.2">
      <c r="A155" s="30" t="str">
        <f t="shared" si="2"/>
        <v>2010</v>
      </c>
      <c r="B155" s="83" t="s">
        <v>207</v>
      </c>
      <c r="C155" s="81">
        <v>67.248227231789159</v>
      </c>
      <c r="D155" s="81">
        <v>70.416351190106283</v>
      </c>
    </row>
    <row r="156" spans="1:4" x14ac:dyDescent="0.2">
      <c r="A156" s="30" t="str">
        <f t="shared" si="2"/>
        <v>2010</v>
      </c>
      <c r="B156" s="82" t="s">
        <v>208</v>
      </c>
      <c r="C156" s="81">
        <v>67.465961968951163</v>
      </c>
      <c r="D156" s="81">
        <v>70.280164805452742</v>
      </c>
    </row>
    <row r="157" spans="1:4" x14ac:dyDescent="0.2">
      <c r="A157" s="30" t="str">
        <f t="shared" si="2"/>
        <v>2010</v>
      </c>
      <c r="B157" s="79" t="s">
        <v>209</v>
      </c>
      <c r="C157" s="81">
        <v>66.723942990681394</v>
      </c>
      <c r="D157" s="81">
        <v>70.195062335716159</v>
      </c>
    </row>
    <row r="158" spans="1:4" x14ac:dyDescent="0.2">
      <c r="A158" s="30" t="str">
        <f t="shared" si="2"/>
        <v>2010</v>
      </c>
      <c r="B158" s="79" t="s">
        <v>210</v>
      </c>
      <c r="C158" s="81">
        <v>67.228835102079572</v>
      </c>
      <c r="D158" s="81">
        <v>70.213583181654698</v>
      </c>
    </row>
    <row r="159" spans="1:4" x14ac:dyDescent="0.2">
      <c r="A159" s="30" t="str">
        <f t="shared" si="2"/>
        <v>2010</v>
      </c>
      <c r="B159" s="79" t="s">
        <v>211</v>
      </c>
      <c r="C159" s="81">
        <v>67.029974484107314</v>
      </c>
      <c r="D159" s="81">
        <v>70.397615885141093</v>
      </c>
    </row>
    <row r="160" spans="1:4" x14ac:dyDescent="0.2">
      <c r="A160" s="30" t="str">
        <f t="shared" si="2"/>
        <v>2010</v>
      </c>
      <c r="B160" s="79" t="s">
        <v>212</v>
      </c>
      <c r="C160" s="81">
        <v>66.85944510042296</v>
      </c>
      <c r="D160" s="81">
        <v>70.422667390858052</v>
      </c>
    </row>
    <row r="161" spans="1:4" x14ac:dyDescent="0.2">
      <c r="A161" s="30" t="str">
        <f t="shared" si="2"/>
        <v>2010</v>
      </c>
      <c r="B161" s="79" t="s">
        <v>213</v>
      </c>
      <c r="C161" s="81">
        <v>67.154378928784666</v>
      </c>
      <c r="D161" s="81">
        <v>70.621486151623998</v>
      </c>
    </row>
    <row r="162" spans="1:4" x14ac:dyDescent="0.2">
      <c r="A162" s="30" t="str">
        <f t="shared" si="2"/>
        <v>2010</v>
      </c>
      <c r="B162" s="79" t="s">
        <v>214</v>
      </c>
      <c r="C162" s="81">
        <v>67.529162033762603</v>
      </c>
      <c r="D162" s="81">
        <v>70.638593680386805</v>
      </c>
    </row>
    <row r="163" spans="1:4" x14ac:dyDescent="0.2">
      <c r="A163" s="30" t="str">
        <f t="shared" si="2"/>
        <v>2010</v>
      </c>
      <c r="B163" s="79" t="s">
        <v>215</v>
      </c>
      <c r="C163" s="81">
        <v>67.484537484371231</v>
      </c>
      <c r="D163" s="81">
        <v>70.705399556203304</v>
      </c>
    </row>
    <row r="164" spans="1:4" x14ac:dyDescent="0.2">
      <c r="A164" s="30" t="str">
        <f t="shared" si="2"/>
        <v>2010</v>
      </c>
      <c r="B164" s="79" t="s">
        <v>216</v>
      </c>
      <c r="C164" s="81">
        <v>67.333454052910994</v>
      </c>
      <c r="D164" s="81">
        <v>70.49040918716814</v>
      </c>
    </row>
    <row r="165" spans="1:4" x14ac:dyDescent="0.2">
      <c r="A165" s="30" t="str">
        <f t="shared" si="2"/>
        <v>2010</v>
      </c>
      <c r="B165" s="79" t="s">
        <v>217</v>
      </c>
      <c r="C165" s="81">
        <v>67.416003573204179</v>
      </c>
      <c r="D165" s="81">
        <v>70.338702077892592</v>
      </c>
    </row>
    <row r="166" spans="1:4" x14ac:dyDescent="0.2">
      <c r="A166" s="30" t="str">
        <f t="shared" si="2"/>
        <v>2010</v>
      </c>
      <c r="B166" s="79" t="s">
        <v>218</v>
      </c>
      <c r="C166" s="81">
        <v>67.663706625323456</v>
      </c>
      <c r="D166" s="81">
        <v>70.38984940855012</v>
      </c>
    </row>
    <row r="167" spans="1:4" x14ac:dyDescent="0.2">
      <c r="A167" s="30" t="str">
        <f t="shared" si="2"/>
        <v>2011</v>
      </c>
      <c r="B167" s="79" t="s">
        <v>219</v>
      </c>
      <c r="C167" s="81">
        <v>67.694573992104637</v>
      </c>
      <c r="D167" s="81">
        <v>70.468865143978903</v>
      </c>
    </row>
    <row r="168" spans="1:4" x14ac:dyDescent="0.2">
      <c r="A168" s="30" t="str">
        <f t="shared" si="2"/>
        <v>2011</v>
      </c>
      <c r="B168" s="79" t="s">
        <v>220</v>
      </c>
      <c r="C168" s="81">
        <v>67.796755607086823</v>
      </c>
      <c r="D168" s="81">
        <v>70.586396738483302</v>
      </c>
    </row>
    <row r="169" spans="1:4" x14ac:dyDescent="0.2">
      <c r="A169" s="30" t="str">
        <f t="shared" si="2"/>
        <v>2011</v>
      </c>
      <c r="B169" s="79" t="s">
        <v>221</v>
      </c>
      <c r="C169" s="81">
        <v>68.491446855854434</v>
      </c>
      <c r="D169" s="81">
        <v>70.546146885197274</v>
      </c>
    </row>
    <row r="170" spans="1:4" x14ac:dyDescent="0.2">
      <c r="A170" s="30" t="str">
        <f t="shared" si="2"/>
        <v>2011</v>
      </c>
      <c r="B170" s="79" t="s">
        <v>222</v>
      </c>
      <c r="C170" s="81">
        <v>68.673558735106113</v>
      </c>
      <c r="D170" s="81">
        <v>70.481744775577454</v>
      </c>
    </row>
    <row r="171" spans="1:4" x14ac:dyDescent="0.2">
      <c r="A171" s="30" t="str">
        <f t="shared" si="2"/>
        <v>2011</v>
      </c>
      <c r="B171" s="79" t="s">
        <v>223</v>
      </c>
      <c r="C171" s="81">
        <v>68.644437176169461</v>
      </c>
      <c r="D171" s="81">
        <v>70.512158476249269</v>
      </c>
    </row>
    <row r="172" spans="1:4" x14ac:dyDescent="0.2">
      <c r="A172" s="30" t="str">
        <f t="shared" si="2"/>
        <v>2011</v>
      </c>
      <c r="B172" s="79" t="s">
        <v>224</v>
      </c>
      <c r="C172" s="81">
        <v>68.385697660419581</v>
      </c>
      <c r="D172" s="81">
        <v>70.450461862802683</v>
      </c>
    </row>
    <row r="173" spans="1:4" x14ac:dyDescent="0.2">
      <c r="A173" s="30" t="str">
        <f t="shared" si="2"/>
        <v>2011</v>
      </c>
      <c r="B173" s="79" t="s">
        <v>225</v>
      </c>
      <c r="C173" s="81">
        <v>67.851964915695746</v>
      </c>
      <c r="D173" s="81">
        <v>70.219556850312301</v>
      </c>
    </row>
    <row r="174" spans="1:4" x14ac:dyDescent="0.2">
      <c r="A174" s="30" t="str">
        <f t="shared" si="2"/>
        <v>2011</v>
      </c>
      <c r="B174" s="79" t="s">
        <v>226</v>
      </c>
      <c r="C174" s="84">
        <v>67.3100590614401</v>
      </c>
      <c r="D174" s="84">
        <v>70.195306715571732</v>
      </c>
    </row>
    <row r="175" spans="1:4" x14ac:dyDescent="0.2">
      <c r="A175" s="30" t="str">
        <f t="shared" si="2"/>
        <v>2011</v>
      </c>
      <c r="B175" s="79" t="s">
        <v>227</v>
      </c>
      <c r="C175" s="84">
        <v>67.484363904657258</v>
      </c>
      <c r="D175" s="84">
        <v>70.105348660979573</v>
      </c>
    </row>
    <row r="176" spans="1:4" x14ac:dyDescent="0.2">
      <c r="A176" s="30" t="str">
        <f t="shared" si="2"/>
        <v>2011</v>
      </c>
      <c r="B176" s="79" t="s">
        <v>228</v>
      </c>
      <c r="C176" s="84">
        <v>67.730621946490572</v>
      </c>
      <c r="D176" s="84">
        <v>70.144074376248923</v>
      </c>
    </row>
    <row r="177" spans="1:4" x14ac:dyDescent="0.2">
      <c r="A177" s="30" t="str">
        <f t="shared" si="2"/>
        <v>2011</v>
      </c>
      <c r="B177" s="79" t="s">
        <v>229</v>
      </c>
      <c r="C177" s="84">
        <v>68.239117791595802</v>
      </c>
      <c r="D177" s="84">
        <v>70.144813109534212</v>
      </c>
    </row>
    <row r="178" spans="1:4" x14ac:dyDescent="0.2">
      <c r="A178" s="30" t="str">
        <f t="shared" si="2"/>
        <v>2011</v>
      </c>
      <c r="B178" s="79" t="s">
        <v>230</v>
      </c>
      <c r="C178" s="84">
        <v>68.620293756411911</v>
      </c>
      <c r="D178" s="84">
        <v>70.218305063382488</v>
      </c>
    </row>
    <row r="179" spans="1:4" x14ac:dyDescent="0.2">
      <c r="A179" s="30" t="str">
        <f t="shared" si="2"/>
        <v>2012</v>
      </c>
      <c r="B179" s="79" t="s">
        <v>231</v>
      </c>
      <c r="C179" s="84">
        <v>68.320864542943923</v>
      </c>
      <c r="D179" s="84">
        <v>70.240002581088262</v>
      </c>
    </row>
    <row r="180" spans="1:4" x14ac:dyDescent="0.2">
      <c r="A180" s="30" t="str">
        <f t="shared" si="2"/>
        <v>2012</v>
      </c>
      <c r="B180" s="79" t="s">
        <v>232</v>
      </c>
      <c r="C180" s="84">
        <v>68.196955857579738</v>
      </c>
      <c r="D180" s="84">
        <v>70.312824694108684</v>
      </c>
    </row>
    <row r="181" spans="1:4" x14ac:dyDescent="0.2">
      <c r="A181" s="30" t="str">
        <f t="shared" si="2"/>
        <v>2012</v>
      </c>
      <c r="B181" s="79" t="s">
        <v>233</v>
      </c>
      <c r="C181" s="84">
        <v>68.174692229564329</v>
      </c>
      <c r="D181" s="84">
        <v>70.466908437029261</v>
      </c>
    </row>
    <row r="182" spans="1:4" x14ac:dyDescent="0.2">
      <c r="A182" s="30" t="str">
        <f t="shared" si="2"/>
        <v>2012</v>
      </c>
      <c r="B182" s="79" t="s">
        <v>234</v>
      </c>
      <c r="C182" s="84">
        <v>68.12411286465418</v>
      </c>
      <c r="D182" s="84">
        <v>70.528032645060904</v>
      </c>
    </row>
    <row r="183" spans="1:4" x14ac:dyDescent="0.2">
      <c r="A183" s="30" t="str">
        <f t="shared" si="2"/>
        <v>2012</v>
      </c>
      <c r="B183" s="79" t="s">
        <v>235</v>
      </c>
      <c r="C183" s="84">
        <v>68.434333793900336</v>
      </c>
      <c r="D183" s="84">
        <v>70.660482564584754</v>
      </c>
    </row>
    <row r="184" spans="1:4" x14ac:dyDescent="0.2">
      <c r="A184" s="30" t="str">
        <f t="shared" si="2"/>
        <v>2012</v>
      </c>
      <c r="B184" s="79" t="s">
        <v>236</v>
      </c>
      <c r="C184" s="84">
        <v>68.94029926569506</v>
      </c>
      <c r="D184" s="84">
        <v>70.907727218569562</v>
      </c>
    </row>
    <row r="185" spans="1:4" x14ac:dyDescent="0.2">
      <c r="A185" s="30" t="str">
        <f t="shared" si="2"/>
        <v>2012</v>
      </c>
      <c r="B185" s="79" t="s">
        <v>237</v>
      </c>
      <c r="C185" s="84">
        <v>68.821637789689206</v>
      </c>
      <c r="D185" s="84">
        <v>71.063670306100562</v>
      </c>
    </row>
    <row r="186" spans="1:4" x14ac:dyDescent="0.2">
      <c r="A186" s="30" t="str">
        <f t="shared" si="2"/>
        <v>2012</v>
      </c>
      <c r="B186" s="79" t="s">
        <v>238</v>
      </c>
      <c r="C186" s="84">
        <v>69.921516333605638</v>
      </c>
      <c r="D186" s="84">
        <v>71.16351321020521</v>
      </c>
    </row>
    <row r="187" spans="1:4" x14ac:dyDescent="0.2">
      <c r="A187" s="30" t="str">
        <f t="shared" si="2"/>
        <v>2012</v>
      </c>
      <c r="B187" s="79" t="s">
        <v>239</v>
      </c>
      <c r="C187" s="84">
        <v>68.638248070388798</v>
      </c>
      <c r="D187" s="84">
        <v>71.130510226274396</v>
      </c>
    </row>
    <row r="188" spans="1:4" x14ac:dyDescent="0.2">
      <c r="A188" s="30" t="str">
        <f t="shared" si="2"/>
        <v>2012</v>
      </c>
      <c r="B188" s="79" t="s">
        <v>240</v>
      </c>
      <c r="C188" s="84">
        <v>69.031415694879641</v>
      </c>
      <c r="D188" s="84">
        <v>71.071939314644254</v>
      </c>
    </row>
    <row r="189" spans="1:4" x14ac:dyDescent="0.2">
      <c r="A189" s="30" t="str">
        <f t="shared" si="2"/>
        <v>2012</v>
      </c>
      <c r="B189" s="79" t="s">
        <v>241</v>
      </c>
      <c r="C189" s="84">
        <v>68.513159005517338</v>
      </c>
      <c r="D189" s="84">
        <v>71.289809711930104</v>
      </c>
    </row>
    <row r="190" spans="1:4" x14ac:dyDescent="0.2">
      <c r="A190" s="30" t="str">
        <f t="shared" si="2"/>
        <v>2012</v>
      </c>
      <c r="B190" s="79" t="s">
        <v>242</v>
      </c>
      <c r="C190" s="84">
        <v>68.724781424660037</v>
      </c>
      <c r="D190" s="84">
        <v>71.40401564888154</v>
      </c>
    </row>
    <row r="191" spans="1:4" x14ac:dyDescent="0.2">
      <c r="A191" s="30" t="str">
        <f t="shared" si="2"/>
        <v>2013</v>
      </c>
      <c r="B191" s="79" t="s">
        <v>243</v>
      </c>
      <c r="C191" s="84">
        <v>68.741422647662716</v>
      </c>
      <c r="D191" s="84">
        <v>71.356502636517575</v>
      </c>
    </row>
    <row r="192" spans="1:4" x14ac:dyDescent="0.2">
      <c r="A192" s="30" t="str">
        <f t="shared" si="2"/>
        <v>2013</v>
      </c>
      <c r="B192" s="79" t="s">
        <v>244</v>
      </c>
      <c r="C192" s="84">
        <v>68.669809145350186</v>
      </c>
      <c r="D192" s="84">
        <v>71.162744715389337</v>
      </c>
    </row>
    <row r="193" spans="1:4" x14ac:dyDescent="0.2">
      <c r="A193" s="30" t="str">
        <f t="shared" si="2"/>
        <v>2013</v>
      </c>
      <c r="B193" s="79" t="s">
        <v>245</v>
      </c>
      <c r="C193" s="84">
        <v>69.575578223613007</v>
      </c>
      <c r="D193" s="84">
        <v>71.179859363740675</v>
      </c>
    </row>
    <row r="194" spans="1:4" x14ac:dyDescent="0.2">
      <c r="A194" s="30" t="str">
        <f t="shared" si="2"/>
        <v>2013</v>
      </c>
      <c r="B194" s="79" t="s">
        <v>246</v>
      </c>
      <c r="C194" s="84">
        <v>69.496499246099617</v>
      </c>
      <c r="D194" s="84">
        <v>71.239468598881814</v>
      </c>
    </row>
    <row r="195" spans="1:4" x14ac:dyDescent="0.2">
      <c r="A195" s="30" t="str">
        <f t="shared" si="2"/>
        <v>2013</v>
      </c>
      <c r="B195" s="79" t="s">
        <v>247</v>
      </c>
      <c r="C195" s="84">
        <v>69.671640216740315</v>
      </c>
      <c r="D195" s="84">
        <v>71.205000688730593</v>
      </c>
    </row>
    <row r="196" spans="1:4" x14ac:dyDescent="0.2">
      <c r="A196" s="30" t="str">
        <f t="shared" si="2"/>
        <v>2013</v>
      </c>
      <c r="B196" s="79" t="s">
        <v>248</v>
      </c>
      <c r="C196" s="84">
        <v>69.784929595735079</v>
      </c>
      <c r="D196" s="84">
        <v>71.332062916712175</v>
      </c>
    </row>
    <row r="197" spans="1:4" x14ac:dyDescent="0.2">
      <c r="A197" s="30" t="str">
        <f t="shared" si="2"/>
        <v>2013</v>
      </c>
      <c r="B197" s="79" t="s">
        <v>249</v>
      </c>
      <c r="C197" s="84">
        <v>69.508572716476934</v>
      </c>
      <c r="D197" s="84">
        <v>71.484681930894922</v>
      </c>
    </row>
    <row r="198" spans="1:4" x14ac:dyDescent="0.2">
      <c r="A198" s="30" t="str">
        <f t="shared" si="2"/>
        <v>2013</v>
      </c>
      <c r="B198" s="79" t="s">
        <v>250</v>
      </c>
      <c r="C198" s="84">
        <v>69.903330481062724</v>
      </c>
      <c r="D198" s="84">
        <v>71.508853155448634</v>
      </c>
    </row>
    <row r="199" spans="1:4" x14ac:dyDescent="0.2">
      <c r="A199" s="30" t="str">
        <f t="shared" si="2"/>
        <v>2013</v>
      </c>
      <c r="B199" s="79" t="s">
        <v>251</v>
      </c>
      <c r="C199" s="84">
        <v>69.99286745859817</v>
      </c>
      <c r="D199" s="84">
        <v>71.653957210542771</v>
      </c>
    </row>
    <row r="200" spans="1:4" x14ac:dyDescent="0.2">
      <c r="A200" s="30" t="str">
        <f t="shared" si="2"/>
        <v>2013</v>
      </c>
      <c r="B200" s="79" t="s">
        <v>252</v>
      </c>
      <c r="C200" s="84">
        <v>70.826026662089902</v>
      </c>
      <c r="D200" s="84">
        <v>71.875019602271337</v>
      </c>
    </row>
    <row r="201" spans="1:4" x14ac:dyDescent="0.2">
      <c r="A201" s="30" t="str">
        <f t="shared" si="2"/>
        <v>2013</v>
      </c>
      <c r="B201" s="79" t="s">
        <v>253</v>
      </c>
      <c r="C201" s="84">
        <v>71.100806737939962</v>
      </c>
      <c r="D201" s="84">
        <v>72.033535192115977</v>
      </c>
    </row>
    <row r="202" spans="1:4" x14ac:dyDescent="0.2">
      <c r="A202" s="30" t="str">
        <f t="shared" si="2"/>
        <v xml:space="preserve">013 </v>
      </c>
      <c r="B202" s="79" t="s">
        <v>254</v>
      </c>
      <c r="C202" s="84">
        <v>70.777273282989185</v>
      </c>
      <c r="D202" s="84">
        <v>71.994411557875594</v>
      </c>
    </row>
    <row r="203" spans="1:4" x14ac:dyDescent="0.2">
      <c r="A203" s="30" t="str">
        <f t="shared" si="2"/>
        <v>2014</v>
      </c>
      <c r="B203" s="79" t="s">
        <v>255</v>
      </c>
      <c r="C203" s="84">
        <v>70.827370505551031</v>
      </c>
      <c r="D203" s="84">
        <v>72.103619822741209</v>
      </c>
    </row>
    <row r="204" spans="1:4" x14ac:dyDescent="0.2">
      <c r="A204" s="30" t="str">
        <f t="shared" si="2"/>
        <v>2014</v>
      </c>
      <c r="B204" s="79" t="s">
        <v>256</v>
      </c>
      <c r="C204" s="84">
        <v>70.812737423779723</v>
      </c>
      <c r="D204" s="84">
        <v>72.373361495260269</v>
      </c>
    </row>
    <row r="205" spans="1:4" x14ac:dyDescent="0.2">
      <c r="A205" s="30" t="str">
        <f t="shared" si="2"/>
        <v>2014</v>
      </c>
      <c r="B205" s="79" t="s">
        <v>257</v>
      </c>
      <c r="C205" s="84">
        <v>70.029577108813299</v>
      </c>
      <c r="D205" s="84">
        <v>72.460496327161621</v>
      </c>
    </row>
    <row r="206" spans="1:4" x14ac:dyDescent="0.2">
      <c r="A206" s="30" t="str">
        <f t="shared" si="2"/>
        <v>2014</v>
      </c>
      <c r="B206" s="79" t="s">
        <v>258</v>
      </c>
      <c r="C206" s="84">
        <v>69.985453701449487</v>
      </c>
      <c r="D206" s="84">
        <v>72.690273516991283</v>
      </c>
    </row>
    <row r="207" spans="1:4" x14ac:dyDescent="0.2">
      <c r="A207" s="30" t="str">
        <f t="shared" si="2"/>
        <v>2014</v>
      </c>
      <c r="B207" s="79" t="s">
        <v>259</v>
      </c>
      <c r="C207" s="84">
        <v>69.268391248914099</v>
      </c>
      <c r="D207" s="84">
        <v>72.903248078745861</v>
      </c>
    </row>
    <row r="208" spans="1:4" x14ac:dyDescent="0.2">
      <c r="A208" s="30" t="str">
        <f t="shared" si="2"/>
        <v>2014</v>
      </c>
      <c r="B208" s="79" t="s">
        <v>260</v>
      </c>
      <c r="C208" s="84">
        <v>69.282841061555118</v>
      </c>
      <c r="D208" s="84">
        <v>72.829660805236969</v>
      </c>
    </row>
    <row r="209" spans="1:4" x14ac:dyDescent="0.2">
      <c r="A209" s="30" t="str">
        <f t="shared" si="2"/>
        <v>2014</v>
      </c>
      <c r="B209" s="79" t="s">
        <v>261</v>
      </c>
      <c r="C209" s="84">
        <v>68.826009483013479</v>
      </c>
      <c r="D209" s="84">
        <v>72.784448809878214</v>
      </c>
    </row>
    <row r="210" spans="1:4" x14ac:dyDescent="0.2">
      <c r="A210" s="30" t="str">
        <f t="shared" si="2"/>
        <v>2014</v>
      </c>
      <c r="B210" s="79" t="s">
        <v>262</v>
      </c>
      <c r="C210" s="84">
        <v>68.644159258057556</v>
      </c>
      <c r="D210" s="84">
        <v>72.974149721892815</v>
      </c>
    </row>
    <row r="211" spans="1:4" x14ac:dyDescent="0.2">
      <c r="A211" s="30" t="str">
        <f t="shared" si="2"/>
        <v>2014</v>
      </c>
      <c r="B211" s="79" t="s">
        <v>263</v>
      </c>
      <c r="C211" s="84">
        <v>68.842116000546014</v>
      </c>
      <c r="D211" s="84">
        <v>73.042962030063478</v>
      </c>
    </row>
    <row r="212" spans="1:4" x14ac:dyDescent="0.2">
      <c r="A212" s="30" t="str">
        <f t="shared" si="2"/>
        <v>2014</v>
      </c>
      <c r="B212" s="79" t="s">
        <v>264</v>
      </c>
      <c r="C212" s="84">
        <v>68.722395208111692</v>
      </c>
      <c r="D212" s="84">
        <v>73.007306550446984</v>
      </c>
    </row>
    <row r="213" spans="1:4" x14ac:dyDescent="0.2">
      <c r="A213" s="30" t="str">
        <f t="shared" si="2"/>
        <v>2014</v>
      </c>
      <c r="B213" s="79" t="s">
        <v>265</v>
      </c>
      <c r="C213" s="84">
        <v>68.93455738814292</v>
      </c>
      <c r="D213" s="84">
        <v>72.992602335240875</v>
      </c>
    </row>
    <row r="214" spans="1:4" x14ac:dyDescent="0.2">
      <c r="A214" s="30" t="str">
        <f t="shared" si="2"/>
        <v>2014</v>
      </c>
      <c r="B214" s="79" t="s">
        <v>266</v>
      </c>
      <c r="C214" s="84">
        <v>69.349403304856622</v>
      </c>
      <c r="D214" s="84">
        <v>73.203320885361236</v>
      </c>
    </row>
    <row r="215" spans="1:4" x14ac:dyDescent="0.2">
      <c r="A215" s="30" t="str">
        <f t="shared" si="2"/>
        <v>2015</v>
      </c>
      <c r="B215" s="79" t="s">
        <v>267</v>
      </c>
      <c r="C215" s="84">
        <v>69.75414749426109</v>
      </c>
      <c r="D215" s="84">
        <v>73.298052085146779</v>
      </c>
    </row>
    <row r="216" spans="1:4" x14ac:dyDescent="0.2">
      <c r="A216" s="30" t="str">
        <f t="shared" si="2"/>
        <v>2015</v>
      </c>
      <c r="B216" s="79" t="s">
        <v>268</v>
      </c>
      <c r="C216" s="84">
        <v>69.751218209986291</v>
      </c>
      <c r="D216" s="84">
        <v>73.433321686286519</v>
      </c>
    </row>
    <row r="217" spans="1:4" x14ac:dyDescent="0.2">
      <c r="A217" s="30" t="str">
        <f t="shared" si="2"/>
        <v>2015</v>
      </c>
      <c r="B217" s="79" t="s">
        <v>269</v>
      </c>
      <c r="C217" s="84">
        <v>69.560851904007976</v>
      </c>
      <c r="D217" s="84">
        <v>73.437136785496378</v>
      </c>
    </row>
    <row r="218" spans="1:4" x14ac:dyDescent="0.2">
      <c r="A218" s="30" t="str">
        <f t="shared" ref="A218:A269" si="3">RIGHT($B218,4)</f>
        <v>2015</v>
      </c>
      <c r="B218" s="79" t="s">
        <v>270</v>
      </c>
      <c r="C218" s="84">
        <v>70.429690305648919</v>
      </c>
      <c r="D218" s="84">
        <v>73.43424036704198</v>
      </c>
    </row>
    <row r="219" spans="1:4" x14ac:dyDescent="0.2">
      <c r="A219" s="30" t="str">
        <f t="shared" si="3"/>
        <v>2015</v>
      </c>
      <c r="B219" s="79" t="s">
        <v>271</v>
      </c>
      <c r="C219" s="84">
        <v>70.920187766822536</v>
      </c>
      <c r="D219" s="84">
        <v>73.308626880849502</v>
      </c>
    </row>
    <row r="220" spans="1:4" x14ac:dyDescent="0.2">
      <c r="A220" s="30" t="str">
        <f t="shared" si="3"/>
        <v>2015</v>
      </c>
      <c r="B220" s="79" t="s">
        <v>272</v>
      </c>
      <c r="C220" s="84">
        <v>71.718282780548151</v>
      </c>
      <c r="D220" s="84">
        <v>73.382800260568189</v>
      </c>
    </row>
    <row r="221" spans="1:4" x14ac:dyDescent="0.2">
      <c r="A221" s="30" t="str">
        <f t="shared" si="3"/>
        <v>2015</v>
      </c>
      <c r="B221" s="79" t="s">
        <v>273</v>
      </c>
      <c r="C221" s="84">
        <v>71.281979618464618</v>
      </c>
      <c r="D221" s="84">
        <v>73.481098121628236</v>
      </c>
    </row>
    <row r="222" spans="1:4" x14ac:dyDescent="0.2">
      <c r="A222" s="30" t="str">
        <f t="shared" si="3"/>
        <v>2015</v>
      </c>
      <c r="B222" s="79" t="s">
        <v>274</v>
      </c>
      <c r="C222" s="84">
        <v>70.80285842864194</v>
      </c>
      <c r="D222" s="84">
        <v>73.558538749562075</v>
      </c>
    </row>
    <row r="223" spans="1:4" x14ac:dyDescent="0.2">
      <c r="A223" s="30" t="str">
        <f t="shared" si="3"/>
        <v>2015</v>
      </c>
      <c r="B223" s="79" t="s">
        <v>275</v>
      </c>
      <c r="C223" s="84">
        <v>70.632916872308641</v>
      </c>
      <c r="D223" s="84">
        <v>73.77567206998765</v>
      </c>
    </row>
    <row r="224" spans="1:4" x14ac:dyDescent="0.2">
      <c r="A224" s="30" t="str">
        <f t="shared" si="3"/>
        <v>2015</v>
      </c>
      <c r="B224" s="79" t="s">
        <v>276</v>
      </c>
      <c r="C224" s="84">
        <v>70.579514299986968</v>
      </c>
      <c r="D224" s="84">
        <v>73.980010097194622</v>
      </c>
    </row>
    <row r="225" spans="1:4" x14ac:dyDescent="0.2">
      <c r="A225" s="30" t="str">
        <f t="shared" si="3"/>
        <v>2015</v>
      </c>
      <c r="B225" s="79" t="s">
        <v>277</v>
      </c>
      <c r="C225" s="84">
        <v>70.658736727440299</v>
      </c>
      <c r="D225" s="84">
        <v>74.048601004314747</v>
      </c>
    </row>
    <row r="226" spans="1:4" x14ac:dyDescent="0.2">
      <c r="A226" s="30" t="str">
        <f t="shared" si="3"/>
        <v>2015</v>
      </c>
      <c r="B226" s="79" t="s">
        <v>278</v>
      </c>
      <c r="C226" s="84">
        <v>71.273987122679273</v>
      </c>
      <c r="D226" s="84">
        <v>74.112436358665619</v>
      </c>
    </row>
    <row r="227" spans="1:4" x14ac:dyDescent="0.2">
      <c r="A227" s="30" t="str">
        <f t="shared" si="3"/>
        <v>2016</v>
      </c>
      <c r="B227" s="79" t="s">
        <v>279</v>
      </c>
      <c r="C227" s="84">
        <v>71.665706092000434</v>
      </c>
      <c r="D227" s="84">
        <v>74.089185185564972</v>
      </c>
    </row>
    <row r="228" spans="1:4" x14ac:dyDescent="0.2">
      <c r="A228" s="30" t="str">
        <f t="shared" si="3"/>
        <v>2016</v>
      </c>
      <c r="B228" s="79" t="s">
        <v>280</v>
      </c>
      <c r="C228" s="84">
        <v>72.155900814884049</v>
      </c>
      <c r="D228" s="84">
        <v>74.140244568942791</v>
      </c>
    </row>
    <row r="229" spans="1:4" x14ac:dyDescent="0.2">
      <c r="A229" s="30" t="str">
        <f t="shared" si="3"/>
        <v>2016</v>
      </c>
      <c r="B229" s="79" t="s">
        <v>281</v>
      </c>
      <c r="C229" s="84">
        <v>72.442897581423281</v>
      </c>
      <c r="D229" s="84">
        <v>74.134710271412644</v>
      </c>
    </row>
    <row r="230" spans="1:4" x14ac:dyDescent="0.2">
      <c r="A230" s="30" t="str">
        <f t="shared" si="3"/>
        <v>2016</v>
      </c>
      <c r="B230" s="79" t="s">
        <v>282</v>
      </c>
      <c r="C230" s="84">
        <v>72.093417955726238</v>
      </c>
      <c r="D230" s="84">
        <v>74.191477732027906</v>
      </c>
    </row>
    <row r="231" spans="1:4" x14ac:dyDescent="0.2">
      <c r="A231" s="30" t="str">
        <f t="shared" si="3"/>
        <v>2016</v>
      </c>
      <c r="B231" s="79" t="s">
        <v>283</v>
      </c>
      <c r="C231" s="84">
        <v>72.924264128326328</v>
      </c>
      <c r="D231" s="84">
        <v>74.356930385780416</v>
      </c>
    </row>
    <row r="232" spans="1:4" x14ac:dyDescent="0.2">
      <c r="A232" s="30" t="str">
        <f t="shared" si="3"/>
        <v>2016</v>
      </c>
      <c r="B232" s="79" t="s">
        <v>284</v>
      </c>
      <c r="C232" s="84">
        <v>72.42509388295916</v>
      </c>
      <c r="D232" s="84">
        <v>74.417431872164698</v>
      </c>
    </row>
    <row r="233" spans="1:4" x14ac:dyDescent="0.2">
      <c r="A233" s="30" t="str">
        <f t="shared" si="3"/>
        <v>2016</v>
      </c>
      <c r="B233" s="79" t="s">
        <v>285</v>
      </c>
      <c r="C233" s="84">
        <v>73.36165598587155</v>
      </c>
      <c r="D233" s="84">
        <v>74.504598907218096</v>
      </c>
    </row>
    <row r="234" spans="1:4" x14ac:dyDescent="0.2">
      <c r="A234" s="30" t="str">
        <f t="shared" si="3"/>
        <v>2016</v>
      </c>
      <c r="B234" s="79" t="s">
        <v>286</v>
      </c>
      <c r="C234" s="84">
        <v>73.353743584955197</v>
      </c>
      <c r="D234" s="84">
        <v>74.485658991028515</v>
      </c>
    </row>
    <row r="235" spans="1:4" x14ac:dyDescent="0.2">
      <c r="A235" s="30" t="str">
        <f t="shared" si="3"/>
        <v>2016</v>
      </c>
      <c r="B235" s="79" t="s">
        <v>287</v>
      </c>
      <c r="C235" s="84">
        <v>72.867949590586903</v>
      </c>
      <c r="D235" s="84">
        <v>74.446603214355733</v>
      </c>
    </row>
    <row r="236" spans="1:4" x14ac:dyDescent="0.2">
      <c r="A236" s="30" t="str">
        <f t="shared" si="3"/>
        <v>2016</v>
      </c>
      <c r="B236" s="79" t="s">
        <v>288</v>
      </c>
      <c r="C236" s="84">
        <v>72.739405019457507</v>
      </c>
      <c r="D236" s="84">
        <v>74.433040437660509</v>
      </c>
    </row>
    <row r="237" spans="1:4" x14ac:dyDescent="0.2">
      <c r="A237" s="30" t="str">
        <f t="shared" si="3"/>
        <v>2016</v>
      </c>
      <c r="B237" s="79" t="s">
        <v>289</v>
      </c>
      <c r="C237" s="84">
        <v>72.375067655207133</v>
      </c>
      <c r="D237" s="84">
        <v>74.447406320549746</v>
      </c>
    </row>
    <row r="238" spans="1:4" x14ac:dyDescent="0.2">
      <c r="A238" s="30" t="str">
        <f t="shared" si="3"/>
        <v>2016</v>
      </c>
      <c r="B238" s="79" t="s">
        <v>290</v>
      </c>
      <c r="C238" s="84">
        <v>72.537203217473149</v>
      </c>
      <c r="D238" s="84">
        <v>74.566118862529777</v>
      </c>
    </row>
    <row r="239" spans="1:4" x14ac:dyDescent="0.2">
      <c r="A239" s="30" t="str">
        <f t="shared" si="3"/>
        <v>2017</v>
      </c>
      <c r="B239" s="79" t="s">
        <v>291</v>
      </c>
      <c r="C239" s="84">
        <v>73.304538396345947</v>
      </c>
      <c r="D239" s="84">
        <v>74.536392949236401</v>
      </c>
    </row>
    <row r="240" spans="1:4" x14ac:dyDescent="0.2">
      <c r="A240" s="30" t="str">
        <f t="shared" si="3"/>
        <v>2017</v>
      </c>
      <c r="B240" s="79" t="s">
        <v>292</v>
      </c>
      <c r="C240" s="84">
        <v>72.986299356974399</v>
      </c>
      <c r="D240" s="84">
        <v>74.623790345552919</v>
      </c>
    </row>
    <row r="241" spans="1:4" x14ac:dyDescent="0.2">
      <c r="A241" s="30" t="str">
        <f t="shared" si="3"/>
        <v>2017</v>
      </c>
      <c r="B241" s="79" t="s">
        <v>293</v>
      </c>
      <c r="C241" s="84">
        <v>73.693350606154496</v>
      </c>
      <c r="D241" s="84">
        <v>74.768654892058947</v>
      </c>
    </row>
    <row r="242" spans="1:4" x14ac:dyDescent="0.2">
      <c r="A242" s="30" t="str">
        <f t="shared" si="3"/>
        <v>2017</v>
      </c>
      <c r="B242" s="79" t="s">
        <v>294</v>
      </c>
      <c r="C242" s="84">
        <v>73.04192221781048</v>
      </c>
      <c r="D242" s="84">
        <v>74.766734957028675</v>
      </c>
    </row>
    <row r="243" spans="1:4" x14ac:dyDescent="0.2">
      <c r="A243" s="30" t="str">
        <f t="shared" si="3"/>
        <v>2017</v>
      </c>
      <c r="B243" s="79" t="s">
        <v>295</v>
      </c>
      <c r="C243" s="84">
        <v>72.883775068379236</v>
      </c>
      <c r="D243" s="84">
        <v>74.908949118194769</v>
      </c>
    </row>
    <row r="244" spans="1:4" x14ac:dyDescent="0.2">
      <c r="A244" s="30" t="str">
        <f t="shared" si="3"/>
        <v>2017</v>
      </c>
      <c r="B244" s="79" t="s">
        <v>296</v>
      </c>
      <c r="C244" s="84">
        <v>72.855740886772139</v>
      </c>
      <c r="D244" s="84">
        <v>75.104353394472014</v>
      </c>
    </row>
    <row r="245" spans="1:4" x14ac:dyDescent="0.2">
      <c r="A245" s="30" t="str">
        <f t="shared" si="3"/>
        <v>2017</v>
      </c>
      <c r="B245" s="79" t="s">
        <v>297</v>
      </c>
      <c r="C245" s="84">
        <v>72.528775871156412</v>
      </c>
      <c r="D245" s="84">
        <v>75.264121094393076</v>
      </c>
    </row>
    <row r="246" spans="1:4" x14ac:dyDescent="0.2">
      <c r="A246" s="30" t="str">
        <f t="shared" si="3"/>
        <v>2017</v>
      </c>
      <c r="B246" s="79" t="s">
        <v>298</v>
      </c>
      <c r="C246" s="84">
        <v>72.41112367473572</v>
      </c>
      <c r="D246" s="84">
        <v>75.138180400193576</v>
      </c>
    </row>
    <row r="247" spans="1:4" x14ac:dyDescent="0.2">
      <c r="A247" s="30" t="str">
        <f t="shared" si="3"/>
        <v>2017</v>
      </c>
      <c r="B247" s="79" t="s">
        <v>299</v>
      </c>
      <c r="C247" s="84">
        <v>72.363664828170286</v>
      </c>
      <c r="D247" s="84">
        <v>75.006908323214148</v>
      </c>
    </row>
    <row r="248" spans="1:4" x14ac:dyDescent="0.2">
      <c r="A248" s="30" t="str">
        <f t="shared" si="3"/>
        <v>2017</v>
      </c>
      <c r="B248" s="79" t="s">
        <v>300</v>
      </c>
      <c r="C248" s="84">
        <v>72.64293211798649</v>
      </c>
      <c r="D248" s="84">
        <v>75.076017106461023</v>
      </c>
    </row>
    <row r="249" spans="1:4" x14ac:dyDescent="0.2">
      <c r="A249" s="30" t="str">
        <f t="shared" si="3"/>
        <v>2017</v>
      </c>
      <c r="B249" s="79" t="s">
        <v>301</v>
      </c>
      <c r="C249" s="84">
        <v>72.640707366990682</v>
      </c>
      <c r="D249" s="84">
        <v>75.338483274583297</v>
      </c>
    </row>
    <row r="250" spans="1:4" x14ac:dyDescent="0.2">
      <c r="A250" s="30" t="str">
        <f t="shared" si="3"/>
        <v>2017</v>
      </c>
      <c r="B250" s="79" t="s">
        <v>302</v>
      </c>
      <c r="C250" s="84">
        <v>72.557905092143926</v>
      </c>
      <c r="D250" s="84">
        <v>75.175362000756962</v>
      </c>
    </row>
    <row r="251" spans="1:4" x14ac:dyDescent="0.2">
      <c r="A251" s="30" t="str">
        <f t="shared" si="3"/>
        <v>2018</v>
      </c>
      <c r="B251" s="79" t="s">
        <v>303</v>
      </c>
      <c r="C251" s="84">
        <v>72.654508821147033</v>
      </c>
      <c r="D251" s="84">
        <v>75.30308514652522</v>
      </c>
    </row>
    <row r="252" spans="1:4" x14ac:dyDescent="0.2">
      <c r="A252" s="30" t="str">
        <f t="shared" si="3"/>
        <v>2018</v>
      </c>
      <c r="B252" s="79" t="s">
        <v>304</v>
      </c>
      <c r="C252" s="84">
        <v>73.057113258776027</v>
      </c>
      <c r="D252" s="84">
        <v>75.37528469149548</v>
      </c>
    </row>
    <row r="253" spans="1:4" x14ac:dyDescent="0.2">
      <c r="A253" s="30" t="str">
        <f t="shared" si="3"/>
        <v>2018</v>
      </c>
      <c r="B253" s="79" t="s">
        <v>305</v>
      </c>
      <c r="C253" s="84">
        <v>73.621207106080462</v>
      </c>
      <c r="D253" s="84">
        <v>75.561069614687582</v>
      </c>
    </row>
    <row r="254" spans="1:4" x14ac:dyDescent="0.2">
      <c r="A254" s="30" t="str">
        <f t="shared" si="3"/>
        <v>2018</v>
      </c>
      <c r="B254" s="79" t="s">
        <v>306</v>
      </c>
      <c r="C254" s="84">
        <v>73.673544078294313</v>
      </c>
      <c r="D254" s="84">
        <v>75.593529445092898</v>
      </c>
    </row>
    <row r="255" spans="1:4" x14ac:dyDescent="0.2">
      <c r="A255" s="30" t="str">
        <f t="shared" si="3"/>
        <v>2018</v>
      </c>
      <c r="B255" s="79" t="s">
        <v>307</v>
      </c>
      <c r="C255" s="84">
        <v>74.335527698749146</v>
      </c>
      <c r="D255" s="84">
        <v>75.631977883027858</v>
      </c>
    </row>
    <row r="256" spans="1:4" x14ac:dyDescent="0.2">
      <c r="A256" s="30" t="str">
        <f t="shared" si="3"/>
        <v>2018</v>
      </c>
      <c r="B256" s="79" t="s">
        <v>308</v>
      </c>
      <c r="C256" s="84">
        <v>74.681119678278307</v>
      </c>
      <c r="D256" s="84">
        <v>75.548796641450622</v>
      </c>
    </row>
    <row r="257" spans="1:6" x14ac:dyDescent="0.2">
      <c r="A257" s="30" t="str">
        <f t="shared" si="3"/>
        <v>2018</v>
      </c>
      <c r="B257" s="79" t="s">
        <v>309</v>
      </c>
      <c r="C257" s="84">
        <v>75.142737037598422</v>
      </c>
      <c r="D257" s="84">
        <v>75.518698850426787</v>
      </c>
    </row>
    <row r="258" spans="1:6" x14ac:dyDescent="0.2">
      <c r="A258" s="30" t="str">
        <f t="shared" si="3"/>
        <v>2018</v>
      </c>
      <c r="B258" s="79" t="s">
        <v>310</v>
      </c>
      <c r="C258" s="84">
        <v>75.174568264156463</v>
      </c>
      <c r="D258" s="84">
        <v>75.556981399941904</v>
      </c>
    </row>
    <row r="259" spans="1:6" x14ac:dyDescent="0.2">
      <c r="A259" s="30" t="str">
        <f t="shared" si="3"/>
        <v>2018</v>
      </c>
      <c r="B259" s="79" t="s">
        <v>311</v>
      </c>
      <c r="C259" s="84">
        <v>74.980522242309931</v>
      </c>
      <c r="D259" s="84">
        <v>75.552678799441637</v>
      </c>
    </row>
    <row r="260" spans="1:6" x14ac:dyDescent="0.2">
      <c r="A260" s="30" t="str">
        <f t="shared" si="3"/>
        <v>2018</v>
      </c>
      <c r="B260" s="79" t="s">
        <v>312</v>
      </c>
      <c r="C260" s="84">
        <v>75.241315257000039</v>
      </c>
      <c r="D260" s="84">
        <v>75.711868305729752</v>
      </c>
    </row>
    <row r="261" spans="1:6" x14ac:dyDescent="0.2">
      <c r="A261" s="30" t="str">
        <f t="shared" si="3"/>
        <v>2018</v>
      </c>
      <c r="B261" s="79" t="s">
        <v>313</v>
      </c>
      <c r="C261" s="84">
        <v>75.800450226827749</v>
      </c>
      <c r="D261" s="84">
        <v>75.7608129804497</v>
      </c>
    </row>
    <row r="262" spans="1:6" x14ac:dyDescent="0.2">
      <c r="A262" s="30" t="str">
        <f t="shared" si="3"/>
        <v>2018</v>
      </c>
      <c r="B262" s="79" t="s">
        <v>314</v>
      </c>
      <c r="C262" s="84">
        <v>76.223667218811499</v>
      </c>
      <c r="D262" s="84">
        <v>75.833081081136413</v>
      </c>
      <c r="F262" s="414"/>
    </row>
    <row r="263" spans="1:6" x14ac:dyDescent="0.2">
      <c r="A263" s="30" t="str">
        <f t="shared" si="3"/>
        <v>2019</v>
      </c>
      <c r="B263" s="79" t="s">
        <v>315</v>
      </c>
      <c r="C263" s="84">
        <v>76.038291131993304</v>
      </c>
      <c r="D263" s="84">
        <v>76.106094454324619</v>
      </c>
      <c r="F263" s="414"/>
    </row>
    <row r="264" spans="1:6" x14ac:dyDescent="0.2">
      <c r="A264" s="30" t="str">
        <f t="shared" si="3"/>
        <v>2019</v>
      </c>
      <c r="B264" s="79" t="s">
        <v>316</v>
      </c>
      <c r="C264" s="84">
        <v>75.497711822077861</v>
      </c>
      <c r="D264" s="84">
        <v>76.127453766378309</v>
      </c>
      <c r="F264" s="414"/>
    </row>
    <row r="265" spans="1:6" x14ac:dyDescent="0.2">
      <c r="A265" s="30" t="str">
        <f t="shared" si="3"/>
        <v>2019</v>
      </c>
      <c r="B265" s="79" t="s">
        <v>317</v>
      </c>
      <c r="C265" s="84">
        <v>75.412865856710383</v>
      </c>
      <c r="D265" s="84">
        <v>76.056950767717879</v>
      </c>
      <c r="F265" s="414"/>
    </row>
    <row r="266" spans="1:6" x14ac:dyDescent="0.2">
      <c r="A266" s="30" t="str">
        <f t="shared" si="3"/>
        <v>2019</v>
      </c>
      <c r="B266" s="79" t="s">
        <v>614</v>
      </c>
      <c r="C266" s="84">
        <v>75.536402180187238</v>
      </c>
      <c r="D266" s="84">
        <v>76.113268679439074</v>
      </c>
      <c r="F266" s="414"/>
    </row>
    <row r="267" spans="1:6" x14ac:dyDescent="0.2">
      <c r="A267" s="30" t="str">
        <f t="shared" si="3"/>
        <v>2019</v>
      </c>
      <c r="B267" s="81" t="s">
        <v>615</v>
      </c>
      <c r="C267" s="84">
        <v>75.273517827623479</v>
      </c>
      <c r="D267" s="84">
        <v>76.049416778570034</v>
      </c>
      <c r="F267" s="414"/>
    </row>
    <row r="268" spans="1:6" x14ac:dyDescent="0.2">
      <c r="A268" s="30" t="str">
        <f t="shared" si="3"/>
        <v>2019</v>
      </c>
      <c r="B268" s="81" t="s">
        <v>712</v>
      </c>
      <c r="C268" s="84">
        <v>75.002806248646607</v>
      </c>
      <c r="D268" s="84">
        <v>76.102367073888104</v>
      </c>
      <c r="F268" s="414"/>
    </row>
    <row r="269" spans="1:6" x14ac:dyDescent="0.2">
      <c r="A269" s="30" t="str">
        <f t="shared" si="3"/>
        <v>2019</v>
      </c>
      <c r="B269" s="423" t="s">
        <v>713</v>
      </c>
      <c r="C269" s="86">
        <v>74.701008691426622</v>
      </c>
      <c r="D269" s="86">
        <v>76.126454616971998</v>
      </c>
      <c r="F269" s="414"/>
    </row>
  </sheetData>
  <mergeCells count="1">
    <mergeCell ref="C23:D23"/>
  </mergeCells>
  <hyperlinks>
    <hyperlink ref="B21" r:id="rId1"/>
    <hyperlink ref="I2" location="'Contents and Links'!A1" display="Contents and Links"/>
    <hyperlink ref="I1" location="'A Prosperous Wales'!A1" display="A Prosperous Wales"/>
  </hyperlinks>
  <pageMargins left="0.7" right="0.7" top="0.75" bottom="0.75" header="0.3" footer="0.3"/>
  <pageSetup paperSize="9" orientation="portrait" r:id="rId2"/>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selection activeCell="K2" sqref="K2"/>
    </sheetView>
  </sheetViews>
  <sheetFormatPr defaultColWidth="8.88671875" defaultRowHeight="15" x14ac:dyDescent="0.2"/>
  <cols>
    <col min="1" max="1" width="13.44140625" style="102" customWidth="1"/>
    <col min="2" max="3" width="9" style="102" customWidth="1"/>
    <col min="4" max="6" width="8.88671875" style="102"/>
    <col min="7" max="7" width="11.88671875" style="102" customWidth="1"/>
    <col min="8" max="10" width="8.88671875" style="102"/>
    <col min="11" max="11" width="28" style="102" customWidth="1"/>
    <col min="12" max="16384" width="8.88671875" style="102"/>
  </cols>
  <sheetData>
    <row r="1" spans="1:11" ht="15.75" x14ac:dyDescent="0.2">
      <c r="A1" s="378" t="s">
        <v>358</v>
      </c>
      <c r="B1" s="100"/>
      <c r="C1" s="100"/>
      <c r="D1" s="100"/>
      <c r="E1" s="100"/>
      <c r="F1" s="100"/>
      <c r="G1" s="100"/>
      <c r="H1" s="100"/>
      <c r="I1" s="100"/>
      <c r="K1" s="379" t="s">
        <v>338</v>
      </c>
    </row>
    <row r="2" spans="1:11" x14ac:dyDescent="0.2">
      <c r="A2" s="100"/>
      <c r="B2" s="100"/>
      <c r="C2" s="100"/>
      <c r="D2" s="100"/>
      <c r="E2" s="100"/>
      <c r="F2" s="100"/>
      <c r="G2" s="100"/>
      <c r="H2" s="100"/>
      <c r="I2" s="100"/>
      <c r="K2" s="379" t="s">
        <v>1</v>
      </c>
    </row>
    <row r="3" spans="1:11" x14ac:dyDescent="0.2">
      <c r="A3" s="100"/>
      <c r="B3" s="100"/>
      <c r="C3" s="100"/>
      <c r="D3" s="100"/>
      <c r="E3" s="100"/>
      <c r="F3" s="100"/>
      <c r="G3" s="100"/>
      <c r="H3" s="100"/>
      <c r="I3" s="100"/>
      <c r="K3" s="394"/>
    </row>
    <row r="4" spans="1:11" x14ac:dyDescent="0.2">
      <c r="A4" s="100"/>
      <c r="B4" s="100"/>
      <c r="C4" s="100"/>
      <c r="D4" s="100"/>
      <c r="E4" s="100"/>
      <c r="F4" s="100"/>
      <c r="G4" s="100"/>
      <c r="H4" s="100"/>
      <c r="I4" s="100"/>
    </row>
    <row r="5" spans="1:11" x14ac:dyDescent="0.2">
      <c r="A5" s="100"/>
      <c r="B5" s="100"/>
      <c r="C5" s="100"/>
      <c r="D5" s="100"/>
      <c r="E5" s="100"/>
      <c r="F5" s="100"/>
      <c r="G5" s="100"/>
      <c r="H5" s="100"/>
      <c r="I5" s="100"/>
    </row>
    <row r="6" spans="1:11" x14ac:dyDescent="0.2">
      <c r="A6" s="100"/>
      <c r="B6" s="100"/>
      <c r="C6" s="100"/>
      <c r="D6" s="100"/>
      <c r="E6" s="100"/>
      <c r="F6" s="100"/>
      <c r="G6" s="100"/>
      <c r="H6" s="100"/>
      <c r="I6" s="100"/>
    </row>
    <row r="7" spans="1:11" x14ac:dyDescent="0.2">
      <c r="A7" s="100"/>
      <c r="B7" s="100"/>
      <c r="C7" s="100"/>
      <c r="D7" s="100"/>
      <c r="E7" s="100"/>
      <c r="F7" s="100"/>
      <c r="G7" s="100"/>
      <c r="H7" s="100"/>
      <c r="I7" s="100"/>
    </row>
    <row r="8" spans="1:11" x14ac:dyDescent="0.2">
      <c r="A8" s="100"/>
      <c r="B8" s="100"/>
      <c r="C8" s="100"/>
      <c r="D8" s="100"/>
      <c r="E8" s="100"/>
      <c r="F8" s="100"/>
      <c r="G8" s="100"/>
      <c r="H8" s="100"/>
      <c r="I8" s="100"/>
    </row>
    <row r="9" spans="1:11" x14ac:dyDescent="0.2">
      <c r="A9" s="100"/>
      <c r="B9" s="100"/>
      <c r="C9" s="100"/>
      <c r="D9" s="100"/>
      <c r="E9" s="100"/>
      <c r="F9" s="100"/>
      <c r="G9" s="100"/>
      <c r="H9" s="100"/>
      <c r="I9" s="100"/>
    </row>
    <row r="10" spans="1:11" x14ac:dyDescent="0.2">
      <c r="A10" s="100"/>
      <c r="B10" s="100"/>
      <c r="C10" s="100"/>
      <c r="D10" s="100"/>
      <c r="E10" s="100"/>
      <c r="F10" s="100"/>
      <c r="G10" s="100"/>
      <c r="H10" s="100"/>
      <c r="I10" s="100"/>
    </row>
    <row r="11" spans="1:11" x14ac:dyDescent="0.2">
      <c r="A11" s="100"/>
      <c r="B11" s="100"/>
      <c r="C11" s="100"/>
      <c r="D11" s="100"/>
      <c r="E11" s="100"/>
      <c r="F11" s="100"/>
      <c r="G11" s="100"/>
      <c r="H11" s="100"/>
      <c r="I11" s="100"/>
    </row>
    <row r="12" spans="1:11" x14ac:dyDescent="0.2">
      <c r="A12" s="100"/>
      <c r="B12" s="100"/>
      <c r="C12" s="100"/>
      <c r="D12" s="100"/>
      <c r="E12" s="100"/>
      <c r="F12" s="100"/>
      <c r="G12" s="100"/>
      <c r="H12" s="100"/>
      <c r="I12" s="100"/>
    </row>
    <row r="13" spans="1:11" x14ac:dyDescent="0.2">
      <c r="A13" s="100"/>
      <c r="B13" s="100"/>
      <c r="C13" s="100"/>
      <c r="D13" s="100"/>
      <c r="E13" s="100"/>
      <c r="F13" s="100"/>
      <c r="G13" s="100"/>
      <c r="H13" s="100"/>
      <c r="I13" s="100"/>
    </row>
    <row r="14" spans="1:11" x14ac:dyDescent="0.2">
      <c r="A14" s="100"/>
      <c r="B14" s="100"/>
      <c r="C14" s="100"/>
      <c r="D14" s="100"/>
      <c r="E14" s="100"/>
      <c r="F14" s="100"/>
      <c r="G14" s="100"/>
      <c r="H14" s="100"/>
      <c r="I14" s="100"/>
    </row>
    <row r="15" spans="1:11" x14ac:dyDescent="0.2">
      <c r="A15" s="100"/>
      <c r="B15" s="100"/>
      <c r="C15" s="100"/>
      <c r="D15" s="100"/>
      <c r="E15" s="100"/>
      <c r="F15" s="100"/>
      <c r="G15" s="100"/>
      <c r="H15" s="100"/>
      <c r="I15" s="100"/>
    </row>
    <row r="16" spans="1:11" x14ac:dyDescent="0.2">
      <c r="A16" s="100"/>
      <c r="B16" s="100"/>
      <c r="C16" s="100"/>
      <c r="D16" s="100"/>
      <c r="E16" s="100"/>
      <c r="F16" s="100"/>
      <c r="G16" s="100"/>
      <c r="H16" s="100"/>
      <c r="I16" s="100"/>
    </row>
    <row r="17" spans="1:9" x14ac:dyDescent="0.2">
      <c r="A17" s="100"/>
      <c r="B17" s="100"/>
      <c r="C17" s="100"/>
      <c r="D17" s="100"/>
      <c r="E17" s="100"/>
      <c r="F17" s="100"/>
      <c r="G17" s="100"/>
      <c r="H17" s="100"/>
      <c r="I17" s="100"/>
    </row>
    <row r="18" spans="1:9" x14ac:dyDescent="0.2">
      <c r="A18" s="330" t="s">
        <v>339</v>
      </c>
      <c r="C18" s="100"/>
      <c r="D18" s="100"/>
      <c r="F18" s="100"/>
      <c r="G18" s="100"/>
      <c r="H18" s="100"/>
      <c r="I18" s="100"/>
    </row>
    <row r="19" spans="1:9" x14ac:dyDescent="0.2">
      <c r="A19" s="158" t="s">
        <v>44</v>
      </c>
      <c r="B19" s="158"/>
      <c r="C19" s="100"/>
      <c r="D19" s="100"/>
      <c r="E19" s="100"/>
      <c r="F19" s="100"/>
      <c r="G19" s="100"/>
      <c r="H19" s="100"/>
      <c r="I19" s="100"/>
    </row>
    <row r="20" spans="1:9" x14ac:dyDescent="0.2">
      <c r="A20" s="158" t="s">
        <v>45</v>
      </c>
      <c r="B20" s="158"/>
      <c r="C20" s="100"/>
      <c r="D20" s="100"/>
      <c r="E20" s="100"/>
      <c r="F20" s="100"/>
      <c r="G20" s="100"/>
      <c r="H20" s="100"/>
      <c r="I20" s="100"/>
    </row>
    <row r="21" spans="1:9" x14ac:dyDescent="0.2">
      <c r="A21" s="158"/>
      <c r="B21" s="158"/>
      <c r="C21" s="100"/>
      <c r="D21" s="100"/>
      <c r="E21" s="100"/>
      <c r="F21" s="100"/>
      <c r="G21" s="100"/>
      <c r="H21" s="100"/>
      <c r="I21" s="100"/>
    </row>
    <row r="22" spans="1:9" ht="15.75" thickBot="1" x14ac:dyDescent="0.25">
      <c r="A22" s="403" t="s">
        <v>359</v>
      </c>
      <c r="B22" s="404" t="s">
        <v>360</v>
      </c>
      <c r="C22" s="404" t="s">
        <v>361</v>
      </c>
      <c r="D22" s="404" t="s">
        <v>362</v>
      </c>
      <c r="E22" s="404" t="s">
        <v>363</v>
      </c>
      <c r="F22" s="404" t="s">
        <v>364</v>
      </c>
      <c r="G22" s="100"/>
      <c r="H22" s="100"/>
      <c r="I22" s="100"/>
    </row>
    <row r="23" spans="1:9" x14ac:dyDescent="0.2">
      <c r="A23" s="77" t="s">
        <v>71</v>
      </c>
      <c r="B23" s="321">
        <v>23.919073999999998</v>
      </c>
      <c r="C23" s="321">
        <v>24.675053999999999</v>
      </c>
      <c r="D23" s="321">
        <v>20.958991000000001</v>
      </c>
      <c r="E23" s="321">
        <v>20.32</v>
      </c>
      <c r="F23" s="321">
        <v>19</v>
      </c>
      <c r="G23" s="100"/>
      <c r="H23" s="100"/>
      <c r="I23" s="100"/>
    </row>
    <row r="24" spans="1:9" x14ac:dyDescent="0.2">
      <c r="A24" s="100"/>
      <c r="B24" s="100"/>
      <c r="C24" s="100"/>
      <c r="D24" s="100"/>
      <c r="E24" s="100"/>
      <c r="F24" s="100"/>
      <c r="G24" s="100"/>
      <c r="H24" s="100"/>
      <c r="I24" s="100"/>
    </row>
    <row r="25" spans="1:9" x14ac:dyDescent="0.2">
      <c r="A25" s="100"/>
      <c r="B25" s="100"/>
      <c r="C25" s="100"/>
      <c r="D25" s="100"/>
      <c r="E25" s="100"/>
      <c r="F25" s="100"/>
      <c r="G25" s="100"/>
      <c r="H25" s="100"/>
      <c r="I25" s="100"/>
    </row>
    <row r="26" spans="1:9" x14ac:dyDescent="0.2">
      <c r="A26" s="100"/>
      <c r="B26" s="100"/>
      <c r="C26" s="100"/>
      <c r="D26" s="100"/>
      <c r="E26" s="100"/>
      <c r="F26" s="100"/>
      <c r="G26" s="100"/>
      <c r="H26" s="100"/>
      <c r="I26" s="100"/>
    </row>
    <row r="27" spans="1:9" x14ac:dyDescent="0.2">
      <c r="A27" s="100"/>
      <c r="B27" s="100"/>
      <c r="C27" s="100"/>
      <c r="D27" s="100"/>
      <c r="E27" s="100"/>
      <c r="F27" s="100"/>
      <c r="G27" s="100"/>
      <c r="H27" s="100"/>
      <c r="I27" s="100"/>
    </row>
    <row r="28" spans="1:9" x14ac:dyDescent="0.2">
      <c r="A28" s="100"/>
      <c r="B28" s="100"/>
      <c r="C28" s="100"/>
      <c r="D28" s="100"/>
      <c r="E28" s="100"/>
      <c r="F28" s="100"/>
      <c r="G28" s="100"/>
      <c r="H28" s="100"/>
      <c r="I28" s="100"/>
    </row>
    <row r="29" spans="1:9" x14ac:dyDescent="0.2">
      <c r="A29" s="100"/>
      <c r="B29" s="100"/>
      <c r="C29" s="100"/>
      <c r="D29" s="100"/>
      <c r="E29" s="100"/>
      <c r="F29" s="100"/>
      <c r="G29" s="100"/>
      <c r="H29" s="100"/>
      <c r="I29" s="100"/>
    </row>
    <row r="30" spans="1:9" x14ac:dyDescent="0.2">
      <c r="A30" s="100"/>
      <c r="B30" s="100"/>
      <c r="C30" s="100"/>
      <c r="D30" s="100"/>
      <c r="E30" s="100"/>
      <c r="F30" s="100"/>
      <c r="G30" s="100"/>
      <c r="H30" s="100"/>
      <c r="I30" s="100"/>
    </row>
    <row r="31" spans="1:9" x14ac:dyDescent="0.2">
      <c r="A31" s="100"/>
      <c r="B31" s="100"/>
      <c r="C31" s="100"/>
      <c r="D31" s="100"/>
      <c r="E31" s="100"/>
      <c r="F31" s="100"/>
      <c r="G31" s="100"/>
      <c r="H31" s="100"/>
      <c r="I31" s="100"/>
    </row>
    <row r="32" spans="1:9" x14ac:dyDescent="0.2">
      <c r="A32" s="100"/>
      <c r="B32" s="100"/>
      <c r="C32" s="100"/>
      <c r="D32" s="100"/>
      <c r="E32" s="100"/>
      <c r="F32" s="100"/>
      <c r="G32" s="100"/>
      <c r="H32" s="100"/>
      <c r="I32" s="100"/>
    </row>
    <row r="33" spans="1:9" x14ac:dyDescent="0.2">
      <c r="A33" s="100"/>
      <c r="B33" s="100"/>
      <c r="C33" s="100"/>
      <c r="D33" s="100"/>
      <c r="E33" s="100"/>
      <c r="F33" s="100"/>
      <c r="G33" s="100"/>
      <c r="H33" s="100"/>
      <c r="I33" s="100"/>
    </row>
    <row r="34" spans="1:9" x14ac:dyDescent="0.2">
      <c r="A34" s="100"/>
      <c r="B34" s="100"/>
      <c r="C34" s="100"/>
      <c r="D34" s="100"/>
      <c r="E34" s="100"/>
      <c r="F34" s="100"/>
      <c r="G34" s="100"/>
      <c r="H34" s="100"/>
      <c r="I34" s="100"/>
    </row>
    <row r="35" spans="1:9" x14ac:dyDescent="0.2">
      <c r="A35" s="100"/>
      <c r="B35" s="100"/>
      <c r="C35" s="100"/>
      <c r="D35" s="100"/>
      <c r="E35" s="100"/>
      <c r="F35" s="100"/>
      <c r="G35" s="100"/>
      <c r="H35" s="100"/>
      <c r="I35" s="100"/>
    </row>
    <row r="36" spans="1:9" x14ac:dyDescent="0.2">
      <c r="A36" s="100"/>
      <c r="B36" s="100"/>
      <c r="C36" s="100"/>
      <c r="D36" s="100"/>
      <c r="E36" s="100"/>
      <c r="F36" s="100"/>
      <c r="G36" s="100"/>
      <c r="H36" s="100"/>
      <c r="I36" s="100"/>
    </row>
    <row r="37" spans="1:9" x14ac:dyDescent="0.2">
      <c r="A37" s="100"/>
      <c r="B37" s="100"/>
      <c r="C37" s="100"/>
      <c r="D37" s="100"/>
      <c r="E37" s="100"/>
      <c r="F37" s="100"/>
      <c r="G37" s="100"/>
      <c r="H37" s="100"/>
      <c r="I37" s="100"/>
    </row>
    <row r="38" spans="1:9" x14ac:dyDescent="0.2">
      <c r="A38" s="100"/>
      <c r="B38" s="100"/>
      <c r="C38" s="100"/>
      <c r="D38" s="100"/>
      <c r="E38" s="100"/>
      <c r="F38" s="100"/>
      <c r="G38" s="100"/>
      <c r="H38" s="100"/>
      <c r="I38" s="100"/>
    </row>
  </sheetData>
  <hyperlinks>
    <hyperlink ref="K2" location="'Contents and Links'!A1" display="Contents and Links"/>
    <hyperlink ref="K1" location="'A Wales of Cohesive Communities'!A1" display="A Wales of Cohesive Communities"/>
    <hyperlink ref="A18" r:id="rId1"/>
  </hyperlinks>
  <pageMargins left="0.7" right="0.7" top="0.75" bottom="0.75" header="0.3" footer="0.3"/>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zoomScaleNormal="100" workbookViewId="0"/>
  </sheetViews>
  <sheetFormatPr defaultColWidth="8.88671875" defaultRowHeight="15" x14ac:dyDescent="0.2"/>
  <cols>
    <col min="1" max="1" width="35.5546875" style="102" customWidth="1"/>
    <col min="2" max="2" width="14.109375" style="102" customWidth="1"/>
    <col min="3" max="8" width="8.88671875" style="102"/>
    <col min="9" max="9" width="28.33203125" style="102" customWidth="1"/>
    <col min="10" max="16384" width="8.88671875" style="102"/>
  </cols>
  <sheetData>
    <row r="1" spans="1:7" ht="15.75" x14ac:dyDescent="0.2">
      <c r="A1" s="378" t="s">
        <v>365</v>
      </c>
      <c r="B1" s="100"/>
      <c r="C1" s="100"/>
      <c r="G1" s="379" t="s">
        <v>338</v>
      </c>
    </row>
    <row r="2" spans="1:7" x14ac:dyDescent="0.2">
      <c r="A2" s="100"/>
      <c r="B2" s="100"/>
      <c r="C2" s="100"/>
      <c r="G2" s="379" t="s">
        <v>1</v>
      </c>
    </row>
    <row r="3" spans="1:7" x14ac:dyDescent="0.2">
      <c r="A3" s="100"/>
      <c r="B3" s="100"/>
      <c r="C3" s="100"/>
    </row>
    <row r="4" spans="1:7" x14ac:dyDescent="0.2">
      <c r="A4" s="100"/>
      <c r="B4" s="100"/>
      <c r="C4" s="100"/>
    </row>
    <row r="5" spans="1:7" x14ac:dyDescent="0.2">
      <c r="A5" s="100"/>
      <c r="B5" s="100"/>
      <c r="C5" s="100"/>
    </row>
    <row r="6" spans="1:7" x14ac:dyDescent="0.2">
      <c r="A6" s="100"/>
      <c r="B6" s="100"/>
      <c r="C6" s="100"/>
    </row>
    <row r="7" spans="1:7" x14ac:dyDescent="0.2">
      <c r="A7" s="100"/>
      <c r="B7" s="100"/>
      <c r="C7" s="100"/>
    </row>
    <row r="8" spans="1:7" x14ac:dyDescent="0.2">
      <c r="A8" s="100"/>
      <c r="B8" s="100"/>
      <c r="C8" s="100"/>
    </row>
    <row r="9" spans="1:7" x14ac:dyDescent="0.2">
      <c r="A9" s="100"/>
      <c r="B9" s="100"/>
      <c r="C9" s="100"/>
    </row>
    <row r="10" spans="1:7" x14ac:dyDescent="0.2">
      <c r="A10" s="100"/>
      <c r="B10" s="100"/>
      <c r="C10" s="100"/>
    </row>
    <row r="11" spans="1:7" x14ac:dyDescent="0.2">
      <c r="A11" s="100"/>
      <c r="B11" s="100"/>
      <c r="C11" s="100"/>
    </row>
    <row r="12" spans="1:7" x14ac:dyDescent="0.2">
      <c r="A12" s="100"/>
      <c r="B12" s="100"/>
      <c r="C12" s="100"/>
    </row>
    <row r="13" spans="1:7" x14ac:dyDescent="0.2">
      <c r="A13" s="100"/>
      <c r="B13" s="100"/>
      <c r="C13" s="100"/>
    </row>
    <row r="14" spans="1:7" x14ac:dyDescent="0.2">
      <c r="A14" s="100"/>
      <c r="B14" s="100"/>
      <c r="C14" s="100"/>
    </row>
    <row r="15" spans="1:7" x14ac:dyDescent="0.2">
      <c r="A15" s="100"/>
      <c r="B15" s="100"/>
      <c r="C15" s="100"/>
    </row>
    <row r="16" spans="1:7" x14ac:dyDescent="0.2">
      <c r="A16" s="100"/>
      <c r="B16" s="100"/>
      <c r="C16" s="100"/>
    </row>
    <row r="17" spans="1:5" x14ac:dyDescent="0.2">
      <c r="A17" s="100"/>
      <c r="B17" s="100"/>
      <c r="C17" s="100"/>
    </row>
    <row r="19" spans="1:5" x14ac:dyDescent="0.2">
      <c r="A19" s="330" t="s">
        <v>339</v>
      </c>
      <c r="B19" s="158"/>
      <c r="C19" s="158"/>
      <c r="D19" s="100"/>
    </row>
    <row r="20" spans="1:5" x14ac:dyDescent="0.2">
      <c r="A20" s="158" t="s">
        <v>44</v>
      </c>
      <c r="B20" s="158"/>
      <c r="C20" s="158"/>
      <c r="D20" s="158"/>
      <c r="E20" s="100"/>
    </row>
    <row r="21" spans="1:5" x14ac:dyDescent="0.2">
      <c r="A21" s="158" t="s">
        <v>45</v>
      </c>
      <c r="B21" s="158"/>
      <c r="C21" s="158"/>
      <c r="D21" s="158"/>
      <c r="E21" s="100"/>
    </row>
    <row r="22" spans="1:5" x14ac:dyDescent="0.2">
      <c r="A22" s="158"/>
      <c r="B22" s="158"/>
      <c r="C22" s="158"/>
      <c r="D22" s="158"/>
      <c r="E22" s="100"/>
    </row>
    <row r="23" spans="1:5" ht="15.75" thickBot="1" x14ac:dyDescent="0.25">
      <c r="A23" s="404" t="s">
        <v>366</v>
      </c>
      <c r="B23" s="390" t="s">
        <v>335</v>
      </c>
      <c r="C23" s="100"/>
    </row>
    <row r="24" spans="1:5" x14ac:dyDescent="0.2">
      <c r="A24" s="405" t="s">
        <v>367</v>
      </c>
      <c r="B24" s="199">
        <v>1.2409999999999999</v>
      </c>
      <c r="C24" s="100"/>
    </row>
    <row r="25" spans="1:5" x14ac:dyDescent="0.2">
      <c r="A25" s="405" t="s">
        <v>368</v>
      </c>
      <c r="B25" s="199">
        <v>1.2569999999999999</v>
      </c>
      <c r="C25" s="100"/>
    </row>
    <row r="26" spans="1:5" x14ac:dyDescent="0.2">
      <c r="A26" s="405" t="s">
        <v>369</v>
      </c>
      <c r="B26" s="199">
        <v>1.8049999999999999</v>
      </c>
      <c r="C26" s="100"/>
    </row>
    <row r="27" spans="1:5" x14ac:dyDescent="0.2">
      <c r="A27" s="405" t="s">
        <v>370</v>
      </c>
      <c r="B27" s="199">
        <v>1.9769999999999999</v>
      </c>
      <c r="C27" s="100"/>
    </row>
    <row r="28" spans="1:5" x14ac:dyDescent="0.2">
      <c r="A28" s="405" t="s">
        <v>371</v>
      </c>
      <c r="B28" s="199">
        <v>4.7409999999999997</v>
      </c>
      <c r="C28" s="100"/>
    </row>
    <row r="29" spans="1:5" x14ac:dyDescent="0.2">
      <c r="A29" s="405" t="s">
        <v>372</v>
      </c>
      <c r="B29" s="199">
        <v>6.4719999999999995</v>
      </c>
      <c r="C29" s="100"/>
    </row>
    <row r="30" spans="1:5" x14ac:dyDescent="0.2">
      <c r="A30" s="405" t="s">
        <v>373</v>
      </c>
      <c r="B30" s="199">
        <v>6.952</v>
      </c>
      <c r="C30" s="100"/>
    </row>
    <row r="31" spans="1:5" x14ac:dyDescent="0.2">
      <c r="A31" s="405" t="s">
        <v>374</v>
      </c>
      <c r="B31" s="199">
        <v>7.1840000000000002</v>
      </c>
      <c r="C31" s="100"/>
    </row>
    <row r="32" spans="1:5" x14ac:dyDescent="0.2">
      <c r="A32" s="406" t="s">
        <v>375</v>
      </c>
      <c r="B32" s="78">
        <v>8.4529999999999994</v>
      </c>
      <c r="C32" s="100"/>
    </row>
    <row r="34" spans="7:7" ht="15.75" x14ac:dyDescent="0.2">
      <c r="G34" s="407"/>
    </row>
  </sheetData>
  <hyperlinks>
    <hyperlink ref="G2" location="'Contents and Links'!A1" display="Contents and Links"/>
    <hyperlink ref="G1" location="'A Wales of Cohesive Communities'!A1" display="A Wales of Cohesive Communities"/>
    <hyperlink ref="A19" r:id="rId1"/>
  </hyperlinks>
  <pageMargins left="0.7" right="0.7" top="0.75" bottom="0.75" header="0.3" footer="0.3"/>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zoomScaleNormal="100" workbookViewId="0">
      <selection activeCell="B25" sqref="B25:B26"/>
    </sheetView>
  </sheetViews>
  <sheetFormatPr defaultColWidth="8.88671875" defaultRowHeight="15" x14ac:dyDescent="0.2"/>
  <cols>
    <col min="1" max="1" width="47.6640625" style="102" customWidth="1"/>
    <col min="2" max="2" width="9.21875" style="102" customWidth="1"/>
    <col min="3" max="4" width="8.88671875" style="102"/>
    <col min="5" max="5" width="28.5546875" style="102" customWidth="1"/>
    <col min="6" max="16384" width="8.88671875" style="102"/>
  </cols>
  <sheetData>
    <row r="1" spans="1:4" ht="15.75" x14ac:dyDescent="0.2">
      <c r="A1" s="378" t="s">
        <v>376</v>
      </c>
      <c r="B1" s="100"/>
      <c r="D1" s="379" t="s">
        <v>338</v>
      </c>
    </row>
    <row r="2" spans="1:4" x14ac:dyDescent="0.2">
      <c r="A2" s="100"/>
      <c r="B2" s="100"/>
      <c r="D2" s="379" t="s">
        <v>1</v>
      </c>
    </row>
    <row r="3" spans="1:4" x14ac:dyDescent="0.2">
      <c r="A3" s="100"/>
      <c r="B3" s="100"/>
    </row>
    <row r="4" spans="1:4" x14ac:dyDescent="0.2">
      <c r="A4" s="100"/>
      <c r="B4" s="100"/>
    </row>
    <row r="5" spans="1:4" x14ac:dyDescent="0.2">
      <c r="A5" s="100"/>
      <c r="B5" s="100"/>
    </row>
    <row r="6" spans="1:4" x14ac:dyDescent="0.2">
      <c r="A6" s="100"/>
      <c r="B6" s="100"/>
    </row>
    <row r="7" spans="1:4" x14ac:dyDescent="0.2">
      <c r="A7" s="100"/>
      <c r="B7" s="100"/>
    </row>
    <row r="8" spans="1:4" x14ac:dyDescent="0.2">
      <c r="A8" s="100"/>
      <c r="B8" s="100"/>
    </row>
    <row r="9" spans="1:4" x14ac:dyDescent="0.2">
      <c r="A9" s="100"/>
      <c r="B9" s="100"/>
    </row>
    <row r="10" spans="1:4" x14ac:dyDescent="0.2">
      <c r="A10" s="100"/>
      <c r="B10" s="100"/>
    </row>
    <row r="11" spans="1:4" x14ac:dyDescent="0.2">
      <c r="A11" s="100"/>
      <c r="B11" s="100"/>
    </row>
    <row r="12" spans="1:4" x14ac:dyDescent="0.2">
      <c r="A12" s="100"/>
      <c r="B12" s="100"/>
    </row>
    <row r="13" spans="1:4" x14ac:dyDescent="0.2">
      <c r="A13" s="100"/>
      <c r="B13" s="100"/>
    </row>
    <row r="14" spans="1:4" x14ac:dyDescent="0.2">
      <c r="A14" s="100"/>
      <c r="B14" s="100"/>
    </row>
    <row r="15" spans="1:4" x14ac:dyDescent="0.2">
      <c r="A15" s="100"/>
      <c r="B15" s="100"/>
    </row>
    <row r="16" spans="1:4" x14ac:dyDescent="0.2">
      <c r="A16" s="100"/>
      <c r="B16" s="100"/>
    </row>
    <row r="17" spans="1:6" x14ac:dyDescent="0.2">
      <c r="A17" s="100"/>
      <c r="B17" s="100"/>
    </row>
    <row r="18" spans="1:6" x14ac:dyDescent="0.2">
      <c r="C18" s="158"/>
      <c r="D18" s="100"/>
    </row>
    <row r="19" spans="1:6" x14ac:dyDescent="0.2">
      <c r="C19" s="158"/>
      <c r="D19" s="158"/>
      <c r="E19" s="100"/>
    </row>
    <row r="20" spans="1:6" x14ac:dyDescent="0.2">
      <c r="A20" s="330" t="s">
        <v>339</v>
      </c>
      <c r="C20" s="158"/>
      <c r="D20" s="158"/>
      <c r="E20" s="100"/>
    </row>
    <row r="21" spans="1:6" x14ac:dyDescent="0.2">
      <c r="A21" s="158" t="s">
        <v>44</v>
      </c>
      <c r="B21" s="158"/>
      <c r="C21" s="100"/>
    </row>
    <row r="22" spans="1:6" x14ac:dyDescent="0.2">
      <c r="A22" s="158" t="s">
        <v>45</v>
      </c>
      <c r="B22" s="158"/>
    </row>
    <row r="23" spans="1:6" x14ac:dyDescent="0.2">
      <c r="A23" s="158"/>
      <c r="B23" s="158"/>
    </row>
    <row r="24" spans="1:6" ht="15.75" thickBot="1" x14ac:dyDescent="0.25">
      <c r="A24" s="403" t="s">
        <v>377</v>
      </c>
      <c r="B24" s="390" t="s">
        <v>335</v>
      </c>
    </row>
    <row r="25" spans="1:6" x14ac:dyDescent="0.2">
      <c r="A25" s="408" t="s">
        <v>378</v>
      </c>
      <c r="B25" s="160">
        <v>7.552427359480621</v>
      </c>
      <c r="E25" s="409"/>
      <c r="F25" s="170"/>
    </row>
    <row r="26" spans="1:6" x14ac:dyDescent="0.2">
      <c r="A26" s="408" t="s">
        <v>379</v>
      </c>
      <c r="B26" s="160">
        <v>8.2419925726350716</v>
      </c>
      <c r="E26" s="409"/>
    </row>
    <row r="27" spans="1:6" x14ac:dyDescent="0.2">
      <c r="A27" s="408" t="s">
        <v>380</v>
      </c>
      <c r="B27" s="170">
        <v>10.315336057209709</v>
      </c>
      <c r="E27" s="409"/>
    </row>
    <row r="28" spans="1:6" x14ac:dyDescent="0.2">
      <c r="A28" s="408" t="s">
        <v>381</v>
      </c>
      <c r="B28" s="170">
        <v>10.306976551295943</v>
      </c>
      <c r="E28" s="409"/>
    </row>
    <row r="29" spans="1:6" x14ac:dyDescent="0.2">
      <c r="A29" s="408" t="s">
        <v>382</v>
      </c>
      <c r="B29" s="170">
        <v>17.982787901432953</v>
      </c>
      <c r="E29" s="409"/>
    </row>
    <row r="30" spans="1:6" x14ac:dyDescent="0.2">
      <c r="A30" s="410" t="s">
        <v>383</v>
      </c>
      <c r="B30" s="321">
        <v>20.443063458727025</v>
      </c>
      <c r="E30" s="409"/>
    </row>
  </sheetData>
  <hyperlinks>
    <hyperlink ref="D2" location="'Contents and Links'!A1" display="Contents and Links"/>
    <hyperlink ref="D1" location="'A Wales of Cohesive Communities'!A1" display="A Wales of Cohesive Communities"/>
    <hyperlink ref="A20" r:id="rId1"/>
  </hyperlinks>
  <pageMargins left="0.7" right="0.7" top="0.75" bottom="0.75" header="0.3" footer="0.3"/>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zoomScaleNormal="100" workbookViewId="0">
      <selection activeCell="F29" sqref="F29"/>
    </sheetView>
  </sheetViews>
  <sheetFormatPr defaultColWidth="8.88671875" defaultRowHeight="12.75" x14ac:dyDescent="0.2"/>
  <cols>
    <col min="1" max="7" width="8.88671875" style="3"/>
    <col min="8" max="8" width="13.21875" style="3" customWidth="1"/>
    <col min="9" max="16384" width="8.88671875" style="3"/>
  </cols>
  <sheetData>
    <row r="1" spans="1:22" ht="15.75" x14ac:dyDescent="0.2">
      <c r="A1" s="313" t="s">
        <v>658</v>
      </c>
      <c r="N1" s="379" t="s">
        <v>338</v>
      </c>
    </row>
    <row r="2" spans="1:22" ht="22.5" customHeight="1" x14ac:dyDescent="0.2">
      <c r="N2" s="379" t="s">
        <v>1</v>
      </c>
    </row>
    <row r="3" spans="1:22" ht="22.5" customHeight="1" x14ac:dyDescent="0.2">
      <c r="A3" s="474" t="s">
        <v>602</v>
      </c>
      <c r="B3" s="474"/>
      <c r="C3" s="474"/>
      <c r="D3" s="474"/>
      <c r="E3" s="474"/>
      <c r="F3" s="474"/>
      <c r="H3" s="114" t="s">
        <v>603</v>
      </c>
    </row>
    <row r="4" spans="1:22" x14ac:dyDescent="0.2">
      <c r="I4" s="310"/>
      <c r="Q4" s="477"/>
      <c r="R4" s="477"/>
      <c r="S4" s="473"/>
      <c r="T4" s="158"/>
      <c r="U4" s="158"/>
      <c r="V4" s="114"/>
    </row>
    <row r="5" spans="1:22" ht="21" customHeight="1" x14ac:dyDescent="0.2">
      <c r="I5" s="311"/>
      <c r="Q5" s="477"/>
      <c r="R5" s="477"/>
      <c r="S5" s="473"/>
      <c r="T5" s="158"/>
      <c r="U5" s="158"/>
      <c r="V5" s="114"/>
    </row>
    <row r="6" spans="1:22" ht="29.25" customHeight="1" x14ac:dyDescent="0.2">
      <c r="Q6" s="158"/>
      <c r="R6" s="158"/>
      <c r="S6" s="158"/>
      <c r="T6" s="312"/>
      <c r="U6" s="158"/>
      <c r="V6" s="114"/>
    </row>
    <row r="7" spans="1:22" x14ac:dyDescent="0.2">
      <c r="Q7" s="158"/>
      <c r="R7" s="158"/>
      <c r="S7" s="158"/>
      <c r="T7" s="158"/>
      <c r="U7" s="158"/>
      <c r="V7" s="114"/>
    </row>
    <row r="8" spans="1:22" x14ac:dyDescent="0.2">
      <c r="Q8" s="158"/>
      <c r="R8" s="158"/>
      <c r="S8" s="158"/>
      <c r="T8" s="158"/>
      <c r="U8" s="158"/>
      <c r="V8" s="114"/>
    </row>
    <row r="9" spans="1:22" x14ac:dyDescent="0.2">
      <c r="Q9" s="203"/>
      <c r="R9" s="194"/>
      <c r="U9" s="158"/>
      <c r="V9" s="114"/>
    </row>
    <row r="10" spans="1:22" x14ac:dyDescent="0.2">
      <c r="Q10" s="203"/>
      <c r="R10" s="194"/>
      <c r="U10" s="158"/>
      <c r="V10" s="114"/>
    </row>
    <row r="11" spans="1:22" x14ac:dyDescent="0.2">
      <c r="C11" s="310"/>
      <c r="D11" s="196"/>
      <c r="Q11" s="203"/>
      <c r="R11" s="194"/>
      <c r="U11" s="114"/>
      <c r="V11" s="114"/>
    </row>
    <row r="12" spans="1:22" x14ac:dyDescent="0.2">
      <c r="I12" s="202"/>
      <c r="Q12" s="203"/>
      <c r="R12" s="194"/>
      <c r="U12" s="114"/>
      <c r="V12" s="114"/>
    </row>
    <row r="13" spans="1:22" x14ac:dyDescent="0.2">
      <c r="Q13" s="203"/>
      <c r="R13" s="194"/>
      <c r="S13" s="114"/>
      <c r="T13" s="196"/>
      <c r="U13" s="114"/>
      <c r="V13" s="114"/>
    </row>
    <row r="14" spans="1:22" x14ac:dyDescent="0.2">
      <c r="A14" s="68"/>
      <c r="B14" s="68"/>
      <c r="C14" s="68"/>
      <c r="D14" s="68"/>
      <c r="E14" s="68"/>
      <c r="F14" s="68"/>
      <c r="G14" s="68"/>
      <c r="H14" s="68"/>
      <c r="I14" s="68"/>
      <c r="J14" s="68"/>
      <c r="K14" s="68"/>
      <c r="L14" s="68"/>
      <c r="M14" s="68"/>
      <c r="N14" s="68"/>
      <c r="O14" s="68"/>
      <c r="P14" s="68"/>
    </row>
    <row r="15" spans="1:22" x14ac:dyDescent="0.2">
      <c r="C15" s="68"/>
      <c r="D15" s="68"/>
      <c r="E15" s="68"/>
      <c r="F15" s="68"/>
      <c r="G15" s="68"/>
      <c r="J15" s="68"/>
      <c r="K15" s="68"/>
      <c r="L15" s="68"/>
      <c r="M15" s="473"/>
      <c r="N15" s="473"/>
      <c r="O15" s="68"/>
      <c r="P15" s="68"/>
    </row>
    <row r="16" spans="1:22" x14ac:dyDescent="0.2">
      <c r="C16" s="68"/>
      <c r="D16" s="68"/>
      <c r="E16" s="68"/>
      <c r="F16" s="68"/>
      <c r="G16" s="68"/>
      <c r="J16" s="68"/>
      <c r="K16" s="68"/>
      <c r="L16" s="68"/>
      <c r="M16" s="68"/>
      <c r="N16" s="68"/>
      <c r="O16" s="68"/>
      <c r="P16" s="68"/>
    </row>
    <row r="17" spans="1:16" x14ac:dyDescent="0.2">
      <c r="C17" s="68"/>
      <c r="D17" s="68"/>
      <c r="E17" s="68"/>
      <c r="F17" s="68"/>
      <c r="G17" s="68"/>
      <c r="J17" s="310"/>
      <c r="K17" s="68"/>
      <c r="L17" s="317"/>
      <c r="M17" s="203"/>
      <c r="N17" s="203"/>
      <c r="O17" s="203"/>
      <c r="P17" s="203"/>
    </row>
    <row r="18" spans="1:16" x14ac:dyDescent="0.2">
      <c r="A18" s="330" t="s">
        <v>399</v>
      </c>
      <c r="C18" s="68"/>
      <c r="D18" s="68"/>
      <c r="E18" s="68"/>
      <c r="F18" s="68"/>
      <c r="G18" s="68"/>
      <c r="H18" s="330" t="s">
        <v>399</v>
      </c>
      <c r="J18" s="310"/>
      <c r="K18" s="68"/>
      <c r="L18" s="317"/>
      <c r="M18" s="203"/>
      <c r="N18" s="203"/>
      <c r="O18" s="203"/>
      <c r="P18" s="203"/>
    </row>
    <row r="19" spans="1:16" x14ac:dyDescent="0.2">
      <c r="C19" s="68"/>
      <c r="D19" s="68"/>
      <c r="E19" s="68"/>
      <c r="F19" s="68"/>
      <c r="G19" s="68"/>
      <c r="J19" s="310"/>
      <c r="K19" s="68"/>
      <c r="L19" s="317"/>
      <c r="M19" s="203"/>
      <c r="N19" s="203"/>
      <c r="O19" s="203"/>
      <c r="P19" s="203"/>
    </row>
    <row r="20" spans="1:16" ht="13.5" thickBot="1" x14ac:dyDescent="0.25">
      <c r="A20" s="215" t="s">
        <v>450</v>
      </c>
      <c r="B20" s="215" t="s">
        <v>335</v>
      </c>
      <c r="C20" s="68"/>
      <c r="D20" s="68"/>
      <c r="E20" s="68"/>
      <c r="F20" s="68"/>
      <c r="G20" s="68"/>
      <c r="H20" s="215" t="s">
        <v>644</v>
      </c>
      <c r="I20" s="215" t="s">
        <v>335</v>
      </c>
      <c r="J20" s="311"/>
      <c r="K20" s="68"/>
      <c r="L20" s="317"/>
      <c r="M20" s="203"/>
      <c r="N20" s="203"/>
      <c r="O20" s="203"/>
      <c r="P20" s="203"/>
    </row>
    <row r="21" spans="1:16" ht="25.5" x14ac:dyDescent="0.2">
      <c r="A21" s="310" t="s">
        <v>598</v>
      </c>
      <c r="B21" s="170">
        <v>78.459675917303045</v>
      </c>
      <c r="C21" s="68"/>
      <c r="D21" s="68"/>
      <c r="E21" s="68"/>
      <c r="F21" s="68"/>
      <c r="G21" s="68"/>
      <c r="H21" s="319" t="s">
        <v>600</v>
      </c>
      <c r="I21" s="195">
        <v>46.39597690445148</v>
      </c>
      <c r="J21" s="475"/>
      <c r="K21" s="476"/>
      <c r="L21" s="159"/>
      <c r="M21" s="159"/>
      <c r="N21" s="159"/>
      <c r="O21" s="159"/>
      <c r="P21" s="159"/>
    </row>
    <row r="22" spans="1:16" x14ac:dyDescent="0.2">
      <c r="A22" s="310" t="s">
        <v>597</v>
      </c>
      <c r="B22" s="170">
        <v>19.519463587260198</v>
      </c>
      <c r="C22" s="68"/>
      <c r="D22" s="68"/>
      <c r="E22" s="68"/>
      <c r="F22" s="68"/>
      <c r="G22" s="68"/>
      <c r="H22" s="125" t="s">
        <v>599</v>
      </c>
      <c r="I22" s="197">
        <v>32.547960514062204</v>
      </c>
      <c r="J22" s="68"/>
      <c r="K22" s="68"/>
      <c r="L22" s="158"/>
      <c r="M22" s="158"/>
      <c r="N22" s="158"/>
      <c r="O22" s="158"/>
      <c r="P22" s="158"/>
    </row>
    <row r="23" spans="1:16" ht="25.5" x14ac:dyDescent="0.2">
      <c r="A23" s="320" t="s">
        <v>596</v>
      </c>
      <c r="B23" s="321">
        <v>1.6856025330601603</v>
      </c>
      <c r="C23" s="68"/>
      <c r="D23" s="68"/>
      <c r="E23" s="68"/>
      <c r="F23" s="68"/>
      <c r="G23" s="68"/>
      <c r="H23" s="319" t="s">
        <v>601</v>
      </c>
      <c r="I23" s="195">
        <v>11.380145278450362</v>
      </c>
      <c r="J23" s="68"/>
      <c r="K23" s="68"/>
      <c r="N23" s="158"/>
      <c r="O23" s="158"/>
      <c r="P23" s="158"/>
    </row>
    <row r="24" spans="1:16" x14ac:dyDescent="0.2">
      <c r="A24" s="68"/>
      <c r="B24" s="68"/>
      <c r="C24" s="68"/>
      <c r="D24" s="68"/>
      <c r="E24" s="68"/>
      <c r="F24" s="68"/>
      <c r="G24" s="68"/>
      <c r="H24" s="285" t="s">
        <v>567</v>
      </c>
      <c r="I24" s="226">
        <v>9.6759173030359467</v>
      </c>
      <c r="J24" s="68"/>
      <c r="K24" s="68"/>
      <c r="N24" s="193"/>
      <c r="O24" s="193"/>
      <c r="P24" s="193"/>
    </row>
    <row r="25" spans="1:16" x14ac:dyDescent="0.2">
      <c r="A25" s="68"/>
      <c r="B25" s="68"/>
      <c r="C25" s="68"/>
      <c r="D25" s="68"/>
      <c r="E25" s="68"/>
      <c r="F25" s="68"/>
      <c r="G25" s="68"/>
      <c r="H25" s="68"/>
      <c r="I25" s="68"/>
      <c r="J25" s="68"/>
      <c r="K25" s="68"/>
      <c r="N25" s="158"/>
      <c r="O25" s="158"/>
      <c r="P25" s="158"/>
    </row>
    <row r="26" spans="1:16" x14ac:dyDescent="0.2">
      <c r="A26" s="68"/>
      <c r="B26" s="68"/>
      <c r="C26" s="68"/>
      <c r="D26" s="68"/>
      <c r="E26" s="68"/>
      <c r="F26" s="68"/>
      <c r="G26" s="68"/>
      <c r="H26" s="68"/>
      <c r="I26" s="68"/>
      <c r="J26" s="68"/>
      <c r="K26" s="68"/>
      <c r="N26" s="158"/>
      <c r="O26" s="158"/>
      <c r="P26" s="158"/>
    </row>
    <row r="27" spans="1:16" x14ac:dyDescent="0.2">
      <c r="A27" s="68"/>
      <c r="B27" s="68"/>
      <c r="C27" s="68"/>
      <c r="D27" s="68"/>
      <c r="E27" s="68"/>
      <c r="F27" s="68"/>
      <c r="G27" s="68"/>
      <c r="H27" s="68"/>
      <c r="I27" s="68"/>
      <c r="J27" s="144"/>
      <c r="K27" s="68"/>
      <c r="L27" s="158"/>
      <c r="M27" s="170"/>
      <c r="N27" s="158"/>
      <c r="O27" s="68"/>
      <c r="P27" s="158"/>
    </row>
    <row r="28" spans="1:16" x14ac:dyDescent="0.2">
      <c r="A28" s="68"/>
      <c r="B28" s="68"/>
      <c r="C28" s="68"/>
      <c r="D28" s="68"/>
      <c r="E28" s="68"/>
      <c r="F28" s="68"/>
      <c r="G28" s="68"/>
      <c r="H28" s="68"/>
      <c r="I28" s="68"/>
      <c r="J28" s="68"/>
      <c r="K28" s="68"/>
      <c r="L28" s="158"/>
      <c r="M28" s="158"/>
      <c r="N28" s="158"/>
      <c r="O28" s="158"/>
      <c r="P28" s="158"/>
    </row>
    <row r="29" spans="1:16" x14ac:dyDescent="0.2">
      <c r="A29" s="68"/>
      <c r="B29" s="68"/>
      <c r="C29" s="68"/>
      <c r="D29" s="68"/>
      <c r="E29" s="68"/>
      <c r="F29" s="68"/>
      <c r="G29" s="68"/>
      <c r="H29" s="68"/>
      <c r="I29" s="68"/>
      <c r="J29" s="68"/>
      <c r="K29" s="68"/>
      <c r="L29" s="68"/>
      <c r="M29" s="68"/>
      <c r="N29" s="68"/>
      <c r="O29" s="68"/>
      <c r="P29" s="68"/>
    </row>
    <row r="30" spans="1:16" x14ac:dyDescent="0.2">
      <c r="A30" s="68"/>
      <c r="B30" s="68"/>
      <c r="C30" s="68"/>
      <c r="D30" s="68"/>
      <c r="E30" s="68"/>
      <c r="F30" s="68"/>
      <c r="G30" s="68"/>
      <c r="H30" s="68"/>
      <c r="I30" s="68"/>
      <c r="J30" s="68"/>
      <c r="K30" s="68"/>
      <c r="L30" s="68"/>
      <c r="M30" s="68"/>
      <c r="N30" s="68"/>
      <c r="O30" s="68"/>
      <c r="P30" s="68"/>
    </row>
    <row r="31" spans="1:16" x14ac:dyDescent="0.2">
      <c r="A31" s="314"/>
      <c r="B31" s="68"/>
      <c r="C31" s="68"/>
      <c r="D31" s="68"/>
      <c r="E31" s="68"/>
      <c r="F31" s="68"/>
      <c r="G31" s="68"/>
      <c r="H31" s="68"/>
      <c r="I31" s="68"/>
      <c r="J31" s="68"/>
      <c r="K31" s="68"/>
      <c r="L31" s="68"/>
      <c r="M31" s="68"/>
      <c r="N31" s="68"/>
      <c r="O31" s="68"/>
      <c r="P31" s="68"/>
    </row>
    <row r="32" spans="1:16" x14ac:dyDescent="0.2">
      <c r="A32" s="314"/>
      <c r="B32" s="68"/>
      <c r="C32" s="68"/>
      <c r="D32" s="68"/>
      <c r="E32" s="315"/>
      <c r="F32" s="68"/>
      <c r="G32" s="68"/>
      <c r="H32" s="68"/>
      <c r="I32" s="68"/>
      <c r="J32" s="68"/>
      <c r="K32" s="68"/>
      <c r="L32" s="68"/>
      <c r="M32" s="68"/>
      <c r="N32" s="68"/>
      <c r="O32" s="68"/>
      <c r="P32" s="68"/>
    </row>
    <row r="33" spans="1:16" x14ac:dyDescent="0.2">
      <c r="A33" s="158"/>
      <c r="B33" s="158"/>
      <c r="C33" s="158"/>
      <c r="D33" s="310"/>
      <c r="E33" s="310"/>
      <c r="F33" s="310"/>
      <c r="G33" s="310"/>
      <c r="H33" s="310"/>
      <c r="I33" s="68"/>
      <c r="J33" s="68"/>
      <c r="K33" s="68"/>
      <c r="L33" s="68"/>
      <c r="M33" s="68"/>
      <c r="N33" s="68"/>
      <c r="O33" s="68"/>
      <c r="P33" s="68"/>
    </row>
    <row r="34" spans="1:16" x14ac:dyDescent="0.2">
      <c r="A34" s="310"/>
      <c r="B34" s="318"/>
      <c r="C34" s="318"/>
      <c r="D34" s="312"/>
      <c r="E34" s="312"/>
      <c r="F34" s="312"/>
      <c r="G34" s="316"/>
      <c r="H34" s="311"/>
      <c r="I34" s="68"/>
      <c r="J34" s="68"/>
      <c r="K34" s="68"/>
      <c r="L34" s="68"/>
      <c r="M34" s="68"/>
      <c r="N34" s="68"/>
      <c r="O34" s="68"/>
      <c r="P34" s="68"/>
    </row>
    <row r="35" spans="1:16" x14ac:dyDescent="0.2">
      <c r="A35" s="68"/>
      <c r="B35" s="68"/>
      <c r="C35" s="68"/>
      <c r="D35" s="68"/>
      <c r="E35" s="68"/>
      <c r="F35" s="68"/>
      <c r="G35" s="68"/>
      <c r="H35" s="68"/>
      <c r="I35" s="68"/>
      <c r="J35" s="68"/>
      <c r="K35" s="68"/>
      <c r="L35" s="68"/>
      <c r="M35" s="68"/>
      <c r="N35" s="68"/>
      <c r="O35" s="68"/>
      <c r="P35" s="68"/>
    </row>
    <row r="36" spans="1:16" x14ac:dyDescent="0.2">
      <c r="A36" s="68"/>
      <c r="B36" s="68"/>
      <c r="C36" s="68"/>
      <c r="D36" s="68"/>
      <c r="E36" s="68"/>
      <c r="F36" s="68"/>
      <c r="G36" s="68"/>
      <c r="H36" s="68"/>
      <c r="I36" s="68"/>
      <c r="J36" s="68"/>
      <c r="K36" s="68"/>
      <c r="L36" s="68"/>
      <c r="M36" s="68"/>
      <c r="N36" s="68"/>
      <c r="O36" s="68"/>
      <c r="P36" s="68"/>
    </row>
    <row r="37" spans="1:16" x14ac:dyDescent="0.2">
      <c r="A37" s="68"/>
      <c r="B37" s="68"/>
      <c r="C37" s="68"/>
      <c r="D37" s="68"/>
      <c r="E37" s="68"/>
      <c r="F37" s="68"/>
      <c r="G37" s="68"/>
      <c r="H37" s="68"/>
      <c r="I37" s="68"/>
      <c r="J37" s="68"/>
      <c r="K37" s="68"/>
      <c r="L37" s="68"/>
      <c r="M37" s="68"/>
      <c r="N37" s="68"/>
      <c r="O37" s="68"/>
      <c r="P37" s="68"/>
    </row>
  </sheetData>
  <mergeCells count="6">
    <mergeCell ref="S4:S5"/>
    <mergeCell ref="A3:F3"/>
    <mergeCell ref="J21:K21"/>
    <mergeCell ref="M15:N15"/>
    <mergeCell ref="Q4:Q5"/>
    <mergeCell ref="R4:R5"/>
  </mergeCells>
  <hyperlinks>
    <hyperlink ref="A18" r:id="rId1"/>
    <hyperlink ref="H18" r:id="rId2"/>
    <hyperlink ref="N2" location="'Contents and Links'!A1" display="Contents and Links"/>
    <hyperlink ref="N1" location="'A Wales of Cohesive Communities'!A1" display="A Wales of Cohesive Communities"/>
  </hyperlinks>
  <pageMargins left="0.7" right="0.7" top="0.75" bottom="0.75" header="0.3" footer="0.3"/>
  <pageSetup paperSize="9" orientation="portrait" horizontalDpi="300" verticalDpi="300" r:id="rId3"/>
  <drawing r:id="rId4"/>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ColWidth="8.88671875" defaultRowHeight="15" x14ac:dyDescent="0.2"/>
  <cols>
    <col min="1" max="1" width="24.109375" style="67" customWidth="1"/>
    <col min="2" max="16384" width="8.88671875" style="67"/>
  </cols>
  <sheetData>
    <row r="1" spans="1:10" ht="15.75" x14ac:dyDescent="0.25">
      <c r="A1" s="2" t="s">
        <v>777</v>
      </c>
      <c r="J1" s="379" t="s">
        <v>338</v>
      </c>
    </row>
    <row r="2" spans="1:10" x14ac:dyDescent="0.2">
      <c r="J2" s="379" t="s">
        <v>1</v>
      </c>
    </row>
    <row r="23" spans="1:18" x14ac:dyDescent="0.2">
      <c r="A23" s="330" t="s">
        <v>660</v>
      </c>
      <c r="B23" s="3"/>
      <c r="C23" s="3"/>
      <c r="D23" s="3"/>
      <c r="E23" s="3"/>
      <c r="F23" s="3"/>
      <c r="G23" s="3"/>
      <c r="H23" s="3"/>
      <c r="I23" s="3"/>
      <c r="J23" s="3"/>
      <c r="K23" s="3"/>
      <c r="L23" s="3"/>
      <c r="M23" s="3"/>
      <c r="N23" s="3"/>
      <c r="O23" s="3"/>
      <c r="P23" s="3"/>
      <c r="Q23" s="3"/>
      <c r="R23" s="3"/>
    </row>
    <row r="24" spans="1:18" x14ac:dyDescent="0.2">
      <c r="A24" s="3"/>
      <c r="B24" s="3"/>
      <c r="C24" s="3"/>
      <c r="D24" s="3"/>
      <c r="E24" s="3"/>
      <c r="F24" s="3"/>
      <c r="G24" s="3"/>
      <c r="H24" s="3"/>
      <c r="I24" s="3"/>
      <c r="J24" s="3"/>
      <c r="K24" s="3"/>
      <c r="L24" s="3"/>
      <c r="M24" s="3"/>
      <c r="N24" s="3"/>
      <c r="O24" s="3"/>
      <c r="P24" s="3"/>
      <c r="Q24" s="3"/>
      <c r="R24" s="3"/>
    </row>
    <row r="25" spans="1:18" ht="15.75" thickBot="1" x14ac:dyDescent="0.25">
      <c r="A25" s="215"/>
      <c r="B25" s="215" t="s">
        <v>620</v>
      </c>
      <c r="C25" s="215" t="s">
        <v>621</v>
      </c>
      <c r="D25" s="215" t="s">
        <v>622</v>
      </c>
      <c r="E25" s="215" t="s">
        <v>623</v>
      </c>
      <c r="F25" s="215" t="s">
        <v>624</v>
      </c>
      <c r="G25" s="215" t="s">
        <v>625</v>
      </c>
      <c r="H25" s="215" t="s">
        <v>626</v>
      </c>
      <c r="I25" s="215" t="s">
        <v>627</v>
      </c>
      <c r="J25" s="215" t="s">
        <v>628</v>
      </c>
      <c r="K25" s="215" t="s">
        <v>541</v>
      </c>
      <c r="L25" s="215" t="s">
        <v>360</v>
      </c>
      <c r="M25" s="215" t="s">
        <v>361</v>
      </c>
      <c r="N25" s="215" t="s">
        <v>362</v>
      </c>
      <c r="O25" s="215" t="s">
        <v>475</v>
      </c>
      <c r="P25" s="215" t="s">
        <v>363</v>
      </c>
      <c r="Q25" s="215" t="s">
        <v>476</v>
      </c>
      <c r="R25" s="215" t="s">
        <v>364</v>
      </c>
    </row>
    <row r="26" spans="1:18" x14ac:dyDescent="0.2">
      <c r="A26" s="3" t="s">
        <v>618</v>
      </c>
      <c r="B26" s="214">
        <v>13.824739742637046</v>
      </c>
      <c r="C26" s="214">
        <v>13.947206014458146</v>
      </c>
      <c r="D26" s="214">
        <v>13.865454439711343</v>
      </c>
      <c r="E26" s="214">
        <v>13.644925469191653</v>
      </c>
      <c r="F26" s="214">
        <v>13.073791191786897</v>
      </c>
      <c r="G26" s="214">
        <v>11.921302571700286</v>
      </c>
      <c r="H26" s="214">
        <v>11.374921634030841</v>
      </c>
      <c r="I26" s="214">
        <v>11.26207355887316</v>
      </c>
      <c r="J26" s="214">
        <v>10.523050874909957</v>
      </c>
      <c r="K26" s="214">
        <v>9.885898298755972</v>
      </c>
      <c r="L26" s="214">
        <v>10.101926861060607</v>
      </c>
      <c r="M26" s="214">
        <v>11.140301815591167</v>
      </c>
      <c r="N26" s="214">
        <v>13.82228408724866</v>
      </c>
      <c r="O26" s="214">
        <v>16.731061996988789</v>
      </c>
      <c r="P26" s="214">
        <v>20.112747538666625</v>
      </c>
      <c r="Q26" s="214">
        <v>23.917137175157151</v>
      </c>
      <c r="R26" s="214">
        <v>29.507132249697399</v>
      </c>
    </row>
    <row r="27" spans="1:18" x14ac:dyDescent="0.2">
      <c r="A27" s="3" t="s">
        <v>632</v>
      </c>
      <c r="B27" s="214">
        <v>51.062036158906501</v>
      </c>
      <c r="C27" s="214">
        <v>49.747406237692417</v>
      </c>
      <c r="D27" s="214">
        <v>42.941791871433971</v>
      </c>
      <c r="E27" s="214">
        <v>40.165237097250575</v>
      </c>
      <c r="F27" s="214">
        <v>39.360370945463465</v>
      </c>
      <c r="G27" s="214">
        <v>36.925136189048395</v>
      </c>
      <c r="H27" s="214">
        <v>35.717366295346096</v>
      </c>
      <c r="I27" s="214">
        <v>33.519674405503096</v>
      </c>
      <c r="J27" s="214">
        <v>31.45177445949486</v>
      </c>
      <c r="K27" s="214">
        <v>30.010855948805357</v>
      </c>
      <c r="L27" s="214">
        <v>27.33609905054119</v>
      </c>
      <c r="M27" s="214">
        <v>26.209020727923455</v>
      </c>
      <c r="N27" s="214">
        <v>25.849310939458661</v>
      </c>
      <c r="O27" s="214">
        <v>24.069354641981537</v>
      </c>
      <c r="P27" s="214">
        <v>24.499301350721939</v>
      </c>
      <c r="Q27" s="214">
        <v>25.346181721605102</v>
      </c>
      <c r="R27" s="214">
        <v>25.153960436891115</v>
      </c>
    </row>
    <row r="28" spans="1:18" x14ac:dyDescent="0.2">
      <c r="A28" s="3" t="s">
        <v>619</v>
      </c>
      <c r="B28" s="214">
        <v>22.38822310628299</v>
      </c>
      <c r="C28" s="214">
        <v>22.341127697286431</v>
      </c>
      <c r="D28" s="214">
        <v>21.532943218789878</v>
      </c>
      <c r="E28" s="214">
        <v>21.353116162716645</v>
      </c>
      <c r="F28" s="214">
        <v>21.649761460416897</v>
      </c>
      <c r="G28" s="214">
        <v>19.765499040514602</v>
      </c>
      <c r="H28" s="214">
        <v>18.628049415258502</v>
      </c>
      <c r="I28" s="214">
        <v>16.102356400664458</v>
      </c>
      <c r="J28" s="214">
        <v>13.590948897546895</v>
      </c>
      <c r="K28" s="214">
        <v>11.731670712895731</v>
      </c>
      <c r="L28" s="214">
        <v>10.180975235738194</v>
      </c>
      <c r="M28" s="214">
        <v>9.8182851611011106</v>
      </c>
      <c r="N28" s="214">
        <v>9.7592654160559587</v>
      </c>
      <c r="O28" s="214">
        <v>10.162673768975758</v>
      </c>
      <c r="P28" s="214">
        <v>10.0968472447521</v>
      </c>
      <c r="Q28" s="214">
        <v>10.779910820708666</v>
      </c>
      <c r="R28" s="214">
        <v>10.807578208460949</v>
      </c>
    </row>
    <row r="29" spans="1:18" x14ac:dyDescent="0.2">
      <c r="A29" s="70" t="s">
        <v>631</v>
      </c>
      <c r="B29" s="217">
        <v>4.2902949013232172</v>
      </c>
      <c r="C29" s="217">
        <v>3.9884658890343911</v>
      </c>
      <c r="D29" s="217">
        <v>4.0849767128262391</v>
      </c>
      <c r="E29" s="217">
        <v>4.0908507669629532</v>
      </c>
      <c r="F29" s="217">
        <v>5.0039053236997546</v>
      </c>
      <c r="G29" s="217">
        <v>4.6116504047002644</v>
      </c>
      <c r="H29" s="217">
        <v>4.3917991108003092</v>
      </c>
      <c r="I29" s="217">
        <v>4.2548682537467855</v>
      </c>
      <c r="J29" s="217">
        <v>3.6203622919693337</v>
      </c>
      <c r="K29" s="217">
        <v>3.1866093862504807</v>
      </c>
      <c r="L29" s="217">
        <v>2.6873194370844877</v>
      </c>
      <c r="M29" s="217">
        <v>2.6995093452789569</v>
      </c>
      <c r="N29" s="217">
        <v>3.0206634075411798</v>
      </c>
      <c r="O29" s="217">
        <v>3.4716687436231197</v>
      </c>
      <c r="P29" s="217">
        <v>4.5057257118995233</v>
      </c>
      <c r="Q29" s="217">
        <v>6.1763138906265755</v>
      </c>
      <c r="R29" s="217">
        <v>8.4986097441846464</v>
      </c>
    </row>
  </sheetData>
  <hyperlinks>
    <hyperlink ref="A23" r:id="rId1"/>
    <hyperlink ref="J2" location="'Contents and Links'!A1" display="Contents and Links"/>
    <hyperlink ref="J1" location="'A Wales of Cohesive Communities'!A1" display="A Wales of Cohesive Communities"/>
  </hyperlinks>
  <pageMargins left="0.7" right="0.7" top="0.75" bottom="0.75" header="0.3" footer="0.3"/>
  <pageSetup paperSize="9" orientation="portrait" horizontalDpi="300" verticalDpi="300" r:id="rId2"/>
  <drawing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11"/>
  <sheetViews>
    <sheetView showGridLines="0" workbookViewId="0">
      <selection activeCell="A6" sqref="A6"/>
    </sheetView>
  </sheetViews>
  <sheetFormatPr defaultRowHeight="15" x14ac:dyDescent="0.2"/>
  <cols>
    <col min="1" max="1" width="76.6640625" bestFit="1" customWidth="1"/>
  </cols>
  <sheetData>
    <row r="1" spans="1:1" ht="15.75" x14ac:dyDescent="0.25">
      <c r="A1" s="2" t="s">
        <v>12</v>
      </c>
    </row>
    <row r="2" spans="1:1" x14ac:dyDescent="0.2">
      <c r="A2" s="1"/>
    </row>
    <row r="3" spans="1:1" x14ac:dyDescent="0.2">
      <c r="A3" s="331" t="s">
        <v>654</v>
      </c>
    </row>
    <row r="4" spans="1:1" x14ac:dyDescent="0.2">
      <c r="A4" s="331" t="s">
        <v>735</v>
      </c>
    </row>
    <row r="5" spans="1:1" x14ac:dyDescent="0.2">
      <c r="A5" s="331" t="s">
        <v>655</v>
      </c>
    </row>
    <row r="6" spans="1:1" x14ac:dyDescent="0.2">
      <c r="A6" s="331" t="s">
        <v>759</v>
      </c>
    </row>
    <row r="7" spans="1:1" x14ac:dyDescent="0.2">
      <c r="A7" s="331" t="s">
        <v>656</v>
      </c>
    </row>
    <row r="8" spans="1:1" x14ac:dyDescent="0.2">
      <c r="A8" s="1"/>
    </row>
    <row r="9" spans="1:1" x14ac:dyDescent="0.2">
      <c r="A9" s="1"/>
    </row>
    <row r="11" spans="1:1" x14ac:dyDescent="0.2">
      <c r="A11" s="1" t="s">
        <v>1</v>
      </c>
    </row>
  </sheetData>
  <hyperlinks>
    <hyperlink ref="A11" location="'Contents and Links'!A1" display="Contents and Links"/>
    <hyperlink ref="A3" location="'Barriers to arts'!A1" display="6.1 Barriers to going to or taking part in arts events, 2018/19"/>
    <hyperlink ref="A4" location="'Arts children'!A1" display="6.2 Attendance to arts events once a year or more by those aged 7 to 18, 2010 to 2017"/>
    <hyperlink ref="A5" location="Sports!A1" display="6.3 Percentage participating in sports 3 or more times a week"/>
    <hyperlink ref="A6" location="'A Wales of Thriving Culture'!A1" display="6.04 Reported Welsh Language ability, 2012-13 to 2018-19"/>
    <hyperlink ref="A7" location="'Welsh at home'!A1" display="6.5 Percentage aged 5 or over in maintained schools who speak Welsh at home, 2006/07 to 2017/18"/>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election activeCell="E22" sqref="E22"/>
    </sheetView>
  </sheetViews>
  <sheetFormatPr defaultColWidth="8.88671875" defaultRowHeight="15" x14ac:dyDescent="0.2"/>
  <cols>
    <col min="1" max="1" width="28.33203125" style="67" customWidth="1"/>
    <col min="2" max="2" width="11.21875" style="67" customWidth="1"/>
    <col min="3" max="3" width="11.5546875" style="67" customWidth="1"/>
    <col min="4" max="9" width="8.88671875" style="67"/>
    <col min="10" max="10" width="22" style="67" customWidth="1"/>
    <col min="11" max="16384" width="8.88671875" style="67"/>
  </cols>
  <sheetData>
    <row r="1" spans="1:10" ht="15.75" x14ac:dyDescent="0.25">
      <c r="A1" s="92" t="s">
        <v>763</v>
      </c>
      <c r="B1" s="93"/>
      <c r="C1" s="93"/>
      <c r="D1" s="93"/>
      <c r="E1" s="93"/>
      <c r="F1" s="93"/>
      <c r="G1" s="93"/>
      <c r="H1" s="93"/>
      <c r="J1" s="56" t="s">
        <v>355</v>
      </c>
    </row>
    <row r="2" spans="1:10" x14ac:dyDescent="0.2">
      <c r="A2" s="5"/>
      <c r="B2" s="5"/>
      <c r="C2" s="5"/>
      <c r="D2" s="5"/>
      <c r="E2" s="5"/>
      <c r="F2" s="5"/>
      <c r="G2" s="5"/>
      <c r="H2" s="5"/>
      <c r="J2" s="56" t="s">
        <v>1</v>
      </c>
    </row>
    <row r="19" spans="1:8" x14ac:dyDescent="0.2">
      <c r="A19" s="7" t="s">
        <v>356</v>
      </c>
      <c r="B19" s="3"/>
      <c r="C19" s="3"/>
      <c r="D19" s="3"/>
      <c r="E19" s="3"/>
      <c r="F19" s="3"/>
      <c r="G19" s="3"/>
      <c r="H19" s="3"/>
    </row>
    <row r="20" spans="1:8" x14ac:dyDescent="0.2">
      <c r="A20" s="3" t="s">
        <v>44</v>
      </c>
    </row>
    <row r="21" spans="1:8" x14ac:dyDescent="0.2">
      <c r="A21" s="3" t="s">
        <v>45</v>
      </c>
    </row>
    <row r="22" spans="1:8" x14ac:dyDescent="0.2">
      <c r="A22" s="3"/>
    </row>
    <row r="23" spans="1:8" ht="15.75" thickBot="1" x14ac:dyDescent="0.25">
      <c r="A23" s="94" t="s">
        <v>474</v>
      </c>
      <c r="B23" s="95" t="s">
        <v>335</v>
      </c>
      <c r="C23" s="322"/>
      <c r="D23" s="96"/>
      <c r="E23" s="68"/>
      <c r="F23" s="68"/>
      <c r="G23" s="68"/>
      <c r="H23" s="68"/>
    </row>
    <row r="24" spans="1:8" x14ac:dyDescent="0.2">
      <c r="A24" s="144" t="s">
        <v>471</v>
      </c>
      <c r="B24" s="323">
        <v>2.8330000000000002</v>
      </c>
      <c r="C24" s="3"/>
      <c r="D24" s="68"/>
      <c r="E24" s="68"/>
      <c r="F24" s="68"/>
      <c r="G24" s="68"/>
      <c r="H24" s="68"/>
    </row>
    <row r="25" spans="1:8" x14ac:dyDescent="0.2">
      <c r="A25" s="144" t="s">
        <v>470</v>
      </c>
      <c r="B25" s="323">
        <v>13.017999999999999</v>
      </c>
      <c r="C25" s="3"/>
      <c r="D25" s="68"/>
      <c r="E25" s="68"/>
      <c r="F25" s="68"/>
      <c r="G25" s="68"/>
      <c r="H25" s="68"/>
    </row>
    <row r="26" spans="1:8" x14ac:dyDescent="0.2">
      <c r="A26" s="144" t="s">
        <v>469</v>
      </c>
      <c r="B26" s="323">
        <v>18.125</v>
      </c>
      <c r="C26" s="3"/>
      <c r="D26" s="68"/>
      <c r="E26" s="68"/>
      <c r="F26" s="68"/>
      <c r="G26" s="68"/>
      <c r="H26" s="68"/>
    </row>
    <row r="27" spans="1:8" x14ac:dyDescent="0.2">
      <c r="A27" s="144" t="s">
        <v>472</v>
      </c>
      <c r="B27" s="323">
        <v>18.701999999999998</v>
      </c>
      <c r="C27" s="3"/>
      <c r="D27" s="68"/>
      <c r="E27" s="68"/>
      <c r="F27" s="68"/>
      <c r="G27" s="68"/>
      <c r="H27" s="68"/>
    </row>
    <row r="28" spans="1:8" x14ac:dyDescent="0.2">
      <c r="A28" s="144" t="s">
        <v>473</v>
      </c>
      <c r="B28" s="323">
        <v>21.986000000000001</v>
      </c>
      <c r="C28" s="3"/>
      <c r="D28" s="68"/>
      <c r="E28" s="68"/>
      <c r="F28" s="68"/>
      <c r="G28" s="68"/>
      <c r="H28" s="68"/>
    </row>
    <row r="29" spans="1:8" x14ac:dyDescent="0.2">
      <c r="A29" s="144" t="s">
        <v>468</v>
      </c>
      <c r="B29" s="323">
        <v>23.335000000000001</v>
      </c>
      <c r="C29" s="3"/>
      <c r="D29" s="68"/>
      <c r="E29" s="68"/>
      <c r="F29" s="68"/>
      <c r="G29" s="68"/>
      <c r="H29" s="68"/>
    </row>
    <row r="30" spans="1:8" x14ac:dyDescent="0.2">
      <c r="A30" s="145" t="s">
        <v>467</v>
      </c>
      <c r="B30" s="324">
        <v>33.35</v>
      </c>
      <c r="C30" s="68"/>
      <c r="D30" s="68"/>
      <c r="E30" s="68"/>
      <c r="F30" s="68"/>
      <c r="G30" s="68"/>
      <c r="H30" s="68"/>
    </row>
    <row r="31" spans="1:8" x14ac:dyDescent="0.2">
      <c r="A31" s="3"/>
      <c r="B31" s="3"/>
      <c r="C31" s="3"/>
      <c r="D31" s="3"/>
      <c r="E31" s="3"/>
      <c r="F31" s="3"/>
      <c r="G31" s="3"/>
      <c r="H31" s="3"/>
    </row>
    <row r="33" spans="1:8" x14ac:dyDescent="0.2">
      <c r="A33" s="3"/>
      <c r="B33" s="3"/>
      <c r="C33" s="3"/>
      <c r="D33" s="3"/>
      <c r="E33" s="3"/>
      <c r="F33" s="3"/>
      <c r="G33" s="3"/>
      <c r="H33" s="3"/>
    </row>
  </sheetData>
  <sortState ref="A22:B29">
    <sortCondition ref="B22"/>
  </sortState>
  <hyperlinks>
    <hyperlink ref="J1" location="'A Wales of thriving Culture'!A1" display="A Wales of thriving Culture"/>
    <hyperlink ref="J2" location="'Contents and Links'!A1" display="Contents and Links"/>
    <hyperlink ref="A19" r:id="rId1"/>
  </hyperlinks>
  <pageMargins left="0.7" right="0.7" top="0.75" bottom="0.75" header="0.3" footer="0.3"/>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ColWidth="8.88671875" defaultRowHeight="15" x14ac:dyDescent="0.2"/>
  <cols>
    <col min="1" max="1" width="8.88671875" style="67"/>
    <col min="2" max="2" width="11.21875" style="67" customWidth="1"/>
    <col min="3" max="8" width="8.88671875" style="67"/>
    <col min="9" max="9" width="22" style="67" customWidth="1"/>
    <col min="10" max="16384" width="8.88671875" style="67"/>
  </cols>
  <sheetData>
    <row r="1" spans="1:9" ht="15.75" x14ac:dyDescent="0.25">
      <c r="A1" s="92" t="s">
        <v>735</v>
      </c>
      <c r="B1" s="93"/>
      <c r="C1" s="93"/>
      <c r="D1" s="93"/>
      <c r="E1" s="93"/>
      <c r="F1" s="93"/>
      <c r="G1" s="93"/>
      <c r="I1" s="56" t="s">
        <v>355</v>
      </c>
    </row>
    <row r="2" spans="1:9" x14ac:dyDescent="0.2">
      <c r="A2" s="5"/>
      <c r="B2" s="5"/>
      <c r="C2" s="5"/>
      <c r="D2" s="5"/>
      <c r="E2" s="5"/>
      <c r="F2" s="5"/>
      <c r="G2" s="5"/>
      <c r="I2" s="56" t="s">
        <v>1</v>
      </c>
    </row>
    <row r="18" spans="1:7" x14ac:dyDescent="0.2">
      <c r="A18" s="7" t="s">
        <v>356</v>
      </c>
      <c r="B18" s="3"/>
      <c r="C18" s="3"/>
      <c r="D18" s="3"/>
      <c r="E18" s="3"/>
      <c r="F18" s="3"/>
      <c r="G18" s="3"/>
    </row>
    <row r="19" spans="1:7" x14ac:dyDescent="0.2">
      <c r="A19" s="3" t="s">
        <v>44</v>
      </c>
    </row>
    <row r="20" spans="1:7" x14ac:dyDescent="0.2">
      <c r="A20" s="3" t="s">
        <v>45</v>
      </c>
    </row>
    <row r="21" spans="1:7" x14ac:dyDescent="0.2">
      <c r="A21" s="3"/>
    </row>
    <row r="22" spans="1:7" ht="15.75" thickBot="1" x14ac:dyDescent="0.25">
      <c r="A22" s="94" t="s">
        <v>357</v>
      </c>
      <c r="B22" s="95" t="s">
        <v>335</v>
      </c>
      <c r="C22" s="96"/>
      <c r="D22" s="68"/>
      <c r="E22" s="68"/>
      <c r="F22" s="68"/>
      <c r="G22" s="68"/>
    </row>
    <row r="23" spans="1:7" x14ac:dyDescent="0.2">
      <c r="A23" s="97">
        <v>2010</v>
      </c>
      <c r="B23" s="214">
        <v>76.3</v>
      </c>
      <c r="C23" s="68"/>
      <c r="D23" s="68"/>
      <c r="E23" s="68"/>
      <c r="F23" s="68"/>
      <c r="G23" s="68"/>
    </row>
    <row r="24" spans="1:7" x14ac:dyDescent="0.2">
      <c r="A24" s="97">
        <v>2011</v>
      </c>
      <c r="B24" s="214">
        <v>79.7</v>
      </c>
      <c r="C24" s="68"/>
      <c r="D24" s="68"/>
      <c r="E24" s="68"/>
      <c r="F24" s="68"/>
      <c r="G24" s="68"/>
    </row>
    <row r="25" spans="1:7" x14ac:dyDescent="0.2">
      <c r="A25" s="97">
        <v>2012</v>
      </c>
      <c r="B25" s="214">
        <v>79.5</v>
      </c>
      <c r="C25" s="68"/>
      <c r="D25" s="68"/>
      <c r="E25" s="68"/>
      <c r="F25" s="68"/>
      <c r="G25" s="68"/>
    </row>
    <row r="26" spans="1:7" x14ac:dyDescent="0.2">
      <c r="A26" s="97">
        <v>2013</v>
      </c>
      <c r="B26" s="214">
        <v>85.4</v>
      </c>
      <c r="C26" s="68"/>
      <c r="D26" s="68"/>
      <c r="E26" s="68"/>
      <c r="F26" s="68"/>
      <c r="G26" s="68"/>
    </row>
    <row r="27" spans="1:7" x14ac:dyDescent="0.2">
      <c r="A27" s="97">
        <v>2014</v>
      </c>
      <c r="B27" s="214">
        <v>85.9</v>
      </c>
      <c r="C27" s="68"/>
      <c r="D27" s="68"/>
      <c r="E27" s="68"/>
      <c r="F27" s="68"/>
      <c r="G27" s="68"/>
    </row>
    <row r="28" spans="1:7" x14ac:dyDescent="0.2">
      <c r="A28" s="97">
        <v>2015</v>
      </c>
      <c r="B28" s="214">
        <v>88.8</v>
      </c>
      <c r="C28" s="68"/>
      <c r="D28" s="68"/>
      <c r="E28" s="68"/>
      <c r="F28" s="68"/>
      <c r="G28" s="68"/>
    </row>
    <row r="29" spans="1:7" x14ac:dyDescent="0.2">
      <c r="A29" s="98">
        <v>2016</v>
      </c>
      <c r="B29" s="325">
        <v>82.9</v>
      </c>
      <c r="C29" s="68"/>
      <c r="D29" s="68"/>
      <c r="E29" s="68"/>
      <c r="F29" s="68"/>
      <c r="G29" s="68"/>
    </row>
    <row r="30" spans="1:7" x14ac:dyDescent="0.2">
      <c r="A30" s="98">
        <v>2017</v>
      </c>
      <c r="B30" s="325">
        <v>86.5</v>
      </c>
      <c r="C30" s="68"/>
      <c r="D30" s="68"/>
      <c r="E30" s="68"/>
      <c r="F30" s="68"/>
      <c r="G30" s="68"/>
    </row>
    <row r="31" spans="1:7" x14ac:dyDescent="0.2">
      <c r="A31" s="99">
        <v>2018</v>
      </c>
      <c r="B31" s="217">
        <v>89.3</v>
      </c>
      <c r="C31" s="68"/>
      <c r="D31" s="68"/>
      <c r="E31" s="68"/>
      <c r="F31" s="68"/>
      <c r="G31" s="68"/>
    </row>
    <row r="32" spans="1:7" x14ac:dyDescent="0.2">
      <c r="A32" s="3"/>
      <c r="B32" s="3"/>
      <c r="C32" s="3"/>
      <c r="D32" s="3"/>
      <c r="E32" s="3"/>
      <c r="F32" s="3"/>
      <c r="G32" s="3"/>
    </row>
    <row r="34" spans="1:7" x14ac:dyDescent="0.2">
      <c r="A34" s="3"/>
      <c r="B34" s="3"/>
      <c r="C34" s="3"/>
      <c r="D34" s="3"/>
      <c r="E34" s="3"/>
      <c r="F34" s="3"/>
      <c r="G34" s="3"/>
    </row>
  </sheetData>
  <hyperlinks>
    <hyperlink ref="I1" location="'A Wales of thriving Culture'!A1" display="A Wales of thriving Culture"/>
    <hyperlink ref="I2" location="'Contents and Links'!A1" display="Contents and Links"/>
    <hyperlink ref="A18" r:id="rId1"/>
  </hyperlinks>
  <pageMargins left="0.7" right="0.7" top="0.75" bottom="0.75" header="0.3" footer="0.3"/>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topLeftCell="E1" workbookViewId="0">
      <selection activeCell="O35" sqref="O35"/>
    </sheetView>
  </sheetViews>
  <sheetFormatPr defaultColWidth="8.88671875" defaultRowHeight="15" x14ac:dyDescent="0.2"/>
  <cols>
    <col min="1" max="1" width="7.109375" style="67" customWidth="1"/>
    <col min="2" max="2" width="13.6640625" style="67" bestFit="1" customWidth="1"/>
    <col min="3" max="3" width="8.88671875" style="67"/>
    <col min="4" max="4" width="12.109375" style="67" bestFit="1" customWidth="1"/>
    <col min="5" max="7" width="8.88671875" style="67"/>
    <col min="8" max="8" width="15" style="67" customWidth="1"/>
    <col min="9" max="16384" width="8.88671875" style="67"/>
  </cols>
  <sheetData>
    <row r="1" spans="1:10" ht="15.75" x14ac:dyDescent="0.25">
      <c r="A1" s="155" t="s">
        <v>700</v>
      </c>
      <c r="B1" s="131"/>
      <c r="C1" s="131"/>
      <c r="D1" s="131"/>
      <c r="E1" s="131"/>
      <c r="F1" s="131"/>
      <c r="J1" s="56" t="s">
        <v>355</v>
      </c>
    </row>
    <row r="2" spans="1:10" x14ac:dyDescent="0.2">
      <c r="A2" s="5"/>
      <c r="B2" s="5"/>
      <c r="C2" s="5"/>
      <c r="D2" s="5"/>
      <c r="E2" s="5"/>
      <c r="F2" s="5"/>
      <c r="J2" s="56" t="s">
        <v>1</v>
      </c>
    </row>
    <row r="3" spans="1:10" x14ac:dyDescent="0.2">
      <c r="H3" s="156"/>
    </row>
    <row r="20" spans="1:9" x14ac:dyDescent="0.2">
      <c r="A20" s="330" t="s">
        <v>645</v>
      </c>
      <c r="H20" s="330" t="s">
        <v>646</v>
      </c>
    </row>
    <row r="22" spans="1:9" x14ac:dyDescent="0.2">
      <c r="A22" s="3" t="s">
        <v>45</v>
      </c>
    </row>
    <row r="23" spans="1:9" ht="15.75" thickBot="1" x14ac:dyDescent="0.25">
      <c r="A23" s="115" t="s">
        <v>357</v>
      </c>
      <c r="B23" s="116" t="s">
        <v>466</v>
      </c>
      <c r="C23" s="222"/>
      <c r="H23" s="115" t="s">
        <v>357</v>
      </c>
      <c r="I23" s="116" t="s">
        <v>68</v>
      </c>
    </row>
    <row r="24" spans="1:9" x14ac:dyDescent="0.2">
      <c r="A24" s="158" t="s">
        <v>363</v>
      </c>
      <c r="B24" s="159">
        <v>29</v>
      </c>
      <c r="C24" s="158"/>
      <c r="H24" s="158">
        <v>2013</v>
      </c>
      <c r="I24" s="170">
        <v>40</v>
      </c>
    </row>
    <row r="25" spans="1:9" x14ac:dyDescent="0.2">
      <c r="A25" s="158" t="s">
        <v>476</v>
      </c>
      <c r="B25" s="159">
        <v>32</v>
      </c>
      <c r="C25" s="158"/>
      <c r="H25" s="158">
        <v>2014</v>
      </c>
      <c r="I25" s="170"/>
    </row>
    <row r="26" spans="1:9" x14ac:dyDescent="0.2">
      <c r="A26" s="158" t="s">
        <v>364</v>
      </c>
      <c r="B26" s="159">
        <v>32</v>
      </c>
      <c r="C26" s="158"/>
      <c r="H26" s="158">
        <v>2015</v>
      </c>
      <c r="I26" s="170">
        <v>48</v>
      </c>
    </row>
    <row r="27" spans="1:9" x14ac:dyDescent="0.2">
      <c r="C27" s="158"/>
      <c r="H27" s="158">
        <v>2016</v>
      </c>
      <c r="I27" s="170"/>
    </row>
    <row r="28" spans="1:9" x14ac:dyDescent="0.2">
      <c r="A28" s="3"/>
      <c r="C28" s="158"/>
      <c r="H28" s="158">
        <v>2017</v>
      </c>
      <c r="I28" s="170"/>
    </row>
    <row r="29" spans="1:9" x14ac:dyDescent="0.2">
      <c r="C29" s="159"/>
      <c r="H29" s="158">
        <v>2018</v>
      </c>
      <c r="I29" s="170">
        <v>48</v>
      </c>
    </row>
  </sheetData>
  <hyperlinks>
    <hyperlink ref="J1" location="'A Wales of thriving Culture'!A1" display="A Wales of thriving Culture"/>
    <hyperlink ref="J2" location="'Contents and Links'!A1" display="Contents and Links"/>
    <hyperlink ref="H20" r:id="rId1"/>
    <hyperlink ref="A20" r:id="rId2"/>
  </hyperlinks>
  <pageMargins left="0.7" right="0.7" top="0.75" bottom="0.75" header="0.3" footer="0.3"/>
  <drawing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election activeCell="G29" sqref="G29"/>
    </sheetView>
  </sheetViews>
  <sheetFormatPr defaultColWidth="8.88671875" defaultRowHeight="15" x14ac:dyDescent="0.2"/>
  <cols>
    <col min="1" max="1" width="7.109375" style="67" customWidth="1"/>
    <col min="2" max="5" width="8.5546875" style="447" customWidth="1"/>
    <col min="6" max="6" width="12.109375" style="67" bestFit="1" customWidth="1"/>
    <col min="7" max="9" width="8.88671875" style="67"/>
    <col min="10" max="10" width="22" style="67" customWidth="1"/>
    <col min="11" max="16384" width="8.88671875" style="67"/>
  </cols>
  <sheetData>
    <row r="1" spans="1:10" ht="15.75" x14ac:dyDescent="0.25">
      <c r="A1" s="155" t="s">
        <v>759</v>
      </c>
      <c r="B1" s="445"/>
      <c r="C1" s="445"/>
      <c r="D1" s="445"/>
      <c r="E1" s="445"/>
      <c r="F1" s="131"/>
      <c r="G1" s="131"/>
      <c r="H1" s="131"/>
      <c r="I1" s="56" t="s">
        <v>355</v>
      </c>
    </row>
    <row r="2" spans="1:10" x14ac:dyDescent="0.2">
      <c r="A2" s="5"/>
      <c r="B2" s="446"/>
      <c r="C2" s="446"/>
      <c r="D2" s="446"/>
      <c r="E2" s="446"/>
      <c r="F2" s="5"/>
      <c r="G2" s="5"/>
      <c r="H2" s="5"/>
      <c r="I2" s="56" t="s">
        <v>1</v>
      </c>
    </row>
    <row r="3" spans="1:10" x14ac:dyDescent="0.2">
      <c r="J3" s="156"/>
    </row>
    <row r="20" spans="1:13" x14ac:dyDescent="0.2">
      <c r="A20" s="330" t="s">
        <v>645</v>
      </c>
    </row>
    <row r="22" spans="1:13" x14ac:dyDescent="0.2">
      <c r="A22" s="3" t="s">
        <v>449</v>
      </c>
    </row>
    <row r="23" spans="1:13" x14ac:dyDescent="0.2">
      <c r="A23" s="3" t="s">
        <v>45</v>
      </c>
    </row>
    <row r="24" spans="1:13" x14ac:dyDescent="0.2">
      <c r="A24" s="3"/>
    </row>
    <row r="25" spans="1:13" ht="26.25" thickBot="1" x14ac:dyDescent="0.25">
      <c r="A25" s="115"/>
      <c r="B25" s="450" t="s">
        <v>477</v>
      </c>
      <c r="C25" s="450" t="s">
        <v>478</v>
      </c>
      <c r="D25" s="450" t="s">
        <v>479</v>
      </c>
      <c r="E25" s="450" t="s">
        <v>480</v>
      </c>
      <c r="F25" s="116"/>
      <c r="I25"/>
      <c r="J25"/>
      <c r="K25"/>
      <c r="L25"/>
      <c r="M25"/>
    </row>
    <row r="26" spans="1:13" x14ac:dyDescent="0.2">
      <c r="A26" s="158" t="s">
        <v>360</v>
      </c>
      <c r="B26" s="448">
        <v>10.161766252013001</v>
      </c>
      <c r="C26" s="449">
        <v>3.7047411927056202</v>
      </c>
      <c r="D26" s="448">
        <v>6.5392778797422899</v>
      </c>
      <c r="E26" s="448">
        <v>3.97358015201285</v>
      </c>
      <c r="F26" s="160"/>
      <c r="I26"/>
      <c r="J26"/>
      <c r="K26"/>
      <c r="L26"/>
      <c r="M26"/>
    </row>
    <row r="27" spans="1:13" x14ac:dyDescent="0.2">
      <c r="A27" s="158" t="s">
        <v>361</v>
      </c>
      <c r="B27" s="448">
        <v>10.016941468200701</v>
      </c>
      <c r="C27" s="449">
        <v>3.9525858811561898</v>
      </c>
      <c r="D27" s="448">
        <v>5.5539541412157902</v>
      </c>
      <c r="E27" s="448">
        <v>3.13126221476643</v>
      </c>
      <c r="F27" s="160"/>
      <c r="I27"/>
      <c r="J27"/>
      <c r="K27"/>
      <c r="L27"/>
      <c r="M27"/>
    </row>
    <row r="28" spans="1:13" x14ac:dyDescent="0.2">
      <c r="A28" s="158" t="s">
        <v>362</v>
      </c>
      <c r="B28" s="448">
        <v>10.7337010824695</v>
      </c>
      <c r="C28" s="449">
        <v>4.0449943374183697</v>
      </c>
      <c r="D28" s="448">
        <v>6.5792385259091297</v>
      </c>
      <c r="E28" s="448">
        <v>2.5115902632964602</v>
      </c>
      <c r="F28" s="160"/>
      <c r="H28" s="164"/>
      <c r="I28" s="165"/>
      <c r="J28" s="165"/>
      <c r="K28" s="165"/>
      <c r="L28" s="165"/>
      <c r="M28"/>
    </row>
    <row r="29" spans="1:13" x14ac:dyDescent="0.2">
      <c r="A29" s="158" t="s">
        <v>475</v>
      </c>
      <c r="B29" s="448"/>
      <c r="C29" s="449"/>
      <c r="D29" s="448"/>
      <c r="E29" s="448"/>
      <c r="F29" s="160"/>
      <c r="H29" s="166"/>
      <c r="I29" s="167"/>
      <c r="J29" s="167"/>
      <c r="K29" s="167"/>
      <c r="L29" s="167"/>
      <c r="M29"/>
    </row>
    <row r="30" spans="1:13" x14ac:dyDescent="0.2">
      <c r="A30" s="158" t="s">
        <v>363</v>
      </c>
      <c r="B30" s="448">
        <v>10.8784772763999</v>
      </c>
      <c r="C30" s="449">
        <v>4.2659601020332802</v>
      </c>
      <c r="D30" s="448">
        <v>8.5666662842842296</v>
      </c>
      <c r="E30" s="448">
        <v>4.9842474290537</v>
      </c>
      <c r="F30" s="160"/>
      <c r="H30" s="166"/>
      <c r="I30" s="167"/>
      <c r="J30" s="167"/>
      <c r="K30" s="167"/>
      <c r="L30" s="167"/>
      <c r="M30"/>
    </row>
    <row r="31" spans="1:13" x14ac:dyDescent="0.2">
      <c r="A31" s="158" t="s">
        <v>476</v>
      </c>
      <c r="B31" s="448">
        <v>10.9678163583617</v>
      </c>
      <c r="C31" s="449">
        <v>5.0973600005476998</v>
      </c>
      <c r="D31" s="448">
        <v>9.0760911655397791</v>
      </c>
      <c r="E31" s="448">
        <v>6.1036077555650303</v>
      </c>
      <c r="F31" s="160"/>
      <c r="H31" s="166"/>
      <c r="I31" s="167"/>
      <c r="J31" s="167"/>
      <c r="K31" s="167"/>
      <c r="L31" s="167"/>
      <c r="M31"/>
    </row>
    <row r="32" spans="1:13" ht="15.75" x14ac:dyDescent="0.25">
      <c r="A32" s="77" t="s">
        <v>364</v>
      </c>
      <c r="B32" s="460">
        <v>10.8728492296817</v>
      </c>
      <c r="C32" s="461">
        <v>4.9110656366196901</v>
      </c>
      <c r="D32" s="460">
        <v>10.2752538620334</v>
      </c>
      <c r="E32" s="460">
        <v>6.6010471560297104</v>
      </c>
      <c r="F32" s="163"/>
      <c r="H32" s="168"/>
      <c r="I32" s="169"/>
      <c r="J32" s="169"/>
      <c r="K32" s="169"/>
      <c r="L32" s="169"/>
      <c r="M32"/>
    </row>
    <row r="33" spans="1:13" x14ac:dyDescent="0.2">
      <c r="I33"/>
      <c r="J33"/>
      <c r="K33"/>
      <c r="L33"/>
      <c r="M33"/>
    </row>
    <row r="34" spans="1:13" x14ac:dyDescent="0.2">
      <c r="A34" s="3"/>
      <c r="I34"/>
      <c r="J34"/>
      <c r="K34"/>
      <c r="L34"/>
      <c r="M34"/>
    </row>
    <row r="35" spans="1:13" x14ac:dyDescent="0.2">
      <c r="I35"/>
      <c r="J35"/>
      <c r="K35"/>
      <c r="L35"/>
      <c r="M35"/>
    </row>
    <row r="36" spans="1:13" x14ac:dyDescent="0.2">
      <c r="I36"/>
      <c r="J36"/>
      <c r="K36"/>
      <c r="L36"/>
      <c r="M36"/>
    </row>
  </sheetData>
  <hyperlinks>
    <hyperlink ref="I1" location="'A Wales of thriving Culture'!A1" display="A Wales of thriving Culture"/>
    <hyperlink ref="I2" location="'Contents and Links'!A1" display="Contents and Links"/>
    <hyperlink ref="A20" r:id="rId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showGridLines="0" topLeftCell="B1" workbookViewId="0">
      <selection activeCell="B19" sqref="B19"/>
    </sheetView>
  </sheetViews>
  <sheetFormatPr defaultRowHeight="15" x14ac:dyDescent="0.2"/>
  <cols>
    <col min="1" max="1" width="3.88671875" style="192" hidden="1" customWidth="1"/>
    <col min="2" max="2" width="17.6640625" customWidth="1"/>
    <col min="3" max="4" width="11.6640625" customWidth="1"/>
    <col min="9" max="9" width="17.21875" bestFit="1" customWidth="1"/>
  </cols>
  <sheetData>
    <row r="1" spans="2:9" ht="15.75" x14ac:dyDescent="0.25">
      <c r="B1" s="66" t="s">
        <v>692</v>
      </c>
      <c r="I1" s="1" t="s">
        <v>699</v>
      </c>
    </row>
    <row r="2" spans="2:9" x14ac:dyDescent="0.2">
      <c r="I2" s="56" t="s">
        <v>1</v>
      </c>
    </row>
    <row r="19" spans="1:4" x14ac:dyDescent="0.2">
      <c r="B19" s="3" t="s">
        <v>750</v>
      </c>
    </row>
    <row r="20" spans="1:4" x14ac:dyDescent="0.2">
      <c r="B20" s="7" t="s">
        <v>725</v>
      </c>
    </row>
    <row r="22" spans="1:4" ht="15" customHeight="1" thickBot="1" x14ac:dyDescent="0.25">
      <c r="B22" s="212"/>
      <c r="C22" s="463" t="s">
        <v>319</v>
      </c>
      <c r="D22" s="463"/>
    </row>
    <row r="23" spans="1:4" ht="15.75" thickBot="1" x14ac:dyDescent="0.25">
      <c r="B23" s="85"/>
      <c r="C23" s="73" t="s">
        <v>71</v>
      </c>
      <c r="D23" s="73" t="s">
        <v>37</v>
      </c>
    </row>
    <row r="24" spans="1:4" x14ac:dyDescent="0.2">
      <c r="A24" s="30" t="str">
        <f>RIGHT($B24,4)</f>
        <v>1999</v>
      </c>
      <c r="B24" s="79" t="s">
        <v>77</v>
      </c>
      <c r="C24" s="80">
        <v>28.234052552226593</v>
      </c>
      <c r="D24" s="80">
        <v>23.362674639787606</v>
      </c>
    </row>
    <row r="25" spans="1:4" x14ac:dyDescent="0.2">
      <c r="A25" s="30" t="str">
        <f t="shared" ref="A25:A88" si="0">RIGHT($B25,4)</f>
        <v>1999</v>
      </c>
      <c r="B25" s="79" t="s">
        <v>78</v>
      </c>
      <c r="C25" s="80">
        <v>28.405388524466368</v>
      </c>
      <c r="D25" s="80">
        <v>23.409475594888608</v>
      </c>
    </row>
    <row r="26" spans="1:4" x14ac:dyDescent="0.2">
      <c r="A26" s="30" t="str">
        <f t="shared" si="0"/>
        <v>1999</v>
      </c>
      <c r="B26" s="79" t="s">
        <v>79</v>
      </c>
      <c r="C26" s="80">
        <v>28.229080210513498</v>
      </c>
      <c r="D26" s="80">
        <v>23.465651586690832</v>
      </c>
    </row>
    <row r="27" spans="1:4" x14ac:dyDescent="0.2">
      <c r="A27" s="30" t="str">
        <f t="shared" si="0"/>
        <v>1999</v>
      </c>
      <c r="B27" s="79" t="s">
        <v>80</v>
      </c>
      <c r="C27" s="80">
        <v>28.241857489228927</v>
      </c>
      <c r="D27" s="80">
        <v>23.436702816760487</v>
      </c>
    </row>
    <row r="28" spans="1:4" x14ac:dyDescent="0.2">
      <c r="A28" s="30" t="str">
        <f t="shared" si="0"/>
        <v>1999</v>
      </c>
      <c r="B28" s="79" t="s">
        <v>81</v>
      </c>
      <c r="C28" s="80">
        <v>28.022704818906327</v>
      </c>
      <c r="D28" s="80">
        <v>23.454976854626601</v>
      </c>
    </row>
    <row r="29" spans="1:4" x14ac:dyDescent="0.2">
      <c r="A29" s="30" t="str">
        <f t="shared" si="0"/>
        <v>1999</v>
      </c>
      <c r="B29" s="79" t="s">
        <v>82</v>
      </c>
      <c r="C29" s="80">
        <v>28.161204208989563</v>
      </c>
      <c r="D29" s="80">
        <v>23.409893913815353</v>
      </c>
    </row>
    <row r="30" spans="1:4" x14ac:dyDescent="0.2">
      <c r="A30" s="30" t="str">
        <f t="shared" si="0"/>
        <v>1999</v>
      </c>
      <c r="B30" s="79" t="s">
        <v>83</v>
      </c>
      <c r="C30" s="80">
        <v>28.165681084364547</v>
      </c>
      <c r="D30" s="80">
        <v>23.333659420480181</v>
      </c>
    </row>
    <row r="31" spans="1:4" x14ac:dyDescent="0.2">
      <c r="A31" s="30" t="str">
        <f t="shared" si="0"/>
        <v>1999</v>
      </c>
      <c r="B31" s="79" t="s">
        <v>84</v>
      </c>
      <c r="C31" s="80">
        <v>28.182129251462758</v>
      </c>
      <c r="D31" s="80">
        <v>23.411442411837672</v>
      </c>
    </row>
    <row r="32" spans="1:4" x14ac:dyDescent="0.2">
      <c r="A32" s="30" t="str">
        <f t="shared" si="0"/>
        <v>1999</v>
      </c>
      <c r="B32" s="79" t="s">
        <v>85</v>
      </c>
      <c r="C32" s="80">
        <v>27.40656692139963</v>
      </c>
      <c r="D32" s="80">
        <v>23.278434197479189</v>
      </c>
    </row>
    <row r="33" spans="1:4" x14ac:dyDescent="0.2">
      <c r="A33" s="30" t="str">
        <f t="shared" si="0"/>
        <v>1999</v>
      </c>
      <c r="B33" s="79" t="s">
        <v>86</v>
      </c>
      <c r="C33" s="80">
        <v>27.793573434140626</v>
      </c>
      <c r="D33" s="80">
        <v>23.226080080902253</v>
      </c>
    </row>
    <row r="34" spans="1:4" x14ac:dyDescent="0.2">
      <c r="A34" s="30" t="str">
        <f t="shared" si="0"/>
        <v>2000</v>
      </c>
      <c r="B34" s="79" t="s">
        <v>87</v>
      </c>
      <c r="C34" s="80">
        <v>27.894697117383252</v>
      </c>
      <c r="D34" s="80">
        <v>23.251846272091349</v>
      </c>
    </row>
    <row r="35" spans="1:4" x14ac:dyDescent="0.2">
      <c r="A35" s="30" t="str">
        <f t="shared" si="0"/>
        <v>2000</v>
      </c>
      <c r="B35" s="79" t="s">
        <v>88</v>
      </c>
      <c r="C35" s="80">
        <v>27.943171803031106</v>
      </c>
      <c r="D35" s="80">
        <v>23.338000562708984</v>
      </c>
    </row>
    <row r="36" spans="1:4" x14ac:dyDescent="0.2">
      <c r="A36" s="30" t="str">
        <f t="shared" si="0"/>
        <v>2000</v>
      </c>
      <c r="B36" s="79" t="s">
        <v>89</v>
      </c>
      <c r="C36" s="80">
        <v>28.261809291346527</v>
      </c>
      <c r="D36" s="80">
        <v>23.242050506170784</v>
      </c>
    </row>
    <row r="37" spans="1:4" x14ac:dyDescent="0.2">
      <c r="A37" s="30" t="str">
        <f t="shared" si="0"/>
        <v>2000</v>
      </c>
      <c r="B37" s="79" t="s">
        <v>90</v>
      </c>
      <c r="C37" s="80">
        <v>27.875344252924901</v>
      </c>
      <c r="D37" s="80">
        <v>23.235668599324121</v>
      </c>
    </row>
    <row r="38" spans="1:4" x14ac:dyDescent="0.2">
      <c r="A38" s="30" t="str">
        <f t="shared" si="0"/>
        <v>2000</v>
      </c>
      <c r="B38" s="79" t="s">
        <v>91</v>
      </c>
      <c r="C38" s="80">
        <v>27.906727428231491</v>
      </c>
      <c r="D38" s="80">
        <v>23.188580861812202</v>
      </c>
    </row>
    <row r="39" spans="1:4" x14ac:dyDescent="0.2">
      <c r="A39" s="30" t="str">
        <f t="shared" si="0"/>
        <v>2000</v>
      </c>
      <c r="B39" s="79" t="s">
        <v>92</v>
      </c>
      <c r="C39" s="80">
        <v>28.035675273022409</v>
      </c>
      <c r="D39" s="80">
        <v>23.263075599405212</v>
      </c>
    </row>
    <row r="40" spans="1:4" x14ac:dyDescent="0.2">
      <c r="A40" s="30" t="str">
        <f t="shared" si="0"/>
        <v>2000</v>
      </c>
      <c r="B40" s="79" t="s">
        <v>93</v>
      </c>
      <c r="C40" s="80">
        <v>27.753169800494149</v>
      </c>
      <c r="D40" s="80">
        <v>23.276255336177158</v>
      </c>
    </row>
    <row r="41" spans="1:4" x14ac:dyDescent="0.2">
      <c r="A41" s="30" t="str">
        <f t="shared" si="0"/>
        <v>2000</v>
      </c>
      <c r="B41" s="79" t="s">
        <v>94</v>
      </c>
      <c r="C41" s="80">
        <v>28.013731523099494</v>
      </c>
      <c r="D41" s="80">
        <v>23.260976873600352</v>
      </c>
    </row>
    <row r="42" spans="1:4" x14ac:dyDescent="0.2">
      <c r="A42" s="30" t="str">
        <f t="shared" si="0"/>
        <v>2000</v>
      </c>
      <c r="B42" s="79" t="s">
        <v>95</v>
      </c>
      <c r="C42" s="80">
        <v>27.804075239405016</v>
      </c>
      <c r="D42" s="80">
        <v>23.247210471020509</v>
      </c>
    </row>
    <row r="43" spans="1:4" x14ac:dyDescent="0.2">
      <c r="A43" s="30" t="str">
        <f t="shared" si="0"/>
        <v>2000</v>
      </c>
      <c r="B43" s="79" t="s">
        <v>96</v>
      </c>
      <c r="C43" s="80">
        <v>28.311574570771832</v>
      </c>
      <c r="D43" s="80">
        <v>23.310573468871141</v>
      </c>
    </row>
    <row r="44" spans="1:4" x14ac:dyDescent="0.2">
      <c r="A44" s="30" t="str">
        <f t="shared" si="0"/>
        <v>2000</v>
      </c>
      <c r="B44" s="79" t="s">
        <v>97</v>
      </c>
      <c r="C44" s="80">
        <v>28.279230478012366</v>
      </c>
      <c r="D44" s="80">
        <v>23.482368593978823</v>
      </c>
    </row>
    <row r="45" spans="1:4" x14ac:dyDescent="0.2">
      <c r="A45" s="30" t="str">
        <f t="shared" si="0"/>
        <v>2000</v>
      </c>
      <c r="B45" s="79" t="s">
        <v>98</v>
      </c>
      <c r="C45" s="80">
        <v>28.410807651418068</v>
      </c>
      <c r="D45" s="80">
        <v>23.467524601555727</v>
      </c>
    </row>
    <row r="46" spans="1:4" x14ac:dyDescent="0.2">
      <c r="A46" s="30" t="str">
        <f t="shared" si="0"/>
        <v>2001</v>
      </c>
      <c r="B46" s="79" t="s">
        <v>99</v>
      </c>
      <c r="C46" s="80">
        <v>28.368215644764824</v>
      </c>
      <c r="D46" s="80">
        <v>23.289502601945404</v>
      </c>
    </row>
    <row r="47" spans="1:4" x14ac:dyDescent="0.2">
      <c r="A47" s="30" t="str">
        <f t="shared" si="0"/>
        <v>2001</v>
      </c>
      <c r="B47" s="79" t="s">
        <v>100</v>
      </c>
      <c r="C47" s="80">
        <v>28.57953256814363</v>
      </c>
      <c r="D47" s="80">
        <v>23.34472441766265</v>
      </c>
    </row>
    <row r="48" spans="1:4" x14ac:dyDescent="0.2">
      <c r="A48" s="30" t="str">
        <f t="shared" si="0"/>
        <v>2001</v>
      </c>
      <c r="B48" s="79" t="s">
        <v>101</v>
      </c>
      <c r="C48" s="80">
        <v>28.485023073942404</v>
      </c>
      <c r="D48" s="80">
        <v>23.434053285709691</v>
      </c>
    </row>
    <row r="49" spans="1:4" x14ac:dyDescent="0.2">
      <c r="A49" s="30" t="str">
        <f t="shared" si="0"/>
        <v>2001</v>
      </c>
      <c r="B49" s="79" t="s">
        <v>102</v>
      </c>
      <c r="C49" s="80">
        <v>28.841366132412386</v>
      </c>
      <c r="D49" s="80">
        <v>23.434122147003304</v>
      </c>
    </row>
    <row r="50" spans="1:4" x14ac:dyDescent="0.2">
      <c r="A50" s="30" t="str">
        <f t="shared" si="0"/>
        <v>2001</v>
      </c>
      <c r="B50" s="79" t="s">
        <v>103</v>
      </c>
      <c r="C50" s="80">
        <v>29.240866010949834</v>
      </c>
      <c r="D50" s="80">
        <v>23.474679349923711</v>
      </c>
    </row>
    <row r="51" spans="1:4" x14ac:dyDescent="0.2">
      <c r="A51" s="30" t="str">
        <f t="shared" si="0"/>
        <v>2001</v>
      </c>
      <c r="B51" s="79" t="s">
        <v>104</v>
      </c>
      <c r="C51" s="80">
        <v>29.276208436462039</v>
      </c>
      <c r="D51" s="80">
        <v>23.435100400877765</v>
      </c>
    </row>
    <row r="52" spans="1:4" x14ac:dyDescent="0.2">
      <c r="A52" s="30" t="str">
        <f t="shared" si="0"/>
        <v>2001</v>
      </c>
      <c r="B52" s="79" t="s">
        <v>105</v>
      </c>
      <c r="C52" s="80">
        <v>29.457025499473605</v>
      </c>
      <c r="D52" s="80">
        <v>23.523672223462654</v>
      </c>
    </row>
    <row r="53" spans="1:4" x14ac:dyDescent="0.2">
      <c r="A53" s="30" t="str">
        <f t="shared" si="0"/>
        <v>2001</v>
      </c>
      <c r="B53" s="79" t="s">
        <v>106</v>
      </c>
      <c r="C53" s="80">
        <v>29.05736233525343</v>
      </c>
      <c r="D53" s="80">
        <v>23.479857987300356</v>
      </c>
    </row>
    <row r="54" spans="1:4" x14ac:dyDescent="0.2">
      <c r="A54" s="30" t="str">
        <f t="shared" si="0"/>
        <v>2001</v>
      </c>
      <c r="B54" s="79" t="s">
        <v>107</v>
      </c>
      <c r="C54" s="80">
        <v>29.715843386221476</v>
      </c>
      <c r="D54" s="80">
        <v>23.534482482074782</v>
      </c>
    </row>
    <row r="55" spans="1:4" x14ac:dyDescent="0.2">
      <c r="A55" s="30" t="str">
        <f t="shared" si="0"/>
        <v>2001</v>
      </c>
      <c r="B55" s="79" t="s">
        <v>108</v>
      </c>
      <c r="C55" s="80">
        <v>29.059669487707971</v>
      </c>
      <c r="D55" s="80">
        <v>23.528732666875442</v>
      </c>
    </row>
    <row r="56" spans="1:4" x14ac:dyDescent="0.2">
      <c r="A56" s="30" t="str">
        <f t="shared" si="0"/>
        <v>2001</v>
      </c>
      <c r="B56" s="79" t="s">
        <v>109</v>
      </c>
      <c r="C56" s="80">
        <v>29.178562976708029</v>
      </c>
      <c r="D56" s="80">
        <v>23.43792797774827</v>
      </c>
    </row>
    <row r="57" spans="1:4" x14ac:dyDescent="0.2">
      <c r="A57" s="30" t="str">
        <f t="shared" si="0"/>
        <v>2001</v>
      </c>
      <c r="B57" s="79" t="s">
        <v>110</v>
      </c>
      <c r="C57" s="80">
        <v>29.284936010163918</v>
      </c>
      <c r="D57" s="80">
        <v>23.405328800126153</v>
      </c>
    </row>
    <row r="58" spans="1:4" x14ac:dyDescent="0.2">
      <c r="A58" s="30" t="str">
        <f t="shared" si="0"/>
        <v>2002</v>
      </c>
      <c r="B58" s="79" t="s">
        <v>111</v>
      </c>
      <c r="C58" s="80">
        <v>29.463441385104566</v>
      </c>
      <c r="D58" s="80">
        <v>23.528836486119811</v>
      </c>
    </row>
    <row r="59" spans="1:4" x14ac:dyDescent="0.2">
      <c r="A59" s="30" t="str">
        <f t="shared" si="0"/>
        <v>2002</v>
      </c>
      <c r="B59" s="79" t="s">
        <v>112</v>
      </c>
      <c r="C59" s="80">
        <v>29.349525276065712</v>
      </c>
      <c r="D59" s="80">
        <v>23.562085845254455</v>
      </c>
    </row>
    <row r="60" spans="1:4" x14ac:dyDescent="0.2">
      <c r="A60" s="30" t="str">
        <f t="shared" si="0"/>
        <v>2002</v>
      </c>
      <c r="B60" s="79" t="s">
        <v>113</v>
      </c>
      <c r="C60" s="80">
        <v>29.55395509792654</v>
      </c>
      <c r="D60" s="80">
        <v>23.556225537738239</v>
      </c>
    </row>
    <row r="61" spans="1:4" x14ac:dyDescent="0.2">
      <c r="A61" s="30" t="str">
        <f t="shared" si="0"/>
        <v>2002</v>
      </c>
      <c r="B61" s="79" t="s">
        <v>114</v>
      </c>
      <c r="C61" s="80">
        <v>29.171199487227241</v>
      </c>
      <c r="D61" s="80">
        <v>23.427122053904935</v>
      </c>
    </row>
    <row r="62" spans="1:4" x14ac:dyDescent="0.2">
      <c r="A62" s="30" t="str">
        <f t="shared" si="0"/>
        <v>2002</v>
      </c>
      <c r="B62" s="79" t="s">
        <v>115</v>
      </c>
      <c r="C62" s="80">
        <v>28.997430560995944</v>
      </c>
      <c r="D62" s="80">
        <v>23.345693715391153</v>
      </c>
    </row>
    <row r="63" spans="1:4" x14ac:dyDescent="0.2">
      <c r="A63" s="30" t="str">
        <f t="shared" si="0"/>
        <v>2002</v>
      </c>
      <c r="B63" s="79" t="s">
        <v>116</v>
      </c>
      <c r="C63" s="80">
        <v>28.729387407114579</v>
      </c>
      <c r="D63" s="80">
        <v>23.327271170464961</v>
      </c>
    </row>
    <row r="64" spans="1:4" x14ac:dyDescent="0.2">
      <c r="A64" s="30" t="str">
        <f t="shared" si="0"/>
        <v>2002</v>
      </c>
      <c r="B64" s="79" t="s">
        <v>117</v>
      </c>
      <c r="C64" s="80">
        <v>28.524654229215454</v>
      </c>
      <c r="D64" s="80">
        <v>23.418920537457652</v>
      </c>
    </row>
    <row r="65" spans="1:4" x14ac:dyDescent="0.2">
      <c r="A65" s="30" t="str">
        <f t="shared" si="0"/>
        <v>2002</v>
      </c>
      <c r="B65" s="79" t="s">
        <v>118</v>
      </c>
      <c r="C65" s="80">
        <v>28.605144570423519</v>
      </c>
      <c r="D65" s="80">
        <v>23.296443258443123</v>
      </c>
    </row>
    <row r="66" spans="1:4" x14ac:dyDescent="0.2">
      <c r="A66" s="30" t="str">
        <f t="shared" si="0"/>
        <v>2002</v>
      </c>
      <c r="B66" s="79" t="s">
        <v>119</v>
      </c>
      <c r="C66" s="80">
        <v>28.308432540330845</v>
      </c>
      <c r="D66" s="80">
        <v>23.322573740797363</v>
      </c>
    </row>
    <row r="67" spans="1:4" x14ac:dyDescent="0.2">
      <c r="A67" s="30" t="str">
        <f t="shared" si="0"/>
        <v>2002</v>
      </c>
      <c r="B67" s="79" t="s">
        <v>120</v>
      </c>
      <c r="C67" s="80">
        <v>27.957760386116007</v>
      </c>
      <c r="D67" s="80">
        <v>23.203959570287878</v>
      </c>
    </row>
    <row r="68" spans="1:4" x14ac:dyDescent="0.2">
      <c r="A68" s="30" t="str">
        <f t="shared" si="0"/>
        <v>2002</v>
      </c>
      <c r="B68" s="79" t="s">
        <v>121</v>
      </c>
      <c r="C68" s="80">
        <v>27.708913648638724</v>
      </c>
      <c r="D68" s="80">
        <v>23.198148336804199</v>
      </c>
    </row>
    <row r="69" spans="1:4" x14ac:dyDescent="0.2">
      <c r="A69" s="30" t="str">
        <f t="shared" si="0"/>
        <v>2002</v>
      </c>
      <c r="B69" s="79" t="s">
        <v>122</v>
      </c>
      <c r="C69" s="80">
        <v>26.904772275495102</v>
      </c>
      <c r="D69" s="80">
        <v>23.150026983823118</v>
      </c>
    </row>
    <row r="70" spans="1:4" x14ac:dyDescent="0.2">
      <c r="A70" s="30" t="str">
        <f t="shared" si="0"/>
        <v>2003</v>
      </c>
      <c r="B70" s="79" t="s">
        <v>123</v>
      </c>
      <c r="C70" s="80">
        <v>27.072823410986143</v>
      </c>
      <c r="D70" s="80">
        <v>23.361806505973544</v>
      </c>
    </row>
    <row r="71" spans="1:4" x14ac:dyDescent="0.2">
      <c r="A71" s="30" t="str">
        <f t="shared" si="0"/>
        <v>2003</v>
      </c>
      <c r="B71" s="79" t="s">
        <v>124</v>
      </c>
      <c r="C71" s="80">
        <v>26.915233564081124</v>
      </c>
      <c r="D71" s="80">
        <v>23.398680278332282</v>
      </c>
    </row>
    <row r="72" spans="1:4" x14ac:dyDescent="0.2">
      <c r="A72" s="30" t="str">
        <f t="shared" si="0"/>
        <v>2003</v>
      </c>
      <c r="B72" s="79" t="s">
        <v>125</v>
      </c>
      <c r="C72" s="80">
        <v>26.600916861349809</v>
      </c>
      <c r="D72" s="80">
        <v>23.315978799984077</v>
      </c>
    </row>
    <row r="73" spans="1:4" x14ac:dyDescent="0.2">
      <c r="A73" s="30" t="str">
        <f t="shared" si="0"/>
        <v>2003</v>
      </c>
      <c r="B73" s="79" t="s">
        <v>126</v>
      </c>
      <c r="C73" s="80">
        <v>26.335430042612217</v>
      </c>
      <c r="D73" s="80">
        <v>23.306691864745936</v>
      </c>
    </row>
    <row r="74" spans="1:4" x14ac:dyDescent="0.2">
      <c r="A74" s="30" t="str">
        <f t="shared" si="0"/>
        <v>2003</v>
      </c>
      <c r="B74" s="79" t="s">
        <v>127</v>
      </c>
      <c r="C74" s="80">
        <v>25.808825046897386</v>
      </c>
      <c r="D74" s="80">
        <v>23.297454757562402</v>
      </c>
    </row>
    <row r="75" spans="1:4" x14ac:dyDescent="0.2">
      <c r="A75" s="30" t="str">
        <f t="shared" si="0"/>
        <v>2003</v>
      </c>
      <c r="B75" s="79" t="s">
        <v>128</v>
      </c>
      <c r="C75" s="80">
        <v>25.767699979889439</v>
      </c>
      <c r="D75" s="80">
        <v>23.293879624160951</v>
      </c>
    </row>
    <row r="76" spans="1:4" x14ac:dyDescent="0.2">
      <c r="A76" s="30" t="str">
        <f t="shared" si="0"/>
        <v>2003</v>
      </c>
      <c r="B76" s="79" t="s">
        <v>129</v>
      </c>
      <c r="C76" s="80">
        <v>25.931099773492338</v>
      </c>
      <c r="D76" s="80">
        <v>23.231686396667424</v>
      </c>
    </row>
    <row r="77" spans="1:4" x14ac:dyDescent="0.2">
      <c r="A77" s="30" t="str">
        <f t="shared" si="0"/>
        <v>2003</v>
      </c>
      <c r="B77" s="79" t="s">
        <v>130</v>
      </c>
      <c r="C77" s="80">
        <v>25.634909240476251</v>
      </c>
      <c r="D77" s="80">
        <v>23.320480011452663</v>
      </c>
    </row>
    <row r="78" spans="1:4" x14ac:dyDescent="0.2">
      <c r="A78" s="30" t="str">
        <f t="shared" si="0"/>
        <v>2003</v>
      </c>
      <c r="B78" s="79" t="s">
        <v>131</v>
      </c>
      <c r="C78" s="80">
        <v>25.734292024920169</v>
      </c>
      <c r="D78" s="80">
        <v>23.306255247897223</v>
      </c>
    </row>
    <row r="79" spans="1:4" x14ac:dyDescent="0.2">
      <c r="A79" s="30" t="str">
        <f t="shared" si="0"/>
        <v>2003</v>
      </c>
      <c r="B79" s="79" t="s">
        <v>132</v>
      </c>
      <c r="C79" s="80">
        <v>26.051212362220532</v>
      </c>
      <c r="D79" s="80">
        <v>23.349008651320517</v>
      </c>
    </row>
    <row r="80" spans="1:4" x14ac:dyDescent="0.2">
      <c r="A80" s="30" t="str">
        <f t="shared" si="0"/>
        <v>2003</v>
      </c>
      <c r="B80" s="79" t="s">
        <v>133</v>
      </c>
      <c r="C80" s="80">
        <v>25.794869412301516</v>
      </c>
      <c r="D80" s="80">
        <v>23.394526969203277</v>
      </c>
    </row>
    <row r="81" spans="1:4" x14ac:dyDescent="0.2">
      <c r="A81" s="30" t="str">
        <f t="shared" si="0"/>
        <v>2003</v>
      </c>
      <c r="B81" s="79" t="s">
        <v>134</v>
      </c>
      <c r="C81" s="80">
        <v>26.253938760524086</v>
      </c>
      <c r="D81" s="80">
        <v>23.452173117506028</v>
      </c>
    </row>
    <row r="82" spans="1:4" x14ac:dyDescent="0.2">
      <c r="A82" s="30" t="str">
        <f t="shared" si="0"/>
        <v>2004</v>
      </c>
      <c r="B82" s="79" t="s">
        <v>135</v>
      </c>
      <c r="C82" s="81">
        <v>26.155265665675156</v>
      </c>
      <c r="D82" s="81">
        <v>23.275701580476728</v>
      </c>
    </row>
    <row r="83" spans="1:4" x14ac:dyDescent="0.2">
      <c r="A83" s="30" t="str">
        <f t="shared" si="0"/>
        <v>2004</v>
      </c>
      <c r="B83" s="79" t="s">
        <v>136</v>
      </c>
      <c r="C83" s="81">
        <v>26.414992087539744</v>
      </c>
      <c r="D83" s="81">
        <v>23.229070727907018</v>
      </c>
    </row>
    <row r="84" spans="1:4" x14ac:dyDescent="0.2">
      <c r="A84" s="30" t="str">
        <f t="shared" si="0"/>
        <v>2004</v>
      </c>
      <c r="B84" s="79" t="s">
        <v>137</v>
      </c>
      <c r="C84" s="81">
        <v>25.711986138734567</v>
      </c>
      <c r="D84" s="81">
        <v>23.248121567475994</v>
      </c>
    </row>
    <row r="85" spans="1:4" x14ac:dyDescent="0.2">
      <c r="A85" s="30" t="str">
        <f t="shared" si="0"/>
        <v>2004</v>
      </c>
      <c r="B85" s="79" t="s">
        <v>138</v>
      </c>
      <c r="C85" s="81">
        <v>25.941675991905328</v>
      </c>
      <c r="D85" s="81">
        <v>23.318161168038802</v>
      </c>
    </row>
    <row r="86" spans="1:4" x14ac:dyDescent="0.2">
      <c r="A86" s="30" t="str">
        <f t="shared" si="0"/>
        <v>2004</v>
      </c>
      <c r="B86" s="79" t="s">
        <v>139</v>
      </c>
      <c r="C86" s="81">
        <v>25.492234196817115</v>
      </c>
      <c r="D86" s="81">
        <v>23.351861451861236</v>
      </c>
    </row>
    <row r="87" spans="1:4" x14ac:dyDescent="0.2">
      <c r="A87" s="30" t="str">
        <f t="shared" si="0"/>
        <v>2004</v>
      </c>
      <c r="B87" s="79" t="s">
        <v>140</v>
      </c>
      <c r="C87" s="81">
        <v>26.230297654324183</v>
      </c>
      <c r="D87" s="81">
        <v>23.399022254479291</v>
      </c>
    </row>
    <row r="88" spans="1:4" x14ac:dyDescent="0.2">
      <c r="A88" s="30" t="str">
        <f t="shared" si="0"/>
        <v>2004</v>
      </c>
      <c r="B88" s="79" t="s">
        <v>141</v>
      </c>
      <c r="C88" s="81">
        <v>26.744363991287809</v>
      </c>
      <c r="D88" s="81">
        <v>23.482817357151688</v>
      </c>
    </row>
    <row r="89" spans="1:4" x14ac:dyDescent="0.2">
      <c r="A89" s="30" t="str">
        <f t="shared" ref="A89:A152" si="1">RIGHT($B89,4)</f>
        <v>2004</v>
      </c>
      <c r="B89" s="79" t="s">
        <v>142</v>
      </c>
      <c r="C89" s="81">
        <v>27.483947830864132</v>
      </c>
      <c r="D89" s="81">
        <v>23.546667547431678</v>
      </c>
    </row>
    <row r="90" spans="1:4" x14ac:dyDescent="0.2">
      <c r="A90" s="30" t="str">
        <f t="shared" si="1"/>
        <v>2004</v>
      </c>
      <c r="B90" s="79" t="s">
        <v>143</v>
      </c>
      <c r="C90" s="81">
        <v>27.113662361325964</v>
      </c>
      <c r="D90" s="81">
        <v>23.508544336655159</v>
      </c>
    </row>
    <row r="91" spans="1:4" x14ac:dyDescent="0.2">
      <c r="A91" s="30" t="str">
        <f t="shared" si="1"/>
        <v>2004</v>
      </c>
      <c r="B91" s="79" t="s">
        <v>144</v>
      </c>
      <c r="C91" s="81">
        <v>26.516339675282385</v>
      </c>
      <c r="D91" s="81">
        <v>23.525265035266628</v>
      </c>
    </row>
    <row r="92" spans="1:4" x14ac:dyDescent="0.2">
      <c r="A92" s="30" t="str">
        <f t="shared" si="1"/>
        <v>2004</v>
      </c>
      <c r="B92" s="79" t="s">
        <v>145</v>
      </c>
      <c r="C92" s="81">
        <v>26.329654972989253</v>
      </c>
      <c r="D92" s="81">
        <v>23.380360385434997</v>
      </c>
    </row>
    <row r="93" spans="1:4" x14ac:dyDescent="0.2">
      <c r="A93" s="30" t="str">
        <f t="shared" si="1"/>
        <v>2004</v>
      </c>
      <c r="B93" s="79" t="s">
        <v>146</v>
      </c>
      <c r="C93" s="81">
        <v>26.514958203984975</v>
      </c>
      <c r="D93" s="81">
        <v>23.301214547917027</v>
      </c>
    </row>
    <row r="94" spans="1:4" x14ac:dyDescent="0.2">
      <c r="A94" s="30" t="str">
        <f t="shared" si="1"/>
        <v>2005</v>
      </c>
      <c r="B94" s="79" t="s">
        <v>147</v>
      </c>
      <c r="C94" s="81">
        <v>26.750212880068087</v>
      </c>
      <c r="D94" s="81">
        <v>23.239468671742802</v>
      </c>
    </row>
    <row r="95" spans="1:4" x14ac:dyDescent="0.2">
      <c r="A95" s="30" t="str">
        <f t="shared" si="1"/>
        <v>2005</v>
      </c>
      <c r="B95" s="79" t="s">
        <v>148</v>
      </c>
      <c r="C95" s="81">
        <v>26.35571935396387</v>
      </c>
      <c r="D95" s="81">
        <v>23.110953336884972</v>
      </c>
    </row>
    <row r="96" spans="1:4" x14ac:dyDescent="0.2">
      <c r="A96" s="30" t="str">
        <f t="shared" si="1"/>
        <v>2005</v>
      </c>
      <c r="B96" s="79" t="s">
        <v>149</v>
      </c>
      <c r="C96" s="81">
        <v>26.737029275989439</v>
      </c>
      <c r="D96" s="81">
        <v>23.288523207126595</v>
      </c>
    </row>
    <row r="97" spans="1:4" x14ac:dyDescent="0.2">
      <c r="A97" s="30" t="str">
        <f t="shared" si="1"/>
        <v>2005</v>
      </c>
      <c r="B97" s="79" t="s">
        <v>150</v>
      </c>
      <c r="C97" s="81">
        <v>27.190570231797242</v>
      </c>
      <c r="D97" s="81">
        <v>23.437769150097584</v>
      </c>
    </row>
    <row r="98" spans="1:4" x14ac:dyDescent="0.2">
      <c r="A98" s="30" t="str">
        <f t="shared" si="1"/>
        <v>2005</v>
      </c>
      <c r="B98" s="79" t="s">
        <v>151</v>
      </c>
      <c r="C98" s="81">
        <v>27.304426766151494</v>
      </c>
      <c r="D98" s="81">
        <v>23.413152032941696</v>
      </c>
    </row>
    <row r="99" spans="1:4" x14ac:dyDescent="0.2">
      <c r="A99" s="30" t="str">
        <f t="shared" si="1"/>
        <v>2005</v>
      </c>
      <c r="B99" s="79" t="s">
        <v>152</v>
      </c>
      <c r="C99" s="81">
        <v>27.506714860125683</v>
      </c>
      <c r="D99" s="81">
        <v>23.420612783033793</v>
      </c>
    </row>
    <row r="100" spans="1:4" x14ac:dyDescent="0.2">
      <c r="A100" s="30" t="str">
        <f t="shared" si="1"/>
        <v>2005</v>
      </c>
      <c r="B100" s="79" t="s">
        <v>153</v>
      </c>
      <c r="C100" s="81">
        <v>27.13920050389244</v>
      </c>
      <c r="D100" s="81">
        <v>23.388022902587817</v>
      </c>
    </row>
    <row r="101" spans="1:4" x14ac:dyDescent="0.2">
      <c r="A101" s="30" t="str">
        <f t="shared" si="1"/>
        <v>2005</v>
      </c>
      <c r="B101" s="79" t="s">
        <v>154</v>
      </c>
      <c r="C101" s="81">
        <v>26.766225621323059</v>
      </c>
      <c r="D101" s="81">
        <v>23.330063762731307</v>
      </c>
    </row>
    <row r="102" spans="1:4" x14ac:dyDescent="0.2">
      <c r="A102" s="30" t="str">
        <f t="shared" si="1"/>
        <v>2005</v>
      </c>
      <c r="B102" s="79" t="s">
        <v>155</v>
      </c>
      <c r="C102" s="81">
        <v>26.389053271633436</v>
      </c>
      <c r="D102" s="81">
        <v>23.291628001201325</v>
      </c>
    </row>
    <row r="103" spans="1:4" x14ac:dyDescent="0.2">
      <c r="A103" s="30" t="str">
        <f t="shared" si="1"/>
        <v>2005</v>
      </c>
      <c r="B103" s="79" t="s">
        <v>156</v>
      </c>
      <c r="C103" s="81">
        <v>26.437093064091634</v>
      </c>
      <c r="D103" s="81">
        <v>23.272436468460832</v>
      </c>
    </row>
    <row r="104" spans="1:4" x14ac:dyDescent="0.2">
      <c r="A104" s="30" t="str">
        <f t="shared" si="1"/>
        <v>2005</v>
      </c>
      <c r="B104" s="79" t="s">
        <v>157</v>
      </c>
      <c r="C104" s="81">
        <v>26.606113152034052</v>
      </c>
      <c r="D104" s="81">
        <v>23.337285571365115</v>
      </c>
    </row>
    <row r="105" spans="1:4" x14ac:dyDescent="0.2">
      <c r="A105" s="30" t="str">
        <f t="shared" si="1"/>
        <v>2005</v>
      </c>
      <c r="B105" s="79" t="s">
        <v>158</v>
      </c>
      <c r="C105" s="81">
        <v>26.485029818573441</v>
      </c>
      <c r="D105" s="81">
        <v>23.342048871046526</v>
      </c>
    </row>
    <row r="106" spans="1:4" x14ac:dyDescent="0.2">
      <c r="A106" s="30" t="str">
        <f t="shared" si="1"/>
        <v>2006</v>
      </c>
      <c r="B106" s="79" t="s">
        <v>159</v>
      </c>
      <c r="C106" s="81">
        <v>26.517120695700818</v>
      </c>
      <c r="D106" s="81">
        <v>23.303769901304076</v>
      </c>
    </row>
    <row r="107" spans="1:4" x14ac:dyDescent="0.2">
      <c r="A107" s="30" t="str">
        <f t="shared" si="1"/>
        <v>2006</v>
      </c>
      <c r="B107" s="79" t="s">
        <v>160</v>
      </c>
      <c r="C107" s="81">
        <v>27.166805158831902</v>
      </c>
      <c r="D107" s="81">
        <v>23.151416139906235</v>
      </c>
    </row>
    <row r="108" spans="1:4" x14ac:dyDescent="0.2">
      <c r="A108" s="30" t="str">
        <f t="shared" si="1"/>
        <v>2006</v>
      </c>
      <c r="B108" s="79" t="s">
        <v>161</v>
      </c>
      <c r="C108" s="81">
        <v>26.824693282912165</v>
      </c>
      <c r="D108" s="81">
        <v>23.021150397050537</v>
      </c>
    </row>
    <row r="109" spans="1:4" x14ac:dyDescent="0.2">
      <c r="A109" s="30" t="str">
        <f t="shared" si="1"/>
        <v>2006</v>
      </c>
      <c r="B109" s="79" t="s">
        <v>162</v>
      </c>
      <c r="C109" s="81">
        <v>26.612747113834111</v>
      </c>
      <c r="D109" s="81">
        <v>22.941604285543526</v>
      </c>
    </row>
    <row r="110" spans="1:4" x14ac:dyDescent="0.2">
      <c r="A110" s="30" t="str">
        <f t="shared" si="1"/>
        <v>2006</v>
      </c>
      <c r="B110" s="79" t="s">
        <v>163</v>
      </c>
      <c r="C110" s="81">
        <v>26.831198425816801</v>
      </c>
      <c r="D110" s="81">
        <v>22.963893666764839</v>
      </c>
    </row>
    <row r="111" spans="1:4" x14ac:dyDescent="0.2">
      <c r="A111" s="30" t="str">
        <f t="shared" si="1"/>
        <v>2006</v>
      </c>
      <c r="B111" s="79" t="s">
        <v>164</v>
      </c>
      <c r="C111" s="81">
        <v>26.399028510306756</v>
      </c>
      <c r="D111" s="81">
        <v>22.885062433935044</v>
      </c>
    </row>
    <row r="112" spans="1:4" x14ac:dyDescent="0.2">
      <c r="A112" s="30" t="str">
        <f t="shared" si="1"/>
        <v>2006</v>
      </c>
      <c r="B112" s="79" t="s">
        <v>165</v>
      </c>
      <c r="C112" s="81">
        <v>26.034150175370375</v>
      </c>
      <c r="D112" s="81">
        <v>22.811566459966315</v>
      </c>
    </row>
    <row r="113" spans="1:4" x14ac:dyDescent="0.2">
      <c r="A113" s="30" t="str">
        <f t="shared" si="1"/>
        <v>2006</v>
      </c>
      <c r="B113" s="79" t="s">
        <v>166</v>
      </c>
      <c r="C113" s="81">
        <v>25.31752853725996</v>
      </c>
      <c r="D113" s="81">
        <v>22.700875335466598</v>
      </c>
    </row>
    <row r="114" spans="1:4" x14ac:dyDescent="0.2">
      <c r="A114" s="30" t="str">
        <f t="shared" si="1"/>
        <v>2006</v>
      </c>
      <c r="B114" s="79" t="s">
        <v>167</v>
      </c>
      <c r="C114" s="81">
        <v>25.569534667593455</v>
      </c>
      <c r="D114" s="81">
        <v>22.904210923596974</v>
      </c>
    </row>
    <row r="115" spans="1:4" x14ac:dyDescent="0.2">
      <c r="A115" s="30" t="str">
        <f t="shared" si="1"/>
        <v>2006</v>
      </c>
      <c r="B115" s="79" t="s">
        <v>168</v>
      </c>
      <c r="C115" s="81">
        <v>25.941060507424346</v>
      </c>
      <c r="D115" s="81">
        <v>22.9399722415966</v>
      </c>
    </row>
    <row r="116" spans="1:4" x14ac:dyDescent="0.2">
      <c r="A116" s="30" t="str">
        <f t="shared" si="1"/>
        <v>2006</v>
      </c>
      <c r="B116" s="79" t="s">
        <v>169</v>
      </c>
      <c r="C116" s="81">
        <v>25.983997407287099</v>
      </c>
      <c r="D116" s="81">
        <v>23.025671330002613</v>
      </c>
    </row>
    <row r="117" spans="1:4" x14ac:dyDescent="0.2">
      <c r="A117" s="30" t="str">
        <f t="shared" si="1"/>
        <v>2006</v>
      </c>
      <c r="B117" s="79" t="s">
        <v>170</v>
      </c>
      <c r="C117" s="81">
        <v>25.868866718429313</v>
      </c>
      <c r="D117" s="81">
        <v>22.992050745242409</v>
      </c>
    </row>
    <row r="118" spans="1:4" x14ac:dyDescent="0.2">
      <c r="A118" s="30" t="str">
        <f t="shared" si="1"/>
        <v>2007</v>
      </c>
      <c r="B118" s="79" t="s">
        <v>171</v>
      </c>
      <c r="C118" s="81">
        <v>25.536255518972716</v>
      </c>
      <c r="D118" s="81">
        <v>23.068312873246569</v>
      </c>
    </row>
    <row r="119" spans="1:4" x14ac:dyDescent="0.2">
      <c r="A119" s="30" t="str">
        <f t="shared" si="1"/>
        <v>2007</v>
      </c>
      <c r="B119" s="79" t="s">
        <v>172</v>
      </c>
      <c r="C119" s="81">
        <v>25.71084573917215</v>
      </c>
      <c r="D119" s="81">
        <v>23.192709970646565</v>
      </c>
    </row>
    <row r="120" spans="1:4" x14ac:dyDescent="0.2">
      <c r="A120" s="30" t="str">
        <f t="shared" si="1"/>
        <v>2007</v>
      </c>
      <c r="B120" s="79" t="s">
        <v>173</v>
      </c>
      <c r="C120" s="81">
        <v>25.954881788691399</v>
      </c>
      <c r="D120" s="81">
        <v>23.209899655151993</v>
      </c>
    </row>
    <row r="121" spans="1:4" x14ac:dyDescent="0.2">
      <c r="A121" s="30" t="str">
        <f t="shared" si="1"/>
        <v>2007</v>
      </c>
      <c r="B121" s="79" t="s">
        <v>174</v>
      </c>
      <c r="C121" s="81">
        <v>26.130941956516441</v>
      </c>
      <c r="D121" s="81">
        <v>23.212870664939146</v>
      </c>
    </row>
    <row r="122" spans="1:4" x14ac:dyDescent="0.2">
      <c r="A122" s="30" t="str">
        <f t="shared" si="1"/>
        <v>2007</v>
      </c>
      <c r="B122" s="79" t="s">
        <v>175</v>
      </c>
      <c r="C122" s="81">
        <v>25.670773072482259</v>
      </c>
      <c r="D122" s="81">
        <v>23.116719783536297</v>
      </c>
    </row>
    <row r="123" spans="1:4" x14ac:dyDescent="0.2">
      <c r="A123" s="30" t="str">
        <f t="shared" si="1"/>
        <v>2007</v>
      </c>
      <c r="B123" s="79" t="s">
        <v>176</v>
      </c>
      <c r="C123" s="81">
        <v>25.610903329331066</v>
      </c>
      <c r="D123" s="81">
        <v>23.196413014785342</v>
      </c>
    </row>
    <row r="124" spans="1:4" x14ac:dyDescent="0.2">
      <c r="A124" s="30" t="str">
        <f t="shared" si="1"/>
        <v>2007</v>
      </c>
      <c r="B124" s="79" t="s">
        <v>177</v>
      </c>
      <c r="C124" s="81">
        <v>25.692262273182155</v>
      </c>
      <c r="D124" s="81">
        <v>23.240622149829697</v>
      </c>
    </row>
    <row r="125" spans="1:4" x14ac:dyDescent="0.2">
      <c r="A125" s="30" t="str">
        <f t="shared" si="1"/>
        <v>2007</v>
      </c>
      <c r="B125" s="79" t="s">
        <v>178</v>
      </c>
      <c r="C125" s="81">
        <v>26.508221111687313</v>
      </c>
      <c r="D125" s="81">
        <v>23.232517637884804</v>
      </c>
    </row>
    <row r="126" spans="1:4" x14ac:dyDescent="0.2">
      <c r="A126" s="30" t="str">
        <f t="shared" si="1"/>
        <v>2007</v>
      </c>
      <c r="B126" s="79" t="s">
        <v>179</v>
      </c>
      <c r="C126" s="81">
        <v>26.503363078267693</v>
      </c>
      <c r="D126" s="81">
        <v>23.178689387937517</v>
      </c>
    </row>
    <row r="127" spans="1:4" x14ac:dyDescent="0.2">
      <c r="A127" s="30" t="str">
        <f t="shared" si="1"/>
        <v>2007</v>
      </c>
      <c r="B127" s="79" t="s">
        <v>180</v>
      </c>
      <c r="C127" s="81">
        <v>26.422725223693902</v>
      </c>
      <c r="D127" s="81">
        <v>23.149670252733685</v>
      </c>
    </row>
    <row r="128" spans="1:4" x14ac:dyDescent="0.2">
      <c r="A128" s="30" t="str">
        <f t="shared" si="1"/>
        <v>2007</v>
      </c>
      <c r="B128" s="79" t="s">
        <v>181</v>
      </c>
      <c r="C128" s="81">
        <v>25.939638670246978</v>
      </c>
      <c r="D128" s="81">
        <v>23.080085239590908</v>
      </c>
    </row>
    <row r="129" spans="1:4" x14ac:dyDescent="0.2">
      <c r="A129" s="30" t="str">
        <f t="shared" si="1"/>
        <v>2007</v>
      </c>
      <c r="B129" s="79" t="s">
        <v>182</v>
      </c>
      <c r="C129" s="81">
        <v>26.705231564962542</v>
      </c>
      <c r="D129" s="81">
        <v>23.058256488848961</v>
      </c>
    </row>
    <row r="130" spans="1:4" x14ac:dyDescent="0.2">
      <c r="A130" s="30" t="str">
        <f t="shared" si="1"/>
        <v>2008</v>
      </c>
      <c r="B130" s="79" t="s">
        <v>183</v>
      </c>
      <c r="C130" s="81">
        <v>27.294078376412557</v>
      </c>
      <c r="D130" s="81">
        <v>23.020625953604902</v>
      </c>
    </row>
    <row r="131" spans="1:4" x14ac:dyDescent="0.2">
      <c r="A131" s="30" t="str">
        <f t="shared" si="1"/>
        <v>2008</v>
      </c>
      <c r="B131" s="79" t="s">
        <v>184</v>
      </c>
      <c r="C131" s="81">
        <v>27.160852257446422</v>
      </c>
      <c r="D131" s="81">
        <v>22.927088614216892</v>
      </c>
    </row>
    <row r="132" spans="1:4" x14ac:dyDescent="0.2">
      <c r="A132" s="30" t="str">
        <f t="shared" si="1"/>
        <v>2008</v>
      </c>
      <c r="B132" s="79" t="s">
        <v>185</v>
      </c>
      <c r="C132" s="81">
        <v>26.426245570446824</v>
      </c>
      <c r="D132" s="81">
        <v>22.973766456918568</v>
      </c>
    </row>
    <row r="133" spans="1:4" x14ac:dyDescent="0.2">
      <c r="A133" s="30" t="str">
        <f t="shared" si="1"/>
        <v>2008</v>
      </c>
      <c r="B133" s="79" t="s">
        <v>186</v>
      </c>
      <c r="C133" s="81">
        <v>25.854979939672717</v>
      </c>
      <c r="D133" s="81">
        <v>22.885253923972392</v>
      </c>
    </row>
    <row r="134" spans="1:4" x14ac:dyDescent="0.2">
      <c r="A134" s="30" t="str">
        <f t="shared" si="1"/>
        <v>2008</v>
      </c>
      <c r="B134" s="82" t="s">
        <v>187</v>
      </c>
      <c r="C134" s="81">
        <v>25.885419266126767</v>
      </c>
      <c r="D134" s="81">
        <v>22.927272156343552</v>
      </c>
    </row>
    <row r="135" spans="1:4" x14ac:dyDescent="0.2">
      <c r="A135" s="30" t="str">
        <f t="shared" si="1"/>
        <v>2008</v>
      </c>
      <c r="B135" s="82" t="s">
        <v>188</v>
      </c>
      <c r="C135" s="81">
        <v>25.756032926741433</v>
      </c>
      <c r="D135" s="81">
        <v>22.917327874437532</v>
      </c>
    </row>
    <row r="136" spans="1:4" x14ac:dyDescent="0.2">
      <c r="A136" s="30" t="str">
        <f t="shared" si="1"/>
        <v>2008</v>
      </c>
      <c r="B136" s="82" t="s">
        <v>189</v>
      </c>
      <c r="C136" s="81">
        <v>25.883691820298555</v>
      </c>
      <c r="D136" s="81">
        <v>22.919442211894179</v>
      </c>
    </row>
    <row r="137" spans="1:4" x14ac:dyDescent="0.2">
      <c r="A137" s="30" t="str">
        <f t="shared" si="1"/>
        <v>2008</v>
      </c>
      <c r="B137" s="82" t="s">
        <v>190</v>
      </c>
      <c r="C137" s="81">
        <v>25.610132995857406</v>
      </c>
      <c r="D137" s="81">
        <v>22.987982510650777</v>
      </c>
    </row>
    <row r="138" spans="1:4" x14ac:dyDescent="0.2">
      <c r="A138" s="30" t="str">
        <f t="shared" si="1"/>
        <v>2008</v>
      </c>
      <c r="B138" s="82" t="s">
        <v>191</v>
      </c>
      <c r="C138" s="81">
        <v>26.42143828261085</v>
      </c>
      <c r="D138" s="81">
        <v>22.995934800421171</v>
      </c>
    </row>
    <row r="139" spans="1:4" x14ac:dyDescent="0.2">
      <c r="A139" s="30" t="str">
        <f t="shared" si="1"/>
        <v>2008</v>
      </c>
      <c r="B139" s="82" t="s">
        <v>192</v>
      </c>
      <c r="C139" s="81">
        <v>26.0268224589243</v>
      </c>
      <c r="D139" s="81">
        <v>23.071217855936574</v>
      </c>
    </row>
    <row r="140" spans="1:4" x14ac:dyDescent="0.2">
      <c r="A140" s="30" t="str">
        <f t="shared" si="1"/>
        <v>2008</v>
      </c>
      <c r="B140" s="83" t="s">
        <v>193</v>
      </c>
      <c r="C140" s="81">
        <v>25.910219348598023</v>
      </c>
      <c r="D140" s="81">
        <v>22.894948399047323</v>
      </c>
    </row>
    <row r="141" spans="1:4" x14ac:dyDescent="0.2">
      <c r="A141" s="30" t="str">
        <f t="shared" si="1"/>
        <v>2008</v>
      </c>
      <c r="B141" s="83" t="s">
        <v>194</v>
      </c>
      <c r="C141" s="81">
        <v>25.885166790650008</v>
      </c>
      <c r="D141" s="81">
        <v>22.850647149601929</v>
      </c>
    </row>
    <row r="142" spans="1:4" x14ac:dyDescent="0.2">
      <c r="A142" s="30" t="str">
        <f t="shared" si="1"/>
        <v>2009</v>
      </c>
      <c r="B142" s="83" t="s">
        <v>195</v>
      </c>
      <c r="C142" s="81">
        <v>26.1249163551233</v>
      </c>
      <c r="D142" s="81">
        <v>22.695388993986647</v>
      </c>
    </row>
    <row r="143" spans="1:4" x14ac:dyDescent="0.2">
      <c r="A143" s="30" t="str">
        <f t="shared" si="1"/>
        <v>2009</v>
      </c>
      <c r="B143" s="82" t="s">
        <v>196</v>
      </c>
      <c r="C143" s="81">
        <v>26.394350208880798</v>
      </c>
      <c r="D143" s="81">
        <v>22.83777462633887</v>
      </c>
    </row>
    <row r="144" spans="1:4" x14ac:dyDescent="0.2">
      <c r="A144" s="30" t="str">
        <f t="shared" si="1"/>
        <v>2009</v>
      </c>
      <c r="B144" s="82" t="s">
        <v>197</v>
      </c>
      <c r="C144" s="81">
        <v>25.530855954649621</v>
      </c>
      <c r="D144" s="81">
        <v>22.78565772065679</v>
      </c>
    </row>
    <row r="145" spans="1:4" x14ac:dyDescent="0.2">
      <c r="A145" s="30" t="str">
        <f t="shared" si="1"/>
        <v>2009</v>
      </c>
      <c r="B145" s="82" t="s">
        <v>198</v>
      </c>
      <c r="C145" s="81">
        <v>26.25089171141822</v>
      </c>
      <c r="D145" s="81">
        <v>22.908110196488593</v>
      </c>
    </row>
    <row r="146" spans="1:4" x14ac:dyDescent="0.2">
      <c r="A146" s="30" t="str">
        <f t="shared" si="1"/>
        <v>2009</v>
      </c>
      <c r="B146" s="82" t="s">
        <v>199</v>
      </c>
      <c r="C146" s="81">
        <v>26.382971656386481</v>
      </c>
      <c r="D146" s="81">
        <v>23.012356242687019</v>
      </c>
    </row>
    <row r="147" spans="1:4" x14ac:dyDescent="0.2">
      <c r="A147" s="30" t="str">
        <f t="shared" si="1"/>
        <v>2009</v>
      </c>
      <c r="B147" s="82" t="s">
        <v>200</v>
      </c>
      <c r="C147" s="81">
        <v>26.293048012567397</v>
      </c>
      <c r="D147" s="81">
        <v>23.097466367044806</v>
      </c>
    </row>
    <row r="148" spans="1:4" x14ac:dyDescent="0.2">
      <c r="A148" s="30" t="str">
        <f t="shared" si="1"/>
        <v>2009</v>
      </c>
      <c r="B148" s="82" t="s">
        <v>201</v>
      </c>
      <c r="C148" s="81">
        <v>26.101956703344296</v>
      </c>
      <c r="D148" s="81">
        <v>23.254973679284983</v>
      </c>
    </row>
    <row r="149" spans="1:4" x14ac:dyDescent="0.2">
      <c r="A149" s="30" t="str">
        <f t="shared" si="1"/>
        <v>2009</v>
      </c>
      <c r="B149" s="82" t="s">
        <v>202</v>
      </c>
      <c r="C149" s="81">
        <v>26.085292357403322</v>
      </c>
      <c r="D149" s="81">
        <v>23.19033967035902</v>
      </c>
    </row>
    <row r="150" spans="1:4" x14ac:dyDescent="0.2">
      <c r="A150" s="30" t="str">
        <f t="shared" si="1"/>
        <v>2009</v>
      </c>
      <c r="B150" s="82" t="s">
        <v>203</v>
      </c>
      <c r="C150" s="81">
        <v>25.998166690323057</v>
      </c>
      <c r="D150" s="81">
        <v>23.270221624084034</v>
      </c>
    </row>
    <row r="151" spans="1:4" x14ac:dyDescent="0.2">
      <c r="A151" s="30" t="str">
        <f t="shared" si="1"/>
        <v>2009</v>
      </c>
      <c r="B151" s="82" t="s">
        <v>204</v>
      </c>
      <c r="C151" s="81">
        <v>26.168935604244101</v>
      </c>
      <c r="D151" s="81">
        <v>23.27429789064432</v>
      </c>
    </row>
    <row r="152" spans="1:4" x14ac:dyDescent="0.2">
      <c r="A152" s="30" t="str">
        <f t="shared" si="1"/>
        <v>2009</v>
      </c>
      <c r="B152" s="83" t="s">
        <v>205</v>
      </c>
      <c r="C152" s="81">
        <v>26.309492325740695</v>
      </c>
      <c r="D152" s="81">
        <v>23.37112166989796</v>
      </c>
    </row>
    <row r="153" spans="1:4" x14ac:dyDescent="0.2">
      <c r="A153" s="30" t="str">
        <f t="shared" ref="A153:A216" si="2">RIGHT($B153,4)</f>
        <v>2009</v>
      </c>
      <c r="B153" s="83" t="s">
        <v>206</v>
      </c>
      <c r="C153" s="81">
        <v>26.448009865843026</v>
      </c>
      <c r="D153" s="81">
        <v>23.396760040889209</v>
      </c>
    </row>
    <row r="154" spans="1:4" x14ac:dyDescent="0.2">
      <c r="A154" s="30" t="str">
        <f t="shared" si="2"/>
        <v>2010</v>
      </c>
      <c r="B154" s="83" t="s">
        <v>207</v>
      </c>
      <c r="C154" s="81">
        <v>25.951941806004378</v>
      </c>
      <c r="D154" s="81">
        <v>23.587204214746233</v>
      </c>
    </row>
    <row r="155" spans="1:4" x14ac:dyDescent="0.2">
      <c r="A155" s="30" t="str">
        <f t="shared" si="2"/>
        <v>2010</v>
      </c>
      <c r="B155" s="82" t="s">
        <v>208</v>
      </c>
      <c r="C155" s="81">
        <v>25.740132911142503</v>
      </c>
      <c r="D155" s="81">
        <v>23.570381994567917</v>
      </c>
    </row>
    <row r="156" spans="1:4" x14ac:dyDescent="0.2">
      <c r="A156" s="30" t="str">
        <f t="shared" si="2"/>
        <v>2010</v>
      </c>
      <c r="B156" s="79" t="s">
        <v>209</v>
      </c>
      <c r="C156" s="81">
        <v>26.143897702313314</v>
      </c>
      <c r="D156" s="81">
        <v>23.587588559235488</v>
      </c>
    </row>
    <row r="157" spans="1:4" x14ac:dyDescent="0.2">
      <c r="A157" s="30" t="str">
        <f t="shared" si="2"/>
        <v>2010</v>
      </c>
      <c r="B157" s="79" t="s">
        <v>210</v>
      </c>
      <c r="C157" s="81">
        <v>26.279795391171465</v>
      </c>
      <c r="D157" s="81">
        <v>23.606420335255471</v>
      </c>
    </row>
    <row r="158" spans="1:4" x14ac:dyDescent="0.2">
      <c r="A158" s="30" t="str">
        <f t="shared" si="2"/>
        <v>2010</v>
      </c>
      <c r="B158" s="79" t="s">
        <v>211</v>
      </c>
      <c r="C158" s="81">
        <v>26.065923422766396</v>
      </c>
      <c r="D158" s="81">
        <v>23.428585655989753</v>
      </c>
    </row>
    <row r="159" spans="1:4" x14ac:dyDescent="0.2">
      <c r="A159" s="30" t="str">
        <f t="shared" si="2"/>
        <v>2010</v>
      </c>
      <c r="B159" s="79" t="s">
        <v>212</v>
      </c>
      <c r="C159" s="81">
        <v>26.35106726660608</v>
      </c>
      <c r="D159" s="81">
        <v>23.450598404003863</v>
      </c>
    </row>
    <row r="160" spans="1:4" x14ac:dyDescent="0.2">
      <c r="A160" s="30" t="str">
        <f t="shared" si="2"/>
        <v>2010</v>
      </c>
      <c r="B160" s="79" t="s">
        <v>213</v>
      </c>
      <c r="C160" s="81">
        <v>26.425850019579727</v>
      </c>
      <c r="D160" s="81">
        <v>23.252262180270961</v>
      </c>
    </row>
    <row r="161" spans="1:4" x14ac:dyDescent="0.2">
      <c r="A161" s="30" t="str">
        <f t="shared" si="2"/>
        <v>2010</v>
      </c>
      <c r="B161" s="79" t="s">
        <v>214</v>
      </c>
      <c r="C161" s="81">
        <v>26.29612526726476</v>
      </c>
      <c r="D161" s="81">
        <v>23.270080435909588</v>
      </c>
    </row>
    <row r="162" spans="1:4" x14ac:dyDescent="0.2">
      <c r="A162" s="30" t="str">
        <f t="shared" si="2"/>
        <v>2010</v>
      </c>
      <c r="B162" s="79" t="s">
        <v>215</v>
      </c>
      <c r="C162" s="81">
        <v>26.454419040180582</v>
      </c>
      <c r="D162" s="81">
        <v>23.2191606491381</v>
      </c>
    </row>
    <row r="163" spans="1:4" x14ac:dyDescent="0.2">
      <c r="A163" s="30" t="str">
        <f t="shared" si="2"/>
        <v>2010</v>
      </c>
      <c r="B163" s="79" t="s">
        <v>216</v>
      </c>
      <c r="C163" s="81">
        <v>26.103200173935154</v>
      </c>
      <c r="D163" s="81">
        <v>23.329012781742627</v>
      </c>
    </row>
    <row r="164" spans="1:4" x14ac:dyDescent="0.2">
      <c r="A164" s="30" t="str">
        <f t="shared" si="2"/>
        <v>2010</v>
      </c>
      <c r="B164" s="79" t="s">
        <v>217</v>
      </c>
      <c r="C164" s="81">
        <v>26.085478881683454</v>
      </c>
      <c r="D164" s="81">
        <v>23.517923980627067</v>
      </c>
    </row>
    <row r="165" spans="1:4" x14ac:dyDescent="0.2">
      <c r="A165" s="30" t="str">
        <f t="shared" si="2"/>
        <v>2010</v>
      </c>
      <c r="B165" s="79" t="s">
        <v>218</v>
      </c>
      <c r="C165" s="81">
        <v>25.951120869548696</v>
      </c>
      <c r="D165" s="81">
        <v>23.468301721749917</v>
      </c>
    </row>
    <row r="166" spans="1:4" x14ac:dyDescent="0.2">
      <c r="A166" s="30" t="str">
        <f t="shared" si="2"/>
        <v>2011</v>
      </c>
      <c r="B166" s="79" t="s">
        <v>219</v>
      </c>
      <c r="C166" s="81">
        <v>25.84367987213211</v>
      </c>
      <c r="D166" s="81">
        <v>23.339540318979296</v>
      </c>
    </row>
    <row r="167" spans="1:4" x14ac:dyDescent="0.2">
      <c r="A167" s="30" t="str">
        <f t="shared" si="2"/>
        <v>2011</v>
      </c>
      <c r="B167" s="79" t="s">
        <v>220</v>
      </c>
      <c r="C167" s="81">
        <v>25.592288451556222</v>
      </c>
      <c r="D167" s="81">
        <v>23.297379465891463</v>
      </c>
    </row>
    <row r="168" spans="1:4" x14ac:dyDescent="0.2">
      <c r="A168" s="30" t="str">
        <f t="shared" si="2"/>
        <v>2011</v>
      </c>
      <c r="B168" s="79" t="s">
        <v>221</v>
      </c>
      <c r="C168" s="81">
        <v>25.445546123386642</v>
      </c>
      <c r="D168" s="81">
        <v>23.360334163733739</v>
      </c>
    </row>
    <row r="169" spans="1:4" x14ac:dyDescent="0.2">
      <c r="A169" s="30" t="str">
        <f t="shared" si="2"/>
        <v>2011</v>
      </c>
      <c r="B169" s="79" t="s">
        <v>222</v>
      </c>
      <c r="C169" s="81">
        <v>25.289838565513922</v>
      </c>
      <c r="D169" s="81">
        <v>23.483474377929127</v>
      </c>
    </row>
    <row r="170" spans="1:4" x14ac:dyDescent="0.2">
      <c r="A170" s="30" t="str">
        <f t="shared" si="2"/>
        <v>2011</v>
      </c>
      <c r="B170" s="79" t="s">
        <v>223</v>
      </c>
      <c r="C170" s="81">
        <v>25.278355582683126</v>
      </c>
      <c r="D170" s="81">
        <v>23.362191586979296</v>
      </c>
    </row>
    <row r="171" spans="1:4" x14ac:dyDescent="0.2">
      <c r="A171" s="30" t="str">
        <f t="shared" si="2"/>
        <v>2011</v>
      </c>
      <c r="B171" s="79" t="s">
        <v>224</v>
      </c>
      <c r="C171" s="81">
        <v>25.117407476948262</v>
      </c>
      <c r="D171" s="81">
        <v>23.328608656915563</v>
      </c>
    </row>
    <row r="172" spans="1:4" x14ac:dyDescent="0.2">
      <c r="A172" s="30" t="str">
        <f t="shared" si="2"/>
        <v>2011</v>
      </c>
      <c r="B172" s="79" t="s">
        <v>225</v>
      </c>
      <c r="C172" s="81">
        <v>25.75075803955702</v>
      </c>
      <c r="D172" s="81">
        <v>23.531321773832108</v>
      </c>
    </row>
    <row r="173" spans="1:4" x14ac:dyDescent="0.2">
      <c r="A173" s="30" t="str">
        <f t="shared" si="2"/>
        <v>2011</v>
      </c>
      <c r="B173" s="79" t="s">
        <v>226</v>
      </c>
      <c r="C173" s="84">
        <v>25.642945758358717</v>
      </c>
      <c r="D173" s="84">
        <v>23.422987739611273</v>
      </c>
    </row>
    <row r="174" spans="1:4" x14ac:dyDescent="0.2">
      <c r="A174" s="30" t="str">
        <f t="shared" si="2"/>
        <v>2011</v>
      </c>
      <c r="B174" s="79" t="s">
        <v>227</v>
      </c>
      <c r="C174" s="84">
        <v>25.12796707600182</v>
      </c>
      <c r="D174" s="84">
        <v>23.397493693022181</v>
      </c>
    </row>
    <row r="175" spans="1:4" x14ac:dyDescent="0.2">
      <c r="A175" s="30" t="str">
        <f t="shared" si="2"/>
        <v>2011</v>
      </c>
      <c r="B175" s="79" t="s">
        <v>228</v>
      </c>
      <c r="C175" s="84">
        <v>25.170679892467248</v>
      </c>
      <c r="D175" s="84">
        <v>23.330779684230748</v>
      </c>
    </row>
    <row r="176" spans="1:4" x14ac:dyDescent="0.2">
      <c r="A176" s="30" t="str">
        <f t="shared" si="2"/>
        <v>2011</v>
      </c>
      <c r="B176" s="79" t="s">
        <v>229</v>
      </c>
      <c r="C176" s="84">
        <v>25.019956787533015</v>
      </c>
      <c r="D176" s="84">
        <v>23.235937005135945</v>
      </c>
    </row>
    <row r="177" spans="1:4" x14ac:dyDescent="0.2">
      <c r="A177" s="30" t="str">
        <f t="shared" si="2"/>
        <v>2011</v>
      </c>
      <c r="B177" s="79" t="s">
        <v>230</v>
      </c>
      <c r="C177" s="84">
        <v>24.550277249959009</v>
      </c>
      <c r="D177" s="84">
        <v>23.215226022817834</v>
      </c>
    </row>
    <row r="178" spans="1:4" x14ac:dyDescent="0.2">
      <c r="A178" s="30" t="str">
        <f t="shared" si="2"/>
        <v>2012</v>
      </c>
      <c r="B178" s="79" t="s">
        <v>231</v>
      </c>
      <c r="C178" s="84">
        <v>24.600537892279817</v>
      </c>
      <c r="D178" s="84">
        <v>23.219997909845269</v>
      </c>
    </row>
    <row r="179" spans="1:4" x14ac:dyDescent="0.2">
      <c r="A179" s="30" t="str">
        <f t="shared" si="2"/>
        <v>2012</v>
      </c>
      <c r="B179" s="79" t="s">
        <v>232</v>
      </c>
      <c r="C179" s="84">
        <v>24.861007369586009</v>
      </c>
      <c r="D179" s="84">
        <v>23.194429384060044</v>
      </c>
    </row>
    <row r="180" spans="1:4" x14ac:dyDescent="0.2">
      <c r="A180" s="30" t="str">
        <f t="shared" si="2"/>
        <v>2012</v>
      </c>
      <c r="B180" s="79" t="s">
        <v>233</v>
      </c>
      <c r="C180" s="84">
        <v>24.96030539683095</v>
      </c>
      <c r="D180" s="84">
        <v>23.102406424648411</v>
      </c>
    </row>
    <row r="181" spans="1:4" x14ac:dyDescent="0.2">
      <c r="A181" s="30" t="str">
        <f t="shared" si="2"/>
        <v>2012</v>
      </c>
      <c r="B181" s="79" t="s">
        <v>234</v>
      </c>
      <c r="C181" s="84">
        <v>25.281636529386372</v>
      </c>
      <c r="D181" s="84">
        <v>23.058848759132541</v>
      </c>
    </row>
    <row r="182" spans="1:4" x14ac:dyDescent="0.2">
      <c r="A182" s="30" t="str">
        <f t="shared" si="2"/>
        <v>2012</v>
      </c>
      <c r="B182" s="79" t="s">
        <v>235</v>
      </c>
      <c r="C182" s="84">
        <v>24.997906920481899</v>
      </c>
      <c r="D182" s="84">
        <v>22.980038080779451</v>
      </c>
    </row>
    <row r="183" spans="1:4" x14ac:dyDescent="0.2">
      <c r="A183" s="30" t="str">
        <f t="shared" si="2"/>
        <v>2012</v>
      </c>
      <c r="B183" s="79" t="s">
        <v>236</v>
      </c>
      <c r="C183" s="84">
        <v>24.757584952464043</v>
      </c>
      <c r="D183" s="84">
        <v>22.77764888502708</v>
      </c>
    </row>
    <row r="184" spans="1:4" x14ac:dyDescent="0.2">
      <c r="A184" s="30" t="str">
        <f t="shared" si="2"/>
        <v>2012</v>
      </c>
      <c r="B184" s="79" t="s">
        <v>237</v>
      </c>
      <c r="C184" s="84">
        <v>24.31138998177267</v>
      </c>
      <c r="D184" s="84">
        <v>22.571248868581701</v>
      </c>
    </row>
    <row r="185" spans="1:4" x14ac:dyDescent="0.2">
      <c r="A185" s="30" t="str">
        <f t="shared" si="2"/>
        <v>2012</v>
      </c>
      <c r="B185" s="79" t="s">
        <v>238</v>
      </c>
      <c r="C185" s="84">
        <v>23.433096710953304</v>
      </c>
      <c r="D185" s="84">
        <v>22.588850082402011</v>
      </c>
    </row>
    <row r="186" spans="1:4" x14ac:dyDescent="0.2">
      <c r="A186" s="30" t="str">
        <f t="shared" si="2"/>
        <v>2012</v>
      </c>
      <c r="B186" s="79" t="s">
        <v>239</v>
      </c>
      <c r="C186" s="84">
        <v>24.712214340298804</v>
      </c>
      <c r="D186" s="84">
        <v>22.650498592598282</v>
      </c>
    </row>
    <row r="187" spans="1:4" x14ac:dyDescent="0.2">
      <c r="A187" s="30" t="str">
        <f t="shared" si="2"/>
        <v>2012</v>
      </c>
      <c r="B187" s="79" t="s">
        <v>240</v>
      </c>
      <c r="C187" s="84">
        <v>24.702405090738111</v>
      </c>
      <c r="D187" s="84">
        <v>22.723084642220993</v>
      </c>
    </row>
    <row r="188" spans="1:4" x14ac:dyDescent="0.2">
      <c r="A188" s="30" t="str">
        <f t="shared" si="2"/>
        <v>2012</v>
      </c>
      <c r="B188" s="79" t="s">
        <v>241</v>
      </c>
      <c r="C188" s="84">
        <v>25.102180743977151</v>
      </c>
      <c r="D188" s="84">
        <v>22.519245977925479</v>
      </c>
    </row>
    <row r="189" spans="1:4" x14ac:dyDescent="0.2">
      <c r="A189" s="30" t="str">
        <f t="shared" si="2"/>
        <v>2012</v>
      </c>
      <c r="B189" s="79" t="s">
        <v>242</v>
      </c>
      <c r="C189" s="84">
        <v>24.743192212207756</v>
      </c>
      <c r="D189" s="84">
        <v>22.393913888679048</v>
      </c>
    </row>
    <row r="190" spans="1:4" x14ac:dyDescent="0.2">
      <c r="A190" s="30" t="str">
        <f t="shared" si="2"/>
        <v>2013</v>
      </c>
      <c r="B190" s="79" t="s">
        <v>243</v>
      </c>
      <c r="C190" s="84">
        <v>24.662209728321393</v>
      </c>
      <c r="D190" s="84">
        <v>22.425053019121393</v>
      </c>
    </row>
    <row r="191" spans="1:4" x14ac:dyDescent="0.2">
      <c r="A191" s="30" t="str">
        <f t="shared" si="2"/>
        <v>2013</v>
      </c>
      <c r="B191" s="79" t="s">
        <v>244</v>
      </c>
      <c r="C191" s="84">
        <v>25.068507447874858</v>
      </c>
      <c r="D191" s="84">
        <v>22.499045058290477</v>
      </c>
    </row>
    <row r="192" spans="1:4" x14ac:dyDescent="0.2">
      <c r="A192" s="30" t="str">
        <f t="shared" si="2"/>
        <v>2013</v>
      </c>
      <c r="B192" s="79" t="s">
        <v>245</v>
      </c>
      <c r="C192" s="84">
        <v>24.239686279680381</v>
      </c>
      <c r="D192" s="84">
        <v>22.595712908777539</v>
      </c>
    </row>
    <row r="193" spans="1:4" x14ac:dyDescent="0.2">
      <c r="A193" s="30" t="str">
        <f t="shared" si="2"/>
        <v>2013</v>
      </c>
      <c r="B193" s="79" t="s">
        <v>246</v>
      </c>
      <c r="C193" s="84">
        <v>24.182667009096058</v>
      </c>
      <c r="D193" s="84">
        <v>22.580867560355557</v>
      </c>
    </row>
    <row r="194" spans="1:4" x14ac:dyDescent="0.2">
      <c r="A194" s="30" t="str">
        <f t="shared" si="2"/>
        <v>2013</v>
      </c>
      <c r="B194" s="79" t="s">
        <v>247</v>
      </c>
      <c r="C194" s="84">
        <v>24.28406995131682</v>
      </c>
      <c r="D194" s="84">
        <v>22.649632338302201</v>
      </c>
    </row>
    <row r="195" spans="1:4" x14ac:dyDescent="0.2">
      <c r="A195" s="30" t="str">
        <f t="shared" si="2"/>
        <v>2013</v>
      </c>
      <c r="B195" s="79" t="s">
        <v>248</v>
      </c>
      <c r="C195" s="84">
        <v>24.239933494598446</v>
      </c>
      <c r="D195" s="84">
        <v>22.52604642429905</v>
      </c>
    </row>
    <row r="196" spans="1:4" x14ac:dyDescent="0.2">
      <c r="A196" s="30" t="str">
        <f t="shared" si="2"/>
        <v>2013</v>
      </c>
      <c r="B196" s="79" t="s">
        <v>249</v>
      </c>
      <c r="C196" s="84">
        <v>24.569512781762604</v>
      </c>
      <c r="D196" s="84">
        <v>22.42582835172378</v>
      </c>
    </row>
    <row r="197" spans="1:4" x14ac:dyDescent="0.2">
      <c r="A197" s="30" t="str">
        <f t="shared" si="2"/>
        <v>2013</v>
      </c>
      <c r="B197" s="79" t="s">
        <v>250</v>
      </c>
      <c r="C197" s="84">
        <v>23.769925742166542</v>
      </c>
      <c r="D197" s="84">
        <v>22.377717313533324</v>
      </c>
    </row>
    <row r="198" spans="1:4" x14ac:dyDescent="0.2">
      <c r="A198" s="30" t="str">
        <f t="shared" si="2"/>
        <v>2013</v>
      </c>
      <c r="B198" s="79" t="s">
        <v>251</v>
      </c>
      <c r="C198" s="84">
        <v>23.644228221593146</v>
      </c>
      <c r="D198" s="84">
        <v>22.276377600715666</v>
      </c>
    </row>
    <row r="199" spans="1:4" x14ac:dyDescent="0.2">
      <c r="A199" s="30" t="str">
        <f t="shared" si="2"/>
        <v>2013</v>
      </c>
      <c r="B199" s="79" t="s">
        <v>252</v>
      </c>
      <c r="C199" s="84">
        <v>23.290827853075971</v>
      </c>
      <c r="D199" s="84">
        <v>22.259394268689721</v>
      </c>
    </row>
    <row r="200" spans="1:4" x14ac:dyDescent="0.2">
      <c r="A200" s="30" t="str">
        <f t="shared" si="2"/>
        <v>2013</v>
      </c>
      <c r="B200" s="79" t="s">
        <v>253</v>
      </c>
      <c r="C200" s="84">
        <v>23.260888148846131</v>
      </c>
      <c r="D200" s="84">
        <v>22.257673128404072</v>
      </c>
    </row>
    <row r="201" spans="1:4" x14ac:dyDescent="0.2">
      <c r="A201" s="30" t="str">
        <f t="shared" si="2"/>
        <v>2013</v>
      </c>
      <c r="B201" s="79" t="s">
        <v>714</v>
      </c>
      <c r="C201" s="84">
        <v>23.682961622703761</v>
      </c>
      <c r="D201" s="84">
        <v>22.27256966467802</v>
      </c>
    </row>
    <row r="202" spans="1:4" x14ac:dyDescent="0.2">
      <c r="A202" s="30" t="str">
        <f t="shared" si="2"/>
        <v>2014</v>
      </c>
      <c r="B202" s="79" t="s">
        <v>255</v>
      </c>
      <c r="C202" s="84">
        <v>23.83625305242543</v>
      </c>
      <c r="D202" s="84">
        <v>22.20774011035904</v>
      </c>
    </row>
    <row r="203" spans="1:4" x14ac:dyDescent="0.2">
      <c r="A203" s="30" t="str">
        <f t="shared" si="2"/>
        <v>2014</v>
      </c>
      <c r="B203" s="79" t="s">
        <v>256</v>
      </c>
      <c r="C203" s="84">
        <v>23.805672525410184</v>
      </c>
      <c r="D203" s="84">
        <v>22.147308402111427</v>
      </c>
    </row>
    <row r="204" spans="1:4" x14ac:dyDescent="0.2">
      <c r="A204" s="30" t="str">
        <f t="shared" si="2"/>
        <v>2014</v>
      </c>
      <c r="B204" s="79" t="s">
        <v>257</v>
      </c>
      <c r="C204" s="84">
        <v>24.882227329043953</v>
      </c>
      <c r="D204" s="84">
        <v>22.159520623083164</v>
      </c>
    </row>
    <row r="205" spans="1:4" x14ac:dyDescent="0.2">
      <c r="A205" s="30" t="str">
        <f t="shared" si="2"/>
        <v>2014</v>
      </c>
      <c r="B205" s="79" t="s">
        <v>258</v>
      </c>
      <c r="C205" s="84">
        <v>25.083339977207352</v>
      </c>
      <c r="D205" s="84">
        <v>22.061479352557036</v>
      </c>
    </row>
    <row r="206" spans="1:4" x14ac:dyDescent="0.2">
      <c r="A206" s="30" t="str">
        <f t="shared" si="2"/>
        <v>2014</v>
      </c>
      <c r="B206" s="79" t="s">
        <v>259</v>
      </c>
      <c r="C206" s="84">
        <v>26.031274223683038</v>
      </c>
      <c r="D206" s="84">
        <v>21.968788901717719</v>
      </c>
    </row>
    <row r="207" spans="1:4" x14ac:dyDescent="0.2">
      <c r="A207" s="30" t="str">
        <f t="shared" si="2"/>
        <v>2014</v>
      </c>
      <c r="B207" s="79" t="s">
        <v>260</v>
      </c>
      <c r="C207" s="84">
        <v>25.849002878718291</v>
      </c>
      <c r="D207" s="84">
        <v>22.162550343862836</v>
      </c>
    </row>
    <row r="208" spans="1:4" x14ac:dyDescent="0.2">
      <c r="A208" s="30" t="str">
        <f t="shared" si="2"/>
        <v>2014</v>
      </c>
      <c r="B208" s="79" t="s">
        <v>261</v>
      </c>
      <c r="C208" s="84">
        <v>26.145832276611991</v>
      </c>
      <c r="D208" s="84">
        <v>22.32099112707348</v>
      </c>
    </row>
    <row r="209" spans="1:4" x14ac:dyDescent="0.2">
      <c r="A209" s="30" t="str">
        <f t="shared" si="2"/>
        <v>2014</v>
      </c>
      <c r="B209" s="79" t="s">
        <v>262</v>
      </c>
      <c r="C209" s="84">
        <v>26.222999950125178</v>
      </c>
      <c r="D209" s="84">
        <v>22.224251879196359</v>
      </c>
    </row>
    <row r="210" spans="1:4" x14ac:dyDescent="0.2">
      <c r="A210" s="30" t="str">
        <f t="shared" si="2"/>
        <v>2014</v>
      </c>
      <c r="B210" s="79" t="s">
        <v>263</v>
      </c>
      <c r="C210" s="84">
        <v>25.794866263620147</v>
      </c>
      <c r="D210" s="84">
        <v>22.188230555896475</v>
      </c>
    </row>
    <row r="211" spans="1:4" x14ac:dyDescent="0.2">
      <c r="A211" s="30" t="str">
        <f t="shared" si="2"/>
        <v>2014</v>
      </c>
      <c r="B211" s="79" t="s">
        <v>264</v>
      </c>
      <c r="C211" s="84">
        <v>25.690157663342202</v>
      </c>
      <c r="D211" s="84">
        <v>22.242123447989538</v>
      </c>
    </row>
    <row r="212" spans="1:4" x14ac:dyDescent="0.2">
      <c r="A212" s="30" t="str">
        <f t="shared" si="2"/>
        <v>2014</v>
      </c>
      <c r="B212" s="79" t="s">
        <v>265</v>
      </c>
      <c r="C212" s="84">
        <v>25.642765951896767</v>
      </c>
      <c r="D212" s="84">
        <v>22.330786747884375</v>
      </c>
    </row>
    <row r="213" spans="1:4" x14ac:dyDescent="0.2">
      <c r="A213" s="30" t="str">
        <f t="shared" si="2"/>
        <v>2014</v>
      </c>
      <c r="B213" s="79" t="s">
        <v>266</v>
      </c>
      <c r="C213" s="84">
        <v>25.509879802413355</v>
      </c>
      <c r="D213" s="84">
        <v>22.251727729489737</v>
      </c>
    </row>
    <row r="214" spans="1:4" x14ac:dyDescent="0.2">
      <c r="A214" s="30" t="str">
        <f t="shared" si="2"/>
        <v>2015</v>
      </c>
      <c r="B214" s="79" t="s">
        <v>267</v>
      </c>
      <c r="C214" s="84">
        <v>25.469138379685088</v>
      </c>
      <c r="D214" s="84">
        <v>22.193269809022034</v>
      </c>
    </row>
    <row r="215" spans="1:4" x14ac:dyDescent="0.2">
      <c r="A215" s="30" t="str">
        <f t="shared" si="2"/>
        <v>2015</v>
      </c>
      <c r="B215" s="79" t="s">
        <v>268</v>
      </c>
      <c r="C215" s="84">
        <v>25.610386105625942</v>
      </c>
      <c r="D215" s="84">
        <v>22.101825966343572</v>
      </c>
    </row>
    <row r="216" spans="1:4" x14ac:dyDescent="0.2">
      <c r="A216" s="30" t="str">
        <f t="shared" si="2"/>
        <v>2015</v>
      </c>
      <c r="B216" s="79" t="s">
        <v>269</v>
      </c>
      <c r="C216" s="84">
        <v>25.473737867884125</v>
      </c>
      <c r="D216" s="84">
        <v>22.141550975330272</v>
      </c>
    </row>
    <row r="217" spans="1:4" x14ac:dyDescent="0.2">
      <c r="A217" s="30" t="str">
        <f t="shared" ref="A217:A268" si="3">RIGHT($B217,4)</f>
        <v>2015</v>
      </c>
      <c r="B217" s="79" t="s">
        <v>270</v>
      </c>
      <c r="C217" s="84">
        <v>24.822055241298806</v>
      </c>
      <c r="D217" s="84">
        <v>22.170948028009573</v>
      </c>
    </row>
    <row r="218" spans="1:4" x14ac:dyDescent="0.2">
      <c r="A218" s="30" t="str">
        <f t="shared" si="3"/>
        <v>2015</v>
      </c>
      <c r="B218" s="79" t="s">
        <v>271</v>
      </c>
      <c r="C218" s="84">
        <v>24.192890620923329</v>
      </c>
      <c r="D218" s="84">
        <v>22.208126889624072</v>
      </c>
    </row>
    <row r="219" spans="1:4" x14ac:dyDescent="0.2">
      <c r="A219" s="30" t="str">
        <f t="shared" si="3"/>
        <v>2015</v>
      </c>
      <c r="B219" s="79" t="s">
        <v>272</v>
      </c>
      <c r="C219" s="84">
        <v>23.948884228637791</v>
      </c>
      <c r="D219" s="84">
        <v>22.145149549935272</v>
      </c>
    </row>
    <row r="220" spans="1:4" x14ac:dyDescent="0.2">
      <c r="A220" s="30" t="str">
        <f t="shared" si="3"/>
        <v>2015</v>
      </c>
      <c r="B220" s="79" t="s">
        <v>273</v>
      </c>
      <c r="C220" s="84">
        <v>23.670426301813102</v>
      </c>
      <c r="D220" s="84">
        <v>22.116010801994896</v>
      </c>
    </row>
    <row r="221" spans="1:4" x14ac:dyDescent="0.2">
      <c r="A221" s="30" t="str">
        <f t="shared" si="3"/>
        <v>2015</v>
      </c>
      <c r="B221" s="79" t="s">
        <v>274</v>
      </c>
      <c r="C221" s="84">
        <v>24.212901577077471</v>
      </c>
      <c r="D221" s="84">
        <v>22.14725439514995</v>
      </c>
    </row>
    <row r="222" spans="1:4" x14ac:dyDescent="0.2">
      <c r="A222" s="30" t="str">
        <f t="shared" si="3"/>
        <v>2015</v>
      </c>
      <c r="B222" s="79" t="s">
        <v>275</v>
      </c>
      <c r="C222" s="84">
        <v>24.315703127148243</v>
      </c>
      <c r="D222" s="84">
        <v>21.969834663103327</v>
      </c>
    </row>
    <row r="223" spans="1:4" x14ac:dyDescent="0.2">
      <c r="A223" s="30" t="str">
        <f t="shared" si="3"/>
        <v>2015</v>
      </c>
      <c r="B223" s="79" t="s">
        <v>276</v>
      </c>
      <c r="C223" s="84">
        <v>24.719116177059902</v>
      </c>
      <c r="D223" s="84">
        <v>21.876679459581283</v>
      </c>
    </row>
    <row r="224" spans="1:4" x14ac:dyDescent="0.2">
      <c r="A224" s="30" t="str">
        <f t="shared" si="3"/>
        <v>2015</v>
      </c>
      <c r="B224" s="79" t="s">
        <v>277</v>
      </c>
      <c r="C224" s="84">
        <v>25.056325099866797</v>
      </c>
      <c r="D224" s="84">
        <v>21.875584008863992</v>
      </c>
    </row>
    <row r="225" spans="1:4" x14ac:dyDescent="0.2">
      <c r="A225" s="30" t="str">
        <f t="shared" si="3"/>
        <v>2015</v>
      </c>
      <c r="B225" s="79" t="s">
        <v>278</v>
      </c>
      <c r="C225" s="84">
        <v>24.555846522360959</v>
      </c>
      <c r="D225" s="84">
        <v>21.811789486341183</v>
      </c>
    </row>
    <row r="226" spans="1:4" x14ac:dyDescent="0.2">
      <c r="A226" s="30" t="str">
        <f t="shared" si="3"/>
        <v>2016</v>
      </c>
      <c r="B226" s="79" t="s">
        <v>279</v>
      </c>
      <c r="C226" s="84">
        <v>24.318098281251391</v>
      </c>
      <c r="D226" s="84">
        <v>21.845029195409214</v>
      </c>
    </row>
    <row r="227" spans="1:4" x14ac:dyDescent="0.2">
      <c r="A227" s="30" t="str">
        <f t="shared" si="3"/>
        <v>2016</v>
      </c>
      <c r="B227" s="79" t="s">
        <v>280</v>
      </c>
      <c r="C227" s="84">
        <v>24.045406172917275</v>
      </c>
      <c r="D227" s="84">
        <v>21.761709005962746</v>
      </c>
    </row>
    <row r="228" spans="1:4" x14ac:dyDescent="0.2">
      <c r="A228" s="30" t="str">
        <f t="shared" si="3"/>
        <v>2016</v>
      </c>
      <c r="B228" s="79" t="s">
        <v>281</v>
      </c>
      <c r="C228" s="84">
        <v>23.909108197771118</v>
      </c>
      <c r="D228" s="84">
        <v>21.803033391674333</v>
      </c>
    </row>
    <row r="229" spans="1:4" x14ac:dyDescent="0.2">
      <c r="A229" s="30" t="str">
        <f t="shared" si="3"/>
        <v>2016</v>
      </c>
      <c r="B229" s="79" t="s">
        <v>282</v>
      </c>
      <c r="C229" s="84">
        <v>24.357222044694257</v>
      </c>
      <c r="D229" s="84">
        <v>21.8015580143181</v>
      </c>
    </row>
    <row r="230" spans="1:4" x14ac:dyDescent="0.2">
      <c r="A230" s="30" t="str">
        <f t="shared" si="3"/>
        <v>2016</v>
      </c>
      <c r="B230" s="79" t="s">
        <v>283</v>
      </c>
      <c r="C230" s="84">
        <v>23.808109313640482</v>
      </c>
      <c r="D230" s="84">
        <v>21.680086272767713</v>
      </c>
    </row>
    <row r="231" spans="1:4" x14ac:dyDescent="0.2">
      <c r="A231" s="30" t="str">
        <f t="shared" si="3"/>
        <v>2016</v>
      </c>
      <c r="B231" s="79" t="s">
        <v>284</v>
      </c>
      <c r="C231" s="84">
        <v>24.475040023460139</v>
      </c>
      <c r="D231" s="84">
        <v>21.622791254864666</v>
      </c>
    </row>
    <row r="232" spans="1:4" x14ac:dyDescent="0.2">
      <c r="A232" s="30" t="str">
        <f t="shared" si="3"/>
        <v>2016</v>
      </c>
      <c r="B232" s="79" t="s">
        <v>285</v>
      </c>
      <c r="C232" s="84">
        <v>23.453904188041225</v>
      </c>
      <c r="D232" s="84">
        <v>21.555284983463842</v>
      </c>
    </row>
    <row r="233" spans="1:4" x14ac:dyDescent="0.2">
      <c r="A233" s="30" t="str">
        <f t="shared" si="3"/>
        <v>2016</v>
      </c>
      <c r="B233" s="79" t="s">
        <v>286</v>
      </c>
      <c r="C233" s="84">
        <v>23.03133760693273</v>
      </c>
      <c r="D233" s="84">
        <v>21.488899864324189</v>
      </c>
    </row>
    <row r="234" spans="1:4" x14ac:dyDescent="0.2">
      <c r="A234" s="30" t="str">
        <f t="shared" si="3"/>
        <v>2016</v>
      </c>
      <c r="B234" s="79" t="s">
        <v>287</v>
      </c>
      <c r="C234" s="84">
        <v>23.278306936946546</v>
      </c>
      <c r="D234" s="84">
        <v>21.656110889454112</v>
      </c>
    </row>
    <row r="235" spans="1:4" x14ac:dyDescent="0.2">
      <c r="A235" s="30" t="str">
        <f t="shared" si="3"/>
        <v>2016</v>
      </c>
      <c r="B235" s="79" t="s">
        <v>288</v>
      </c>
      <c r="C235" s="84">
        <v>23.595299945290662</v>
      </c>
      <c r="D235" s="84">
        <v>21.681166900921752</v>
      </c>
    </row>
    <row r="236" spans="1:4" x14ac:dyDescent="0.2">
      <c r="A236" s="30" t="str">
        <f t="shared" si="3"/>
        <v>2016</v>
      </c>
      <c r="B236" s="79" t="s">
        <v>289</v>
      </c>
      <c r="C236" s="84">
        <v>24.135954578313047</v>
      </c>
      <c r="D236" s="84">
        <v>21.695944690650158</v>
      </c>
    </row>
    <row r="237" spans="1:4" x14ac:dyDescent="0.2">
      <c r="A237" s="30" t="str">
        <f t="shared" si="3"/>
        <v>2016</v>
      </c>
      <c r="B237" s="79" t="s">
        <v>290</v>
      </c>
      <c r="C237" s="84">
        <v>23.956667743917635</v>
      </c>
      <c r="D237" s="84">
        <v>21.61904792382952</v>
      </c>
    </row>
    <row r="238" spans="1:4" x14ac:dyDescent="0.2">
      <c r="A238" s="30" t="str">
        <f t="shared" si="3"/>
        <v>2017</v>
      </c>
      <c r="B238" s="79" t="s">
        <v>291</v>
      </c>
      <c r="C238" s="84">
        <v>23.325118342657333</v>
      </c>
      <c r="D238" s="84">
        <v>21.675354577188038</v>
      </c>
    </row>
    <row r="239" spans="1:4" x14ac:dyDescent="0.2">
      <c r="A239" s="30" t="str">
        <f t="shared" si="3"/>
        <v>2017</v>
      </c>
      <c r="B239" s="79" t="s">
        <v>292</v>
      </c>
      <c r="C239" s="84">
        <v>23.202973900590901</v>
      </c>
      <c r="D239" s="84">
        <v>21.638649371889922</v>
      </c>
    </row>
    <row r="240" spans="1:4" x14ac:dyDescent="0.2">
      <c r="A240" s="30" t="str">
        <f t="shared" si="3"/>
        <v>2017</v>
      </c>
      <c r="B240" s="79" t="s">
        <v>293</v>
      </c>
      <c r="C240" s="84">
        <v>22.587666422415957</v>
      </c>
      <c r="D240" s="84">
        <v>21.550127258688772</v>
      </c>
    </row>
    <row r="241" spans="1:4" x14ac:dyDescent="0.2">
      <c r="A241" s="30" t="str">
        <f t="shared" si="3"/>
        <v>2017</v>
      </c>
      <c r="B241" s="79" t="s">
        <v>294</v>
      </c>
      <c r="C241" s="84">
        <v>23.271380103863841</v>
      </c>
      <c r="D241" s="84">
        <v>21.568835488263023</v>
      </c>
    </row>
    <row r="242" spans="1:4" x14ac:dyDescent="0.2">
      <c r="A242" s="30" t="str">
        <f t="shared" si="3"/>
        <v>2017</v>
      </c>
      <c r="B242" s="79" t="s">
        <v>295</v>
      </c>
      <c r="C242" s="84">
        <v>23.723435767156776</v>
      </c>
      <c r="D242" s="84">
        <v>21.504574193250853</v>
      </c>
    </row>
    <row r="243" spans="1:4" x14ac:dyDescent="0.2">
      <c r="A243" s="30" t="str">
        <f t="shared" si="3"/>
        <v>2017</v>
      </c>
      <c r="B243" s="79" t="s">
        <v>296</v>
      </c>
      <c r="C243" s="84">
        <v>23.907797650650501</v>
      </c>
      <c r="D243" s="84">
        <v>21.333434981598735</v>
      </c>
    </row>
    <row r="244" spans="1:4" x14ac:dyDescent="0.2">
      <c r="A244" s="30" t="str">
        <f t="shared" si="3"/>
        <v>2017</v>
      </c>
      <c r="B244" s="79" t="s">
        <v>297</v>
      </c>
      <c r="C244" s="84">
        <v>24.125805800821357</v>
      </c>
      <c r="D244" s="84">
        <v>21.25700363090499</v>
      </c>
    </row>
    <row r="245" spans="1:4" x14ac:dyDescent="0.2">
      <c r="A245" s="30" t="str">
        <f t="shared" si="3"/>
        <v>2017</v>
      </c>
      <c r="B245" s="79" t="s">
        <v>298</v>
      </c>
      <c r="C245" s="84">
        <v>24.277333055089006</v>
      </c>
      <c r="D245" s="84">
        <v>21.393095366429055</v>
      </c>
    </row>
    <row r="246" spans="1:4" x14ac:dyDescent="0.2">
      <c r="A246" s="30" t="str">
        <f t="shared" si="3"/>
        <v>2017</v>
      </c>
      <c r="B246" s="79" t="s">
        <v>299</v>
      </c>
      <c r="C246" s="84">
        <v>24.092634624184232</v>
      </c>
      <c r="D246" s="84">
        <v>21.575784348720951</v>
      </c>
    </row>
    <row r="247" spans="1:4" x14ac:dyDescent="0.2">
      <c r="A247" s="30" t="str">
        <f t="shared" si="3"/>
        <v>2017</v>
      </c>
      <c r="B247" s="79" t="s">
        <v>300</v>
      </c>
      <c r="C247" s="84">
        <v>23.517967878688555</v>
      </c>
      <c r="D247" s="84">
        <v>21.525328586274931</v>
      </c>
    </row>
    <row r="248" spans="1:4" x14ac:dyDescent="0.2">
      <c r="A248" s="30" t="str">
        <f t="shared" si="3"/>
        <v>2017</v>
      </c>
      <c r="B248" s="79" t="s">
        <v>301</v>
      </c>
      <c r="C248" s="84">
        <v>23.576043167895342</v>
      </c>
      <c r="D248" s="84">
        <v>21.226042543594737</v>
      </c>
    </row>
    <row r="249" spans="1:4" x14ac:dyDescent="0.2">
      <c r="A249" s="30" t="str">
        <f t="shared" si="3"/>
        <v>2017</v>
      </c>
      <c r="B249" s="79" t="s">
        <v>302</v>
      </c>
      <c r="C249" s="84">
        <v>23.52197305119849</v>
      </c>
      <c r="D249" s="84">
        <v>21.324977646657903</v>
      </c>
    </row>
    <row r="250" spans="1:4" x14ac:dyDescent="0.2">
      <c r="A250" s="30" t="str">
        <f t="shared" si="3"/>
        <v>2018</v>
      </c>
      <c r="B250" s="79" t="s">
        <v>303</v>
      </c>
      <c r="C250" s="84">
        <v>23.585907024355119</v>
      </c>
      <c r="D250" s="84">
        <v>21.217439650395935</v>
      </c>
    </row>
    <row r="251" spans="1:4" x14ac:dyDescent="0.2">
      <c r="A251" s="30" t="str">
        <f t="shared" si="3"/>
        <v>2018</v>
      </c>
      <c r="B251" s="79" t="s">
        <v>304</v>
      </c>
      <c r="C251" s="84">
        <v>23.295245095016067</v>
      </c>
      <c r="D251" s="84">
        <v>21.229591919449405</v>
      </c>
    </row>
    <row r="252" spans="1:4" x14ac:dyDescent="0.2">
      <c r="A252" s="30" t="str">
        <f t="shared" si="3"/>
        <v>2018</v>
      </c>
      <c r="B252" s="79" t="s">
        <v>305</v>
      </c>
      <c r="C252" s="84">
        <v>22.937859938405609</v>
      </c>
      <c r="D252" s="84">
        <v>21.05510129602493</v>
      </c>
    </row>
    <row r="253" spans="1:4" x14ac:dyDescent="0.2">
      <c r="A253" s="30" t="str">
        <f t="shared" si="3"/>
        <v>2018</v>
      </c>
      <c r="B253" s="79" t="s">
        <v>306</v>
      </c>
      <c r="C253" s="84">
        <v>22.987599308094218</v>
      </c>
      <c r="D253" s="84">
        <v>21.024314425262432</v>
      </c>
    </row>
    <row r="254" spans="1:4" x14ac:dyDescent="0.2">
      <c r="A254" s="30" t="str">
        <f t="shared" si="3"/>
        <v>2018</v>
      </c>
      <c r="B254" s="79" t="s">
        <v>307</v>
      </c>
      <c r="C254" s="84">
        <v>22.337415528396704</v>
      </c>
      <c r="D254" s="84">
        <v>21.006765544494559</v>
      </c>
    </row>
    <row r="255" spans="1:4" x14ac:dyDescent="0.2">
      <c r="A255" s="30" t="str">
        <f t="shared" si="3"/>
        <v>2018</v>
      </c>
      <c r="B255" s="79" t="s">
        <v>308</v>
      </c>
      <c r="C255" s="84">
        <v>22.151189979020735</v>
      </c>
      <c r="D255" s="84">
        <v>21.188505728361413</v>
      </c>
    </row>
    <row r="256" spans="1:4" x14ac:dyDescent="0.2">
      <c r="A256" s="30" t="str">
        <f t="shared" si="3"/>
        <v>2018</v>
      </c>
      <c r="B256" s="79" t="s">
        <v>309</v>
      </c>
      <c r="C256" s="84">
        <v>21.99499434980352</v>
      </c>
      <c r="D256" s="84">
        <v>21.229714896385826</v>
      </c>
    </row>
    <row r="257" spans="1:6" x14ac:dyDescent="0.2">
      <c r="A257" s="30" t="str">
        <f t="shared" si="3"/>
        <v>2018</v>
      </c>
      <c r="B257" s="79" t="s">
        <v>310</v>
      </c>
      <c r="C257" s="84">
        <v>21.709518189167138</v>
      </c>
      <c r="D257" s="84">
        <v>21.18292583926646</v>
      </c>
    </row>
    <row r="258" spans="1:6" x14ac:dyDescent="0.2">
      <c r="A258" s="30" t="str">
        <f t="shared" si="3"/>
        <v>2018</v>
      </c>
      <c r="B258" s="79" t="s">
        <v>311</v>
      </c>
      <c r="C258" s="84">
        <v>21.721923894970043</v>
      </c>
      <c r="D258" s="84">
        <v>21.146927400346883</v>
      </c>
      <c r="F258" s="414"/>
    </row>
    <row r="259" spans="1:6" x14ac:dyDescent="0.2">
      <c r="A259" s="30" t="str">
        <f t="shared" si="3"/>
        <v>2018</v>
      </c>
      <c r="B259" s="79" t="s">
        <v>312</v>
      </c>
      <c r="C259" s="84">
        <v>21.1118131022664</v>
      </c>
      <c r="D259" s="84">
        <v>20.99696427065755</v>
      </c>
      <c r="F259" s="414"/>
    </row>
    <row r="260" spans="1:6" x14ac:dyDescent="0.2">
      <c r="A260" s="30" t="str">
        <f t="shared" si="3"/>
        <v>2018</v>
      </c>
      <c r="B260" s="79" t="s">
        <v>313</v>
      </c>
      <c r="C260" s="84">
        <v>20.834831345238545</v>
      </c>
      <c r="D260" s="84">
        <v>20.956409230929662</v>
      </c>
      <c r="F260" s="414"/>
    </row>
    <row r="261" spans="1:6" x14ac:dyDescent="0.2">
      <c r="A261" s="30" t="str">
        <f t="shared" si="3"/>
        <v>2018</v>
      </c>
      <c r="B261" s="79" t="s">
        <v>314</v>
      </c>
      <c r="C261" s="84">
        <v>20.341381321740538</v>
      </c>
      <c r="D261" s="84">
        <v>20.909520999100806</v>
      </c>
      <c r="F261" s="414"/>
    </row>
    <row r="262" spans="1:6" x14ac:dyDescent="0.2">
      <c r="A262" s="30" t="str">
        <f t="shared" si="3"/>
        <v>2019</v>
      </c>
      <c r="B262" s="79" t="s">
        <v>315</v>
      </c>
      <c r="C262" s="84">
        <v>20.460746983163947</v>
      </c>
      <c r="D262" s="84">
        <v>20.703542587685437</v>
      </c>
      <c r="F262" s="414"/>
    </row>
    <row r="263" spans="1:6" x14ac:dyDescent="0.2">
      <c r="A263" s="30" t="str">
        <f t="shared" si="3"/>
        <v>2019</v>
      </c>
      <c r="B263" s="79" t="s">
        <v>316</v>
      </c>
      <c r="C263" s="84">
        <v>20.86666155191039</v>
      </c>
      <c r="D263" s="84">
        <v>20.670033132561194</v>
      </c>
      <c r="F263" s="414"/>
    </row>
    <row r="264" spans="1:6" x14ac:dyDescent="0.2">
      <c r="A264" s="30" t="str">
        <f t="shared" si="3"/>
        <v>2019</v>
      </c>
      <c r="B264" s="79" t="s">
        <v>317</v>
      </c>
      <c r="C264" s="84">
        <v>20.883481844623091</v>
      </c>
      <c r="D264" s="84">
        <v>20.844100404207577</v>
      </c>
      <c r="F264" s="414"/>
    </row>
    <row r="265" spans="1:6" x14ac:dyDescent="0.2">
      <c r="A265" s="30" t="str">
        <f t="shared" si="3"/>
        <v>2019</v>
      </c>
      <c r="B265" s="79" t="s">
        <v>614</v>
      </c>
      <c r="C265" s="84">
        <v>20.894410144171555</v>
      </c>
      <c r="D265" s="84">
        <v>20.77143518456251</v>
      </c>
      <c r="F265" s="414"/>
    </row>
    <row r="266" spans="1:6" x14ac:dyDescent="0.2">
      <c r="A266" s="30" t="str">
        <f t="shared" si="3"/>
        <v>2019</v>
      </c>
      <c r="B266" s="81" t="s">
        <v>615</v>
      </c>
      <c r="C266" s="84">
        <v>21.632552404839132</v>
      </c>
      <c r="D266" s="84">
        <v>20.86169494147147</v>
      </c>
      <c r="F266" s="414"/>
    </row>
    <row r="267" spans="1:6" x14ac:dyDescent="0.2">
      <c r="A267" s="30" t="str">
        <f t="shared" si="3"/>
        <v>2019</v>
      </c>
      <c r="B267" s="81" t="s">
        <v>712</v>
      </c>
      <c r="C267" s="84">
        <v>21.829974110922283</v>
      </c>
      <c r="D267" s="84">
        <v>20.720577896058284</v>
      </c>
      <c r="F267" s="414"/>
    </row>
    <row r="268" spans="1:6" x14ac:dyDescent="0.2">
      <c r="A268" s="30" t="str">
        <f t="shared" si="3"/>
        <v>2019</v>
      </c>
      <c r="B268" s="423" t="s">
        <v>713</v>
      </c>
      <c r="C268" s="86">
        <v>22.246963275333197</v>
      </c>
      <c r="D268" s="86">
        <v>20.776255729578345</v>
      </c>
      <c r="F268" s="414"/>
    </row>
  </sheetData>
  <mergeCells count="1">
    <mergeCell ref="C22:D22"/>
  </mergeCells>
  <hyperlinks>
    <hyperlink ref="I2" location="'Contents and Links'!A1" display="Contents and Links"/>
    <hyperlink ref="I1" location="'A Prosperous Wales'!A1" display="A Prosperous Wales"/>
    <hyperlink ref="B20" r:id="rId1"/>
  </hyperlinks>
  <pageMargins left="0.7" right="0.7" top="0.75" bottom="0.75" header="0.3" footer="0.3"/>
  <pageSetup paperSize="9" orientation="portrait" horizontalDpi="300" verticalDpi="300" r:id="rId2"/>
  <drawing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workbookViewId="0">
      <selection activeCell="H31" sqref="H31:I31"/>
    </sheetView>
  </sheetViews>
  <sheetFormatPr defaultColWidth="8.88671875" defaultRowHeight="15" x14ac:dyDescent="0.2"/>
  <cols>
    <col min="1" max="1" width="7.109375" style="124" customWidth="1"/>
    <col min="2" max="2" width="13.6640625" style="124" bestFit="1" customWidth="1"/>
    <col min="3" max="3" width="8.88671875" style="124"/>
    <col min="4" max="4" width="12.109375" style="124" bestFit="1" customWidth="1"/>
    <col min="5" max="7" width="8.88671875" style="124"/>
    <col min="8" max="8" width="22" style="124" customWidth="1"/>
    <col min="9" max="16384" width="8.88671875" style="124"/>
  </cols>
  <sheetData>
    <row r="1" spans="1:9" ht="15.75" x14ac:dyDescent="0.25">
      <c r="A1" s="129" t="s">
        <v>656</v>
      </c>
      <c r="B1" s="130"/>
      <c r="C1" s="130"/>
      <c r="D1" s="130"/>
      <c r="E1" s="130"/>
      <c r="F1" s="130"/>
      <c r="I1" s="356" t="s">
        <v>355</v>
      </c>
    </row>
    <row r="2" spans="1:9" x14ac:dyDescent="0.2">
      <c r="A2" s="100"/>
      <c r="B2" s="100"/>
      <c r="C2" s="100"/>
      <c r="D2" s="100"/>
      <c r="E2" s="100"/>
      <c r="F2" s="100"/>
      <c r="I2" s="356" t="s">
        <v>1</v>
      </c>
    </row>
    <row r="3" spans="1:9" x14ac:dyDescent="0.2">
      <c r="H3" s="415"/>
    </row>
    <row r="20" spans="1:11" x14ac:dyDescent="0.2">
      <c r="A20" s="330" t="s">
        <v>647</v>
      </c>
    </row>
    <row r="22" spans="1:11" x14ac:dyDescent="0.2">
      <c r="A22" s="114" t="s">
        <v>449</v>
      </c>
    </row>
    <row r="23" spans="1:11" x14ac:dyDescent="0.2">
      <c r="A23" s="114" t="s">
        <v>45</v>
      </c>
    </row>
    <row r="24" spans="1:11" ht="39" thickBot="1" x14ac:dyDescent="0.25">
      <c r="A24" s="115" t="s">
        <v>357</v>
      </c>
      <c r="B24" s="116" t="s">
        <v>452</v>
      </c>
      <c r="C24" s="157" t="s">
        <v>451</v>
      </c>
      <c r="D24" s="116" t="s">
        <v>453</v>
      </c>
      <c r="G24" s="23"/>
      <c r="H24" s="23"/>
      <c r="I24" s="23"/>
      <c r="J24" s="23"/>
      <c r="K24" s="23"/>
    </row>
    <row r="25" spans="1:11" x14ac:dyDescent="0.2">
      <c r="A25" s="158" t="s">
        <v>454</v>
      </c>
      <c r="B25" s="159">
        <v>43240</v>
      </c>
      <c r="C25" s="159">
        <v>412631</v>
      </c>
      <c r="D25" s="160">
        <v>10.479096335466798</v>
      </c>
      <c r="G25" s="23"/>
      <c r="H25" s="23"/>
      <c r="I25" s="23"/>
      <c r="J25" s="23"/>
      <c r="K25" s="23"/>
    </row>
    <row r="26" spans="1:11" x14ac:dyDescent="0.2">
      <c r="A26" s="158" t="s">
        <v>455</v>
      </c>
      <c r="B26" s="159">
        <v>43184</v>
      </c>
      <c r="C26" s="159">
        <v>405628</v>
      </c>
      <c r="D26" s="160">
        <v>10.646207855473488</v>
      </c>
      <c r="G26" s="23"/>
      <c r="H26" s="23"/>
      <c r="I26" s="23"/>
      <c r="J26" s="23"/>
      <c r="K26" s="23"/>
    </row>
    <row r="27" spans="1:11" x14ac:dyDescent="0.2">
      <c r="A27" s="158" t="s">
        <v>456</v>
      </c>
      <c r="B27" s="159">
        <v>41797</v>
      </c>
      <c r="C27" s="159">
        <v>399750</v>
      </c>
      <c r="D27" s="160">
        <v>10.455784865540963</v>
      </c>
      <c r="G27" s="23"/>
      <c r="H27" s="23"/>
      <c r="I27" s="23"/>
      <c r="J27" s="23"/>
      <c r="K27" s="23"/>
    </row>
    <row r="28" spans="1:11" x14ac:dyDescent="0.2">
      <c r="A28" s="158" t="s">
        <v>457</v>
      </c>
      <c r="B28" s="159">
        <v>41143</v>
      </c>
      <c r="C28" s="159">
        <v>395931</v>
      </c>
      <c r="D28" s="160">
        <v>10.391457097322514</v>
      </c>
      <c r="G28" s="23"/>
      <c r="H28" s="23"/>
      <c r="I28" s="23"/>
      <c r="J28" s="23"/>
      <c r="K28" s="23"/>
    </row>
    <row r="29" spans="1:11" x14ac:dyDescent="0.2">
      <c r="A29" s="158" t="s">
        <v>458</v>
      </c>
      <c r="B29" s="159">
        <v>40738</v>
      </c>
      <c r="C29" s="159">
        <v>392698</v>
      </c>
      <c r="D29" s="160">
        <v>10.373875089763635</v>
      </c>
      <c r="G29" s="23"/>
      <c r="H29" s="23"/>
      <c r="I29" s="23"/>
      <c r="J29" s="23"/>
      <c r="K29" s="23"/>
    </row>
    <row r="30" spans="1:11" x14ac:dyDescent="0.2">
      <c r="A30" s="158" t="s">
        <v>459</v>
      </c>
      <c r="B30" s="159">
        <v>40554</v>
      </c>
      <c r="C30" s="159">
        <v>390393</v>
      </c>
      <c r="D30" s="160">
        <v>10.387993637180996</v>
      </c>
      <c r="G30" s="23"/>
      <c r="H30" s="23"/>
      <c r="I30" s="23"/>
      <c r="J30" s="23"/>
      <c r="K30" s="23"/>
    </row>
    <row r="31" spans="1:11" x14ac:dyDescent="0.2">
      <c r="A31" s="158" t="s">
        <v>460</v>
      </c>
      <c r="B31" s="159">
        <v>40662</v>
      </c>
      <c r="C31" s="159">
        <v>388613</v>
      </c>
      <c r="D31" s="160">
        <v>10.463365867842816</v>
      </c>
      <c r="G31" s="23"/>
      <c r="H31" s="23"/>
      <c r="I31" s="23"/>
      <c r="J31" s="23"/>
      <c r="K31" s="23"/>
    </row>
    <row r="32" spans="1:11" x14ac:dyDescent="0.2">
      <c r="A32" s="158" t="s">
        <v>461</v>
      </c>
      <c r="B32" s="161">
        <v>41054</v>
      </c>
      <c r="C32" s="161">
        <v>388467</v>
      </c>
      <c r="D32" s="160">
        <v>10.568207852919295</v>
      </c>
      <c r="G32" s="23"/>
      <c r="H32" s="23"/>
      <c r="I32" s="23"/>
      <c r="J32" s="23"/>
      <c r="K32" s="23"/>
    </row>
    <row r="33" spans="1:11" x14ac:dyDescent="0.2">
      <c r="A33" s="158" t="s">
        <v>462</v>
      </c>
      <c r="B33" s="159">
        <v>40698</v>
      </c>
      <c r="C33" s="159">
        <v>388141</v>
      </c>
      <c r="D33" s="160">
        <v>10.485364854524516</v>
      </c>
      <c r="G33" s="23"/>
      <c r="H33" s="23"/>
      <c r="I33" s="23"/>
      <c r="J33" s="23"/>
      <c r="K33" s="23"/>
    </row>
    <row r="34" spans="1:11" x14ac:dyDescent="0.2">
      <c r="A34" s="158" t="s">
        <v>463</v>
      </c>
      <c r="B34" s="159">
        <v>40606</v>
      </c>
      <c r="C34" s="159">
        <v>388565</v>
      </c>
      <c r="D34" s="160">
        <v>10.450246419517969</v>
      </c>
      <c r="G34" s="23"/>
      <c r="H34" s="23"/>
      <c r="I34" s="23"/>
      <c r="J34" s="23"/>
      <c r="K34" s="23"/>
    </row>
    <row r="35" spans="1:11" x14ac:dyDescent="0.2">
      <c r="A35" s="158" t="s">
        <v>464</v>
      </c>
      <c r="B35" s="159">
        <v>40551</v>
      </c>
      <c r="C35" s="159">
        <v>389903</v>
      </c>
      <c r="D35" s="160">
        <v>10.400279043762167</v>
      </c>
      <c r="G35" s="23"/>
      <c r="H35" s="23"/>
      <c r="I35" s="23"/>
      <c r="J35" s="23"/>
      <c r="K35" s="23"/>
    </row>
    <row r="36" spans="1:11" x14ac:dyDescent="0.2">
      <c r="A36" s="158" t="s">
        <v>36</v>
      </c>
      <c r="B36" s="159">
        <v>41053</v>
      </c>
      <c r="C36" s="159">
        <v>391955</v>
      </c>
      <c r="D36" s="160">
        <f>100*B36/C36</f>
        <v>10.47390644334171</v>
      </c>
      <c r="G36" s="23"/>
      <c r="H36" s="23"/>
      <c r="I36" s="23"/>
      <c r="J36" s="23"/>
      <c r="K36" s="23"/>
    </row>
    <row r="37" spans="1:11" x14ac:dyDescent="0.2">
      <c r="A37" s="77" t="s">
        <v>633</v>
      </c>
      <c r="B37" s="162">
        <v>41397</v>
      </c>
      <c r="C37" s="162">
        <v>394029</v>
      </c>
      <c r="D37" s="163">
        <f>100*B37/C37</f>
        <v>10.50607950176256</v>
      </c>
      <c r="G37" s="23"/>
      <c r="H37" s="23"/>
      <c r="I37" s="23"/>
      <c r="J37" s="23"/>
      <c r="K37" s="23"/>
    </row>
    <row r="38" spans="1:11" x14ac:dyDescent="0.2">
      <c r="G38" s="23"/>
      <c r="H38" s="23"/>
      <c r="I38" s="23"/>
      <c r="J38" s="23"/>
      <c r="K38" s="23"/>
    </row>
    <row r="39" spans="1:11" x14ac:dyDescent="0.2">
      <c r="A39" s="114" t="s">
        <v>465</v>
      </c>
      <c r="G39" s="23"/>
      <c r="H39" s="23"/>
      <c r="I39" s="23"/>
      <c r="J39" s="23"/>
      <c r="K39" s="23"/>
    </row>
    <row r="40" spans="1:11" x14ac:dyDescent="0.2">
      <c r="G40" s="23"/>
      <c r="H40" s="23"/>
      <c r="I40" s="23"/>
      <c r="J40" s="23"/>
      <c r="K40" s="23"/>
    </row>
    <row r="41" spans="1:11" x14ac:dyDescent="0.2">
      <c r="G41" s="23"/>
      <c r="H41" s="23"/>
      <c r="I41" s="23"/>
      <c r="J41" s="23"/>
      <c r="K41" s="23"/>
    </row>
  </sheetData>
  <hyperlinks>
    <hyperlink ref="I1" location="'A Wales of thriving Culture'!A1" display="A Wales of thriving Culture"/>
    <hyperlink ref="I2" location="'Contents and Links'!A1" display="Contents and Links"/>
    <hyperlink ref="A20" r:id="rId1"/>
  </hyperlinks>
  <pageMargins left="0.7" right="0.7" top="0.75" bottom="0.75" header="0.3" footer="0.3"/>
  <pageSetup paperSize="9" orientation="portrait" horizontalDpi="300" verticalDpi="300" r:id="rId2"/>
  <drawing r:id="rId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6"/>
  <sheetViews>
    <sheetView showGridLines="0" workbookViewId="0">
      <selection activeCell="A3" sqref="A3"/>
    </sheetView>
  </sheetViews>
  <sheetFormatPr defaultRowHeight="15" x14ac:dyDescent="0.2"/>
  <sheetData>
    <row r="1" spans="1:1" ht="15.75" x14ac:dyDescent="0.25">
      <c r="A1" s="2" t="s">
        <v>702</v>
      </c>
    </row>
    <row r="3" spans="1:1" s="192" customFormat="1" x14ac:dyDescent="0.2">
      <c r="A3" s="7" t="s">
        <v>742</v>
      </c>
    </row>
    <row r="4" spans="1:1" x14ac:dyDescent="0.2">
      <c r="A4" s="7" t="s">
        <v>657</v>
      </c>
    </row>
    <row r="5" spans="1:1" x14ac:dyDescent="0.2">
      <c r="A5" s="7" t="s">
        <v>743</v>
      </c>
    </row>
    <row r="6" spans="1:1" x14ac:dyDescent="0.2">
      <c r="A6" s="7" t="s">
        <v>744</v>
      </c>
    </row>
  </sheetData>
  <hyperlinks>
    <hyperlink ref="A5" location="'Chart 7.03'!A1" display="7.03 Number of asylum seekers in receipt of Section 95 support, year ending March 2004 to 2019"/>
    <hyperlink ref="A4" location="'Chart 7.02'!A1" display="7.02 Percentage of the student population at Welsh higher education institutions who are international students"/>
    <hyperlink ref="A3" location="'Chart 7.01'!A1" display="7.01 Emissions of greenhouse gases by year"/>
    <hyperlink ref="A6" location="'Chart 7.03'!A1" display="7.04 Percentage uptake of childhood immunisations in Wales, 2008-09 to 2018-19"/>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7"/>
  <sheetViews>
    <sheetView showGridLines="0" workbookViewId="0">
      <selection activeCell="E29" sqref="E29"/>
    </sheetView>
  </sheetViews>
  <sheetFormatPr defaultColWidth="8.77734375" defaultRowHeight="14.25" x14ac:dyDescent="0.2"/>
  <cols>
    <col min="1" max="1" width="8.77734375" style="219"/>
    <col min="2" max="2" width="13.6640625" style="219" customWidth="1"/>
    <col min="3" max="16384" width="8.77734375" style="219"/>
  </cols>
  <sheetData>
    <row r="1" spans="1:27" ht="15.75" x14ac:dyDescent="0.25">
      <c r="A1" s="220" t="s">
        <v>742</v>
      </c>
      <c r="I1" s="1" t="s">
        <v>704</v>
      </c>
    </row>
    <row r="2" spans="1:27" ht="15" x14ac:dyDescent="0.2">
      <c r="I2" s="56" t="s">
        <v>1</v>
      </c>
    </row>
    <row r="3" spans="1:27" x14ac:dyDescent="0.2">
      <c r="Y3" s="236"/>
      <c r="Z3" s="236"/>
    </row>
    <row r="4" spans="1:27" ht="15" x14ac:dyDescent="0.2">
      <c r="Y4" s="237"/>
      <c r="Z4" s="237"/>
      <c r="AA4" s="237"/>
    </row>
    <row r="5" spans="1:27" ht="15" x14ac:dyDescent="0.2">
      <c r="C5" s="237"/>
      <c r="D5" s="237"/>
      <c r="E5" s="237"/>
      <c r="F5" s="237"/>
      <c r="G5" s="237"/>
      <c r="H5" s="237"/>
      <c r="I5" s="237"/>
      <c r="J5" s="237"/>
      <c r="K5" s="237"/>
      <c r="L5" s="237"/>
      <c r="M5" s="237"/>
      <c r="N5" s="237"/>
      <c r="O5" s="237"/>
      <c r="P5" s="237"/>
      <c r="Q5" s="237"/>
      <c r="R5" s="237"/>
      <c r="S5" s="237"/>
      <c r="T5" s="237"/>
      <c r="U5" s="237"/>
      <c r="V5" s="237"/>
      <c r="W5" s="237"/>
      <c r="X5" s="237"/>
    </row>
    <row r="10" spans="1:27" x14ac:dyDescent="0.2">
      <c r="B10" s="238"/>
    </row>
    <row r="11" spans="1:27" x14ac:dyDescent="0.2">
      <c r="B11" s="238"/>
    </row>
    <row r="21" spans="1:23" ht="15" x14ac:dyDescent="0.2">
      <c r="W21" s="239"/>
    </row>
    <row r="22" spans="1:23" x14ac:dyDescent="0.2">
      <c r="A22" s="330" t="s">
        <v>652</v>
      </c>
    </row>
    <row r="23" spans="1:23" x14ac:dyDescent="0.2">
      <c r="A23" s="240"/>
      <c r="B23" s="186"/>
      <c r="C23" s="187"/>
      <c r="D23" s="188"/>
      <c r="E23" s="188"/>
    </row>
    <row r="24" spans="1:23" ht="15" thickBot="1" x14ac:dyDescent="0.25">
      <c r="A24" s="227"/>
      <c r="B24" s="227" t="s">
        <v>566</v>
      </c>
      <c r="C24" s="187"/>
      <c r="D24" s="188"/>
      <c r="E24" s="188"/>
    </row>
    <row r="25" spans="1:23" x14ac:dyDescent="0.2">
      <c r="A25" s="228" t="s">
        <v>565</v>
      </c>
      <c r="B25" s="241">
        <v>55729.784209249221</v>
      </c>
      <c r="C25" s="189"/>
      <c r="D25" s="190"/>
      <c r="E25" s="190"/>
    </row>
    <row r="26" spans="1:23" x14ac:dyDescent="0.2">
      <c r="A26" s="228">
        <v>1990</v>
      </c>
      <c r="B26" s="241">
        <v>55857.086317858462</v>
      </c>
      <c r="C26" s="240"/>
      <c r="D26" s="240"/>
      <c r="E26" s="240"/>
    </row>
    <row r="27" spans="1:23" x14ac:dyDescent="0.2">
      <c r="A27" s="228">
        <v>1995</v>
      </c>
      <c r="B27" s="241">
        <v>51989.060064080171</v>
      </c>
    </row>
    <row r="28" spans="1:23" x14ac:dyDescent="0.2">
      <c r="A28" s="228">
        <v>1998</v>
      </c>
      <c r="B28" s="241">
        <v>53517.726055372405</v>
      </c>
    </row>
    <row r="29" spans="1:23" x14ac:dyDescent="0.2">
      <c r="A29" s="228">
        <v>1999</v>
      </c>
      <c r="B29" s="241">
        <v>55592.204397815018</v>
      </c>
    </row>
    <row r="30" spans="1:23" x14ac:dyDescent="0.2">
      <c r="A30" s="228">
        <v>2000</v>
      </c>
      <c r="B30" s="241">
        <v>57554.341772495536</v>
      </c>
    </row>
    <row r="31" spans="1:23" x14ac:dyDescent="0.2">
      <c r="A31" s="228">
        <v>2001</v>
      </c>
      <c r="B31" s="241">
        <v>54279.679454795631</v>
      </c>
    </row>
    <row r="32" spans="1:23" x14ac:dyDescent="0.2">
      <c r="A32" s="228">
        <v>2002</v>
      </c>
      <c r="B32" s="241">
        <v>47512.794807876679</v>
      </c>
    </row>
    <row r="33" spans="1:2" x14ac:dyDescent="0.2">
      <c r="A33" s="228">
        <v>2003</v>
      </c>
      <c r="B33" s="241">
        <v>48575.647451567274</v>
      </c>
    </row>
    <row r="34" spans="1:2" x14ac:dyDescent="0.2">
      <c r="A34" s="228">
        <v>2004</v>
      </c>
      <c r="B34" s="241">
        <v>52424.085041931437</v>
      </c>
    </row>
    <row r="35" spans="1:2" x14ac:dyDescent="0.2">
      <c r="A35" s="228">
        <v>2005</v>
      </c>
      <c r="B35" s="241">
        <v>50486.604635930162</v>
      </c>
    </row>
    <row r="36" spans="1:2" x14ac:dyDescent="0.2">
      <c r="A36" s="228">
        <v>2006</v>
      </c>
      <c r="B36" s="241">
        <v>51510.169169777655</v>
      </c>
    </row>
    <row r="37" spans="1:2" x14ac:dyDescent="0.2">
      <c r="A37" s="228">
        <v>2007</v>
      </c>
      <c r="B37" s="241">
        <v>48822.79115314674</v>
      </c>
    </row>
    <row r="38" spans="1:2" x14ac:dyDescent="0.2">
      <c r="A38" s="228">
        <v>2008</v>
      </c>
      <c r="B38" s="241">
        <v>50072.2862609191</v>
      </c>
    </row>
    <row r="39" spans="1:2" x14ac:dyDescent="0.2">
      <c r="A39" s="228">
        <v>2009</v>
      </c>
      <c r="B39" s="241">
        <v>43790.982223964027</v>
      </c>
    </row>
    <row r="40" spans="1:2" x14ac:dyDescent="0.2">
      <c r="A40" s="228">
        <v>2010</v>
      </c>
      <c r="B40" s="241">
        <v>46940.261970837579</v>
      </c>
    </row>
    <row r="41" spans="1:2" x14ac:dyDescent="0.2">
      <c r="A41" s="228">
        <v>2011</v>
      </c>
      <c r="B41" s="241">
        <v>43678.752718245516</v>
      </c>
    </row>
    <row r="42" spans="1:2" x14ac:dyDescent="0.2">
      <c r="A42" s="228">
        <v>2012</v>
      </c>
      <c r="B42" s="241">
        <v>45620.283009677783</v>
      </c>
    </row>
    <row r="43" spans="1:2" x14ac:dyDescent="0.2">
      <c r="A43" s="228">
        <v>2013</v>
      </c>
      <c r="B43" s="241">
        <v>50594.515451082218</v>
      </c>
    </row>
    <row r="44" spans="1:2" x14ac:dyDescent="0.2">
      <c r="A44" s="228">
        <v>2014</v>
      </c>
      <c r="B44" s="241">
        <v>46320.260192364374</v>
      </c>
    </row>
    <row r="45" spans="1:2" x14ac:dyDescent="0.2">
      <c r="A45" s="228">
        <v>2015</v>
      </c>
      <c r="B45" s="241">
        <v>45993.735071197945</v>
      </c>
    </row>
    <row r="46" spans="1:2" x14ac:dyDescent="0.2">
      <c r="A46" s="228">
        <v>2016</v>
      </c>
      <c r="B46" s="241">
        <v>48121.575238656704</v>
      </c>
    </row>
    <row r="47" spans="1:2" x14ac:dyDescent="0.2">
      <c r="A47" s="229">
        <v>2017</v>
      </c>
      <c r="B47" s="242">
        <v>41746.912338153874</v>
      </c>
    </row>
  </sheetData>
  <hyperlinks>
    <hyperlink ref="A22" r:id="rId1"/>
    <hyperlink ref="I2" location="'Contents and Links'!A1" display="Contents and Links"/>
    <hyperlink ref="I1" location="'A Globally Responsible Wales'!A1" display="A Globally Responsible Wales"/>
  </hyperlinks>
  <pageMargins left="0.7" right="0.7" top="0.75" bottom="0.75" header="0.3" footer="0.3"/>
  <pageSetup paperSize="9" orientation="portrait" horizontalDpi="300" verticalDpi="300" r:id="rId2"/>
  <drawing r:id="rId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heetViews>
  <sheetFormatPr defaultColWidth="8.88671875" defaultRowHeight="12.75" x14ac:dyDescent="0.2"/>
  <cols>
    <col min="1" max="2" width="8.88671875" style="12"/>
    <col min="3" max="3" width="15.21875" style="12" customWidth="1"/>
    <col min="4" max="4" width="8.88671875" style="12"/>
    <col min="5" max="5" width="11.6640625" style="12" customWidth="1"/>
    <col min="6" max="16384" width="8.88671875" style="12"/>
  </cols>
  <sheetData>
    <row r="1" spans="1:11" ht="15.75" x14ac:dyDescent="0.25">
      <c r="A1" s="2" t="s">
        <v>764</v>
      </c>
      <c r="K1" s="1" t="s">
        <v>704</v>
      </c>
    </row>
    <row r="2" spans="1:11" ht="15" x14ac:dyDescent="0.2">
      <c r="K2" s="56" t="s">
        <v>1</v>
      </c>
    </row>
    <row r="16" spans="1:11" x14ac:dyDescent="0.2">
      <c r="A16" s="46"/>
      <c r="B16" s="46"/>
      <c r="C16" s="46"/>
      <c r="D16" s="46"/>
      <c r="E16" s="46"/>
    </row>
    <row r="17" spans="1:5" s="46" customFormat="1" x14ac:dyDescent="0.2"/>
    <row r="18" spans="1:5" s="46" customFormat="1" x14ac:dyDescent="0.2"/>
    <row r="19" spans="1:5" s="46" customFormat="1" x14ac:dyDescent="0.2">
      <c r="A19" s="46" t="s">
        <v>41</v>
      </c>
    </row>
    <row r="20" spans="1:5" s="46" customFormat="1" x14ac:dyDescent="0.2">
      <c r="A20" s="41"/>
      <c r="B20" s="41"/>
      <c r="C20" s="41"/>
      <c r="D20" s="41"/>
      <c r="E20" s="41"/>
    </row>
    <row r="21" spans="1:5" ht="42" customHeight="1" x14ac:dyDescent="0.2">
      <c r="A21" s="47"/>
      <c r="B21" s="42" t="s">
        <v>37</v>
      </c>
      <c r="C21" s="42" t="s">
        <v>39</v>
      </c>
      <c r="D21" s="42" t="s">
        <v>38</v>
      </c>
      <c r="E21" s="48" t="s">
        <v>40</v>
      </c>
    </row>
    <row r="22" spans="1:5" x14ac:dyDescent="0.2">
      <c r="A22" s="39" t="s">
        <v>19</v>
      </c>
      <c r="B22" s="40">
        <v>95585</v>
      </c>
      <c r="C22" s="40">
        <v>9165</v>
      </c>
      <c r="D22" s="40">
        <v>104745</v>
      </c>
      <c r="E22" s="44">
        <f>C22/D22*100</f>
        <v>8.7498209938421869</v>
      </c>
    </row>
    <row r="23" spans="1:5" x14ac:dyDescent="0.2">
      <c r="A23" s="39" t="s">
        <v>20</v>
      </c>
      <c r="B23" s="40">
        <v>100605</v>
      </c>
      <c r="C23" s="40">
        <v>9690</v>
      </c>
      <c r="D23" s="40">
        <v>110295</v>
      </c>
      <c r="E23" s="44">
        <f t="shared" ref="E23:E39" si="0">C23/D23*100</f>
        <v>8.7855297157622729</v>
      </c>
    </row>
    <row r="24" spans="1:5" x14ac:dyDescent="0.2">
      <c r="A24" s="39" t="s">
        <v>21</v>
      </c>
      <c r="B24" s="40">
        <v>105400</v>
      </c>
      <c r="C24" s="40">
        <v>11065</v>
      </c>
      <c r="D24" s="40">
        <v>116465</v>
      </c>
      <c r="E24" s="44">
        <f t="shared" si="0"/>
        <v>9.5007083673206534</v>
      </c>
    </row>
    <row r="25" spans="1:5" x14ac:dyDescent="0.2">
      <c r="A25" s="39" t="s">
        <v>22</v>
      </c>
      <c r="B25" s="40">
        <v>107035</v>
      </c>
      <c r="C25" s="40">
        <v>11575</v>
      </c>
      <c r="D25" s="40">
        <v>118610</v>
      </c>
      <c r="E25" s="44">
        <f t="shared" si="0"/>
        <v>9.7588736194250068</v>
      </c>
    </row>
    <row r="26" spans="1:5" x14ac:dyDescent="0.2">
      <c r="A26" s="39" t="s">
        <v>23</v>
      </c>
      <c r="B26" s="40">
        <v>110415</v>
      </c>
      <c r="C26" s="40">
        <v>13230</v>
      </c>
      <c r="D26" s="40">
        <v>123645</v>
      </c>
      <c r="E26" s="44">
        <f t="shared" si="0"/>
        <v>10.69998786849448</v>
      </c>
    </row>
    <row r="27" spans="1:5" x14ac:dyDescent="0.2">
      <c r="A27" s="39" t="s">
        <v>24</v>
      </c>
      <c r="B27" s="40">
        <v>110945</v>
      </c>
      <c r="C27" s="40">
        <v>14770</v>
      </c>
      <c r="D27" s="40">
        <v>125715</v>
      </c>
      <c r="E27" s="44">
        <f t="shared" si="0"/>
        <v>11.748796881835899</v>
      </c>
    </row>
    <row r="28" spans="1:5" x14ac:dyDescent="0.2">
      <c r="A28" s="39" t="s">
        <v>25</v>
      </c>
      <c r="B28" s="40">
        <v>111455</v>
      </c>
      <c r="C28" s="40">
        <v>16780</v>
      </c>
      <c r="D28" s="40">
        <v>128230</v>
      </c>
      <c r="E28" s="44">
        <f t="shared" si="0"/>
        <v>13.085861342899477</v>
      </c>
    </row>
    <row r="29" spans="1:5" x14ac:dyDescent="0.2">
      <c r="A29" s="39" t="s">
        <v>26</v>
      </c>
      <c r="B29" s="40">
        <v>106930</v>
      </c>
      <c r="C29" s="40">
        <v>18610</v>
      </c>
      <c r="D29" s="40">
        <v>125540</v>
      </c>
      <c r="E29" s="44">
        <f t="shared" si="0"/>
        <v>14.82396049068026</v>
      </c>
    </row>
    <row r="30" spans="1:5" x14ac:dyDescent="0.2">
      <c r="A30" s="39" t="s">
        <v>27</v>
      </c>
      <c r="B30" s="40">
        <v>105340</v>
      </c>
      <c r="C30" s="40">
        <v>21135</v>
      </c>
      <c r="D30" s="40">
        <v>126475</v>
      </c>
      <c r="E30" s="44">
        <f t="shared" si="0"/>
        <v>16.710812413520458</v>
      </c>
    </row>
    <row r="31" spans="1:5" x14ac:dyDescent="0.2">
      <c r="A31" s="39" t="s">
        <v>28</v>
      </c>
      <c r="B31" s="40">
        <v>103855</v>
      </c>
      <c r="C31" s="40">
        <v>24030</v>
      </c>
      <c r="D31" s="40">
        <v>127885</v>
      </c>
      <c r="E31" s="44">
        <f t="shared" si="0"/>
        <v>18.790319427610743</v>
      </c>
    </row>
    <row r="32" spans="1:5" x14ac:dyDescent="0.2">
      <c r="A32" s="39" t="s">
        <v>29</v>
      </c>
      <c r="B32" s="40">
        <v>104715</v>
      </c>
      <c r="C32" s="40">
        <v>26290</v>
      </c>
      <c r="D32" s="40">
        <v>131005</v>
      </c>
      <c r="E32" s="44">
        <f t="shared" si="0"/>
        <v>20.0679363383077</v>
      </c>
    </row>
    <row r="33" spans="1:5" x14ac:dyDescent="0.2">
      <c r="A33" s="39" t="s">
        <v>30</v>
      </c>
      <c r="B33" s="40">
        <v>105915</v>
      </c>
      <c r="C33" s="40">
        <v>25270</v>
      </c>
      <c r="D33" s="40">
        <v>131185</v>
      </c>
      <c r="E33" s="44">
        <f t="shared" si="0"/>
        <v>19.26287304188741</v>
      </c>
    </row>
    <row r="34" spans="1:5" x14ac:dyDescent="0.2">
      <c r="A34" s="39" t="s">
        <v>31</v>
      </c>
      <c r="B34" s="40">
        <v>104355</v>
      </c>
      <c r="C34" s="40">
        <v>24425</v>
      </c>
      <c r="D34" s="40">
        <v>128780</v>
      </c>
      <c r="E34" s="44">
        <f t="shared" si="0"/>
        <v>18.966454418387947</v>
      </c>
    </row>
    <row r="35" spans="1:5" x14ac:dyDescent="0.2">
      <c r="A35" s="39" t="s">
        <v>32</v>
      </c>
      <c r="B35" s="40">
        <v>103520</v>
      </c>
      <c r="C35" s="40">
        <v>25605</v>
      </c>
      <c r="D35" s="40">
        <v>129130</v>
      </c>
      <c r="E35" s="44">
        <f t="shared" si="0"/>
        <v>19.828854642608224</v>
      </c>
    </row>
    <row r="36" spans="1:5" x14ac:dyDescent="0.2">
      <c r="A36" s="39" t="s">
        <v>33</v>
      </c>
      <c r="B36" s="40">
        <v>101425</v>
      </c>
      <c r="C36" s="40">
        <v>24230</v>
      </c>
      <c r="D36" s="40">
        <v>125680</v>
      </c>
      <c r="E36" s="44">
        <f t="shared" si="0"/>
        <v>19.279121578612347</v>
      </c>
    </row>
    <row r="37" spans="1:5" x14ac:dyDescent="0.2">
      <c r="A37" s="39" t="s">
        <v>34</v>
      </c>
      <c r="B37" s="40">
        <v>99755</v>
      </c>
      <c r="C37" s="40">
        <v>22190</v>
      </c>
      <c r="D37" s="40">
        <v>121950</v>
      </c>
      <c r="E37" s="44">
        <f t="shared" si="0"/>
        <v>18.195981959819598</v>
      </c>
    </row>
    <row r="38" spans="1:5" x14ac:dyDescent="0.2">
      <c r="A38" s="39" t="s">
        <v>35</v>
      </c>
      <c r="B38" s="40">
        <v>99910</v>
      </c>
      <c r="C38" s="40">
        <v>21205</v>
      </c>
      <c r="D38" s="40">
        <v>121115</v>
      </c>
      <c r="E38" s="44">
        <f t="shared" si="0"/>
        <v>17.508153407918094</v>
      </c>
    </row>
    <row r="39" spans="1:5" x14ac:dyDescent="0.2">
      <c r="A39" s="42" t="s">
        <v>36</v>
      </c>
      <c r="B39" s="43">
        <v>99665</v>
      </c>
      <c r="C39" s="43">
        <v>21350</v>
      </c>
      <c r="D39" s="43">
        <v>121010</v>
      </c>
      <c r="E39" s="45">
        <f t="shared" si="0"/>
        <v>17.643169985951573</v>
      </c>
    </row>
  </sheetData>
  <hyperlinks>
    <hyperlink ref="K1" location="'A Globally Responsible Wales'!A1" display="A Globally Responsible Wales"/>
    <hyperlink ref="K2" location="'Contents and Links'!A1" display="Contents and Links"/>
  </hyperlink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election activeCell="G22" sqref="G22"/>
    </sheetView>
  </sheetViews>
  <sheetFormatPr defaultRowHeight="15" x14ac:dyDescent="0.2"/>
  <cols>
    <col min="2" max="2" width="17.21875" customWidth="1"/>
  </cols>
  <sheetData>
    <row r="1" spans="1:10" ht="15.75" x14ac:dyDescent="0.25">
      <c r="A1" s="2" t="s">
        <v>743</v>
      </c>
      <c r="J1" s="1" t="s">
        <v>704</v>
      </c>
    </row>
    <row r="2" spans="1:10" x14ac:dyDescent="0.2">
      <c r="J2" s="56" t="s">
        <v>1</v>
      </c>
    </row>
    <row r="18" spans="1:5" x14ac:dyDescent="0.2">
      <c r="A18" s="7" t="s">
        <v>661</v>
      </c>
      <c r="C18" s="12"/>
      <c r="D18" s="12"/>
      <c r="E18" s="12"/>
    </row>
    <row r="20" spans="1:5" x14ac:dyDescent="0.2">
      <c r="A20" s="31"/>
      <c r="B20" s="32" t="s">
        <v>18</v>
      </c>
    </row>
    <row r="21" spans="1:5" ht="26.25" thickBot="1" x14ac:dyDescent="0.25">
      <c r="A21" s="326"/>
      <c r="B21" s="338" t="s">
        <v>17</v>
      </c>
    </row>
    <row r="22" spans="1:5" x14ac:dyDescent="0.2">
      <c r="A22" s="33">
        <v>2004</v>
      </c>
      <c r="B22" s="34">
        <v>2629</v>
      </c>
    </row>
    <row r="23" spans="1:5" x14ac:dyDescent="0.2">
      <c r="A23" s="33">
        <v>2005</v>
      </c>
      <c r="B23" s="34">
        <v>2494</v>
      </c>
    </row>
    <row r="24" spans="1:5" x14ac:dyDescent="0.2">
      <c r="A24" s="33">
        <v>2006</v>
      </c>
      <c r="B24" s="34">
        <v>2401</v>
      </c>
    </row>
    <row r="25" spans="1:5" x14ac:dyDescent="0.2">
      <c r="A25" s="33">
        <v>2007</v>
      </c>
      <c r="B25" s="34">
        <v>2616</v>
      </c>
    </row>
    <row r="26" spans="1:5" x14ac:dyDescent="0.2">
      <c r="A26" s="33">
        <v>2008</v>
      </c>
      <c r="B26" s="34">
        <v>1724</v>
      </c>
    </row>
    <row r="27" spans="1:5" x14ac:dyDescent="0.2">
      <c r="A27" s="33">
        <v>2009</v>
      </c>
      <c r="B27" s="34">
        <v>1700</v>
      </c>
    </row>
    <row r="28" spans="1:5" x14ac:dyDescent="0.2">
      <c r="A28" s="33">
        <v>2010</v>
      </c>
      <c r="B28" s="34">
        <v>1740</v>
      </c>
    </row>
    <row r="29" spans="1:5" x14ac:dyDescent="0.2">
      <c r="A29" s="33">
        <v>2011</v>
      </c>
      <c r="B29" s="34">
        <v>1398</v>
      </c>
    </row>
    <row r="30" spans="1:5" x14ac:dyDescent="0.2">
      <c r="A30" s="33">
        <v>2012</v>
      </c>
      <c r="B30" s="34">
        <v>1370</v>
      </c>
    </row>
    <row r="31" spans="1:5" x14ac:dyDescent="0.2">
      <c r="A31" s="33">
        <v>2013</v>
      </c>
      <c r="B31" s="35">
        <v>1535</v>
      </c>
    </row>
    <row r="32" spans="1:5" x14ac:dyDescent="0.2">
      <c r="A32" s="33">
        <v>2014</v>
      </c>
      <c r="B32" s="36">
        <v>1894</v>
      </c>
    </row>
    <row r="33" spans="1:2" x14ac:dyDescent="0.2">
      <c r="A33" s="33">
        <v>2015</v>
      </c>
      <c r="B33" s="36">
        <v>2238</v>
      </c>
    </row>
    <row r="34" spans="1:2" x14ac:dyDescent="0.2">
      <c r="A34" s="33">
        <v>2016</v>
      </c>
      <c r="B34" s="35">
        <v>2839</v>
      </c>
    </row>
    <row r="35" spans="1:2" x14ac:dyDescent="0.2">
      <c r="A35" s="33">
        <v>2017</v>
      </c>
      <c r="B35" s="35">
        <v>2916</v>
      </c>
    </row>
    <row r="36" spans="1:2" x14ac:dyDescent="0.2">
      <c r="A36" s="33">
        <v>2018</v>
      </c>
      <c r="B36" s="35">
        <v>2910</v>
      </c>
    </row>
    <row r="37" spans="1:2" x14ac:dyDescent="0.2">
      <c r="A37" s="37">
        <v>2019</v>
      </c>
      <c r="B37" s="38">
        <v>2842</v>
      </c>
    </row>
  </sheetData>
  <hyperlinks>
    <hyperlink ref="A18" r:id="rId1" display="Home Office Immigration statistics, year ending March 2019, table as 16q"/>
    <hyperlink ref="J1" location="'A Globally Responsible Wales'!A1" display="A Globally Responsible Wales"/>
    <hyperlink ref="J2" location="'Contents and Links'!A1" display="Contents and Links"/>
  </hyperlinks>
  <pageMargins left="0.7" right="0.7" top="0.75" bottom="0.75" header="0.3" footer="0.3"/>
  <pageSetup paperSize="9" orientation="portrait" horizontalDpi="300" verticalDpi="300"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election activeCell="E27" sqref="E27"/>
    </sheetView>
  </sheetViews>
  <sheetFormatPr defaultRowHeight="15" x14ac:dyDescent="0.2"/>
  <sheetData>
    <row r="1" spans="1:10" ht="15.75" x14ac:dyDescent="0.25">
      <c r="A1" s="2" t="s">
        <v>744</v>
      </c>
      <c r="J1" s="1" t="s">
        <v>704</v>
      </c>
    </row>
    <row r="2" spans="1:10" x14ac:dyDescent="0.2">
      <c r="J2" s="56" t="s">
        <v>1</v>
      </c>
    </row>
    <row r="3" spans="1:10" x14ac:dyDescent="0.2">
      <c r="A3" s="12"/>
    </row>
    <row r="4" spans="1:10" x14ac:dyDescent="0.2">
      <c r="A4" s="12"/>
    </row>
    <row r="5" spans="1:10" x14ac:dyDescent="0.2">
      <c r="A5" s="12"/>
    </row>
    <row r="6" spans="1:10" x14ac:dyDescent="0.2">
      <c r="A6" s="12"/>
    </row>
    <row r="7" spans="1:10" x14ac:dyDescent="0.2">
      <c r="A7" s="12"/>
    </row>
    <row r="8" spans="1:10" x14ac:dyDescent="0.2">
      <c r="A8" s="12"/>
    </row>
    <row r="9" spans="1:10" x14ac:dyDescent="0.2">
      <c r="A9" s="12"/>
    </row>
    <row r="10" spans="1:10" x14ac:dyDescent="0.2">
      <c r="A10" s="12"/>
    </row>
    <row r="11" spans="1:10" x14ac:dyDescent="0.2">
      <c r="A11" s="12"/>
    </row>
    <row r="12" spans="1:10" x14ac:dyDescent="0.2">
      <c r="A12" s="12"/>
    </row>
    <row r="13" spans="1:10" x14ac:dyDescent="0.2">
      <c r="A13" s="12"/>
    </row>
    <row r="14" spans="1:10" x14ac:dyDescent="0.2">
      <c r="A14" s="12"/>
    </row>
    <row r="15" spans="1:10" x14ac:dyDescent="0.2">
      <c r="A15" s="12"/>
    </row>
    <row r="16" spans="1:10" x14ac:dyDescent="0.2">
      <c r="A16" s="12"/>
    </row>
    <row r="18" spans="1:5" x14ac:dyDescent="0.2">
      <c r="A18" s="28"/>
      <c r="B18" s="29"/>
    </row>
    <row r="19" spans="1:5" x14ac:dyDescent="0.2">
      <c r="A19" s="3" t="s">
        <v>750</v>
      </c>
      <c r="B19" s="329"/>
      <c r="C19" s="4"/>
    </row>
    <row r="20" spans="1:5" s="192" customFormat="1" x14ac:dyDescent="0.2">
      <c r="A20" s="341" t="s">
        <v>396</v>
      </c>
      <c r="B20" s="329"/>
      <c r="C20" s="4"/>
    </row>
    <row r="21" spans="1:5" s="192" customFormat="1" x14ac:dyDescent="0.2">
      <c r="A21" s="328"/>
      <c r="B21" s="329"/>
      <c r="C21" s="4"/>
    </row>
    <row r="22" spans="1:5" ht="15.75" thickBot="1" x14ac:dyDescent="0.25">
      <c r="A22" s="326"/>
      <c r="B22" s="327" t="s">
        <v>397</v>
      </c>
      <c r="C22" s="327" t="s">
        <v>484</v>
      </c>
      <c r="D22" s="12"/>
    </row>
    <row r="23" spans="1:5" x14ac:dyDescent="0.2">
      <c r="A23" s="30" t="s">
        <v>386</v>
      </c>
      <c r="B23" s="107">
        <v>88.185891999999996</v>
      </c>
      <c r="C23" s="111">
        <v>95.700339999999997</v>
      </c>
      <c r="E23" s="109"/>
    </row>
    <row r="24" spans="1:5" x14ac:dyDescent="0.2">
      <c r="A24" s="30" t="s">
        <v>387</v>
      </c>
      <c r="B24" s="107">
        <v>91.994027000000003</v>
      </c>
      <c r="C24" s="111">
        <v>95.951430000000002</v>
      </c>
      <c r="E24" s="109"/>
    </row>
    <row r="25" spans="1:5" x14ac:dyDescent="0.2">
      <c r="A25" s="30" t="s">
        <v>388</v>
      </c>
      <c r="B25" s="107">
        <v>91.487477999999996</v>
      </c>
      <c r="C25" s="111">
        <v>95.946370000000002</v>
      </c>
      <c r="E25" s="109"/>
    </row>
    <row r="26" spans="1:5" x14ac:dyDescent="0.2">
      <c r="A26" s="30" t="s">
        <v>389</v>
      </c>
      <c r="B26" s="107">
        <v>92.665391999999997</v>
      </c>
      <c r="C26" s="111">
        <v>96.431089999999998</v>
      </c>
      <c r="E26" s="109"/>
    </row>
    <row r="27" spans="1:5" x14ac:dyDescent="0.2">
      <c r="A27" s="30" t="s">
        <v>390</v>
      </c>
      <c r="B27" s="107">
        <v>94.560633999999993</v>
      </c>
      <c r="C27" s="111">
        <v>96.473680000000002</v>
      </c>
      <c r="E27" s="109"/>
    </row>
    <row r="28" spans="1:5" x14ac:dyDescent="0.2">
      <c r="A28" s="30" t="s">
        <v>391</v>
      </c>
      <c r="B28" s="107">
        <v>96.515176999999994</v>
      </c>
      <c r="C28" s="111">
        <v>96.700159999999997</v>
      </c>
      <c r="E28" s="109"/>
    </row>
    <row r="29" spans="1:5" x14ac:dyDescent="0.2">
      <c r="A29" s="30" t="s">
        <v>392</v>
      </c>
      <c r="B29" s="107">
        <v>95.847391999999999</v>
      </c>
      <c r="C29" s="111">
        <v>96.566999999999993</v>
      </c>
      <c r="E29" s="109"/>
    </row>
    <row r="30" spans="1:5" x14ac:dyDescent="0.2">
      <c r="A30" s="30" t="s">
        <v>393</v>
      </c>
      <c r="B30" s="107">
        <v>95.345237999999995</v>
      </c>
      <c r="C30" s="111">
        <v>96.563400000000001</v>
      </c>
      <c r="E30" s="109"/>
    </row>
    <row r="31" spans="1:5" x14ac:dyDescent="0.2">
      <c r="A31" s="30" t="s">
        <v>394</v>
      </c>
      <c r="B31" s="107">
        <v>95.141807999999997</v>
      </c>
      <c r="C31" s="111">
        <v>96.3</v>
      </c>
      <c r="E31" s="109"/>
    </row>
    <row r="32" spans="1:5" x14ac:dyDescent="0.2">
      <c r="A32" s="30" t="s">
        <v>395</v>
      </c>
      <c r="B32" s="107">
        <v>94.712710999999999</v>
      </c>
      <c r="C32" s="111">
        <v>95.915499999999994</v>
      </c>
      <c r="E32" s="109"/>
    </row>
    <row r="33" spans="1:5" x14ac:dyDescent="0.2">
      <c r="A33" s="37" t="s">
        <v>364</v>
      </c>
      <c r="B33" s="108">
        <v>94.5</v>
      </c>
      <c r="C33" s="108">
        <v>95.4</v>
      </c>
      <c r="E33" s="110"/>
    </row>
    <row r="34" spans="1:5" x14ac:dyDescent="0.2">
      <c r="A34" s="104"/>
      <c r="B34" s="105"/>
      <c r="C34" s="30"/>
      <c r="D34" s="12"/>
    </row>
    <row r="35" spans="1:5" x14ac:dyDescent="0.2">
      <c r="A35" s="33" t="s">
        <v>398</v>
      </c>
    </row>
    <row r="36" spans="1:5" x14ac:dyDescent="0.2">
      <c r="A36" s="33" t="s">
        <v>485</v>
      </c>
    </row>
  </sheetData>
  <hyperlinks>
    <hyperlink ref="A20" r:id="rId1"/>
    <hyperlink ref="J1" location="'A Globally Responsible Wales'!A1" display="A Globally Responsible Wales"/>
    <hyperlink ref="J2" location="'Contents and Links'!A1" display="Contents and Links"/>
  </hyperlinks>
  <pageMargins left="0.7" right="0.7" top="0.75" bottom="0.75" header="0.3" footer="0.3"/>
  <pageSetup paperSize="9" orientation="portrait" horizontalDpi="300" verticalDpi="3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election activeCell="C22" sqref="C22"/>
    </sheetView>
  </sheetViews>
  <sheetFormatPr defaultRowHeight="15" x14ac:dyDescent="0.2"/>
  <cols>
    <col min="1" max="1" width="11.44140625" customWidth="1"/>
    <col min="2" max="3" width="11" customWidth="1"/>
  </cols>
  <sheetData>
    <row r="1" spans="1:9" ht="15.75" x14ac:dyDescent="0.25">
      <c r="A1" s="66" t="s">
        <v>726</v>
      </c>
      <c r="I1" s="1" t="s">
        <v>699</v>
      </c>
    </row>
    <row r="2" spans="1:9" x14ac:dyDescent="0.2">
      <c r="I2" s="56" t="s">
        <v>1</v>
      </c>
    </row>
    <row r="19" spans="1:3" x14ac:dyDescent="0.2">
      <c r="A19" s="3" t="s">
        <v>750</v>
      </c>
    </row>
    <row r="20" spans="1:3" x14ac:dyDescent="0.2">
      <c r="A20" s="7" t="s">
        <v>683</v>
      </c>
    </row>
    <row r="22" spans="1:3" ht="15.75" thickBot="1" x14ac:dyDescent="0.25">
      <c r="A22" s="213"/>
      <c r="B22" s="87" t="s">
        <v>320</v>
      </c>
      <c r="C22" s="87" t="s">
        <v>321</v>
      </c>
    </row>
    <row r="23" spans="1:3" x14ac:dyDescent="0.2">
      <c r="A23" s="88">
        <v>2004</v>
      </c>
      <c r="B23" s="88">
        <v>88.8</v>
      </c>
      <c r="C23" s="88">
        <v>83.8</v>
      </c>
    </row>
    <row r="24" spans="1:3" x14ac:dyDescent="0.2">
      <c r="A24" s="68">
        <v>2005</v>
      </c>
      <c r="B24" s="68">
        <v>90.1</v>
      </c>
      <c r="C24" s="68">
        <v>82.6</v>
      </c>
    </row>
    <row r="25" spans="1:3" x14ac:dyDescent="0.2">
      <c r="A25" s="68">
        <v>2006</v>
      </c>
      <c r="B25" s="68">
        <v>90.3</v>
      </c>
      <c r="C25" s="68">
        <v>82.1</v>
      </c>
    </row>
    <row r="26" spans="1:3" x14ac:dyDescent="0.2">
      <c r="A26" s="68">
        <v>2007</v>
      </c>
      <c r="B26" s="68">
        <v>88.4</v>
      </c>
      <c r="C26" s="68">
        <v>82.6</v>
      </c>
    </row>
    <row r="27" spans="1:3" x14ac:dyDescent="0.2">
      <c r="A27" s="68">
        <v>2008</v>
      </c>
      <c r="B27" s="68">
        <v>87.6</v>
      </c>
      <c r="C27" s="68">
        <v>82.6</v>
      </c>
    </row>
    <row r="28" spans="1:3" x14ac:dyDescent="0.2">
      <c r="A28" s="68">
        <v>2009</v>
      </c>
      <c r="B28" s="68">
        <v>87.6</v>
      </c>
      <c r="C28" s="68">
        <v>78.3</v>
      </c>
    </row>
    <row r="29" spans="1:3" x14ac:dyDescent="0.2">
      <c r="A29" s="68">
        <v>2010</v>
      </c>
      <c r="B29" s="68">
        <v>88.4</v>
      </c>
      <c r="C29" s="68">
        <v>77.099999999999994</v>
      </c>
    </row>
    <row r="30" spans="1:3" x14ac:dyDescent="0.2">
      <c r="A30" s="68">
        <v>2011</v>
      </c>
      <c r="B30" s="68">
        <v>87.8</v>
      </c>
      <c r="C30" s="68">
        <v>77.7</v>
      </c>
    </row>
    <row r="31" spans="1:3" x14ac:dyDescent="0.2">
      <c r="A31" s="68">
        <v>2012</v>
      </c>
      <c r="B31" s="84">
        <v>89</v>
      </c>
      <c r="C31" s="84">
        <v>77</v>
      </c>
    </row>
    <row r="32" spans="1:3" x14ac:dyDescent="0.2">
      <c r="A32" s="68">
        <v>2013</v>
      </c>
      <c r="B32" s="68">
        <v>89.1</v>
      </c>
      <c r="C32" s="68">
        <v>78.900000000000006</v>
      </c>
    </row>
    <row r="33" spans="1:3" x14ac:dyDescent="0.2">
      <c r="A33" s="68">
        <v>2014</v>
      </c>
      <c r="B33" s="68">
        <v>89.2</v>
      </c>
      <c r="C33" s="68">
        <v>79.599999999999994</v>
      </c>
    </row>
    <row r="34" spans="1:3" x14ac:dyDescent="0.2">
      <c r="A34" s="68">
        <v>2015</v>
      </c>
      <c r="B34" s="68">
        <v>89.3</v>
      </c>
      <c r="C34" s="68">
        <v>81.099999999999994</v>
      </c>
    </row>
    <row r="35" spans="1:3" x14ac:dyDescent="0.2">
      <c r="A35" s="68">
        <v>2016</v>
      </c>
      <c r="B35" s="68">
        <v>89.5</v>
      </c>
      <c r="C35" s="68">
        <v>81.5</v>
      </c>
    </row>
    <row r="36" spans="1:3" x14ac:dyDescent="0.2">
      <c r="A36" s="68">
        <v>2017</v>
      </c>
      <c r="B36" s="68">
        <v>90.6</v>
      </c>
      <c r="C36" s="68">
        <v>83.9</v>
      </c>
    </row>
    <row r="37" spans="1:3" x14ac:dyDescent="0.2">
      <c r="A37" s="77">
        <v>2018</v>
      </c>
      <c r="B37" s="70">
        <v>89.7</v>
      </c>
      <c r="C37" s="70">
        <v>83.9</v>
      </c>
    </row>
  </sheetData>
  <hyperlinks>
    <hyperlink ref="A20" r:id="rId1"/>
    <hyperlink ref="I2" location="'Contents and Links'!A1" display="Contents and Links"/>
    <hyperlink ref="I1" location="'A Prosperous Wales'!A1" display="A Prosperous Wales"/>
  </hyperlinks>
  <pageMargins left="0.7" right="0.7" top="0.75" bottom="0.75" header="0.3" footer="0.3"/>
  <pageSetup paperSize="9" orientation="portrait" horizontalDpi="300" verticalDpi="3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election activeCell="G17" sqref="G17"/>
    </sheetView>
  </sheetViews>
  <sheetFormatPr defaultRowHeight="15" x14ac:dyDescent="0.2"/>
  <cols>
    <col min="1" max="1" width="11.44140625" customWidth="1"/>
    <col min="2" max="3" width="11.21875" customWidth="1"/>
  </cols>
  <sheetData>
    <row r="1" spans="1:10" ht="15.75" x14ac:dyDescent="0.25">
      <c r="A1" s="89" t="s">
        <v>665</v>
      </c>
      <c r="J1" s="1" t="s">
        <v>699</v>
      </c>
    </row>
    <row r="2" spans="1:10" x14ac:dyDescent="0.2">
      <c r="J2" s="56" t="s">
        <v>1</v>
      </c>
    </row>
    <row r="19" spans="1:3" x14ac:dyDescent="0.2">
      <c r="A19" s="452" t="s">
        <v>766</v>
      </c>
    </row>
    <row r="20" spans="1:3" x14ac:dyDescent="0.2">
      <c r="A20" s="7" t="s">
        <v>322</v>
      </c>
    </row>
    <row r="23" spans="1:3" ht="15.75" thickBot="1" x14ac:dyDescent="0.25">
      <c r="A23" s="87"/>
      <c r="B23" s="90" t="s">
        <v>37</v>
      </c>
      <c r="C23" s="91" t="s">
        <v>72</v>
      </c>
    </row>
    <row r="24" spans="1:3" x14ac:dyDescent="0.2">
      <c r="A24" s="3">
        <v>1999</v>
      </c>
      <c r="B24" s="371">
        <v>16.399999999999999</v>
      </c>
      <c r="C24" s="371">
        <v>17.2</v>
      </c>
    </row>
    <row r="25" spans="1:3" x14ac:dyDescent="0.2">
      <c r="A25" s="3">
        <v>2000</v>
      </c>
      <c r="B25" s="371">
        <v>16.3</v>
      </c>
      <c r="C25" s="371">
        <v>15.9</v>
      </c>
    </row>
    <row r="26" spans="1:3" x14ac:dyDescent="0.2">
      <c r="A26" s="3">
        <v>2001</v>
      </c>
      <c r="B26" s="371">
        <v>16.399999999999999</v>
      </c>
      <c r="C26" s="371">
        <v>15.8</v>
      </c>
    </row>
    <row r="27" spans="1:3" x14ac:dyDescent="0.2">
      <c r="A27" s="3">
        <v>2002</v>
      </c>
      <c r="B27" s="371">
        <v>15.5</v>
      </c>
      <c r="C27" s="371">
        <v>16.3</v>
      </c>
    </row>
    <row r="28" spans="1:3" x14ac:dyDescent="0.2">
      <c r="A28" s="3">
        <v>2003</v>
      </c>
      <c r="B28" s="371">
        <v>14.6</v>
      </c>
      <c r="C28" s="371">
        <v>15</v>
      </c>
    </row>
    <row r="29" spans="1:3" x14ac:dyDescent="0.2">
      <c r="A29" s="3">
        <v>2004</v>
      </c>
      <c r="B29" s="371">
        <v>14.5</v>
      </c>
      <c r="C29" s="371">
        <v>14.9</v>
      </c>
    </row>
    <row r="30" spans="1:3" x14ac:dyDescent="0.2">
      <c r="A30" s="3">
        <v>2005</v>
      </c>
      <c r="B30" s="371">
        <v>13</v>
      </c>
      <c r="C30" s="371">
        <v>12.2</v>
      </c>
    </row>
    <row r="31" spans="1:3" x14ac:dyDescent="0.2">
      <c r="A31" s="3">
        <v>2006</v>
      </c>
      <c r="B31" s="371">
        <v>12.8</v>
      </c>
      <c r="C31" s="371">
        <v>12.5</v>
      </c>
    </row>
    <row r="32" spans="1:3" x14ac:dyDescent="0.2">
      <c r="A32" s="3">
        <v>2007</v>
      </c>
      <c r="B32" s="371">
        <v>12.5</v>
      </c>
      <c r="C32" s="371">
        <v>9.4</v>
      </c>
    </row>
    <row r="33" spans="1:3" x14ac:dyDescent="0.2">
      <c r="A33" s="3">
        <v>2008</v>
      </c>
      <c r="B33" s="371">
        <v>12.6</v>
      </c>
      <c r="C33" s="371">
        <v>13.7</v>
      </c>
    </row>
    <row r="34" spans="1:3" x14ac:dyDescent="0.2">
      <c r="A34" s="3">
        <v>2009</v>
      </c>
      <c r="B34" s="371">
        <v>12.2</v>
      </c>
      <c r="C34" s="371">
        <v>12.6</v>
      </c>
    </row>
    <row r="35" spans="1:3" x14ac:dyDescent="0.2">
      <c r="A35" s="3">
        <v>2010</v>
      </c>
      <c r="B35" s="371">
        <v>10.1</v>
      </c>
      <c r="C35" s="371">
        <v>7.9</v>
      </c>
    </row>
    <row r="36" spans="1:3" x14ac:dyDescent="0.2">
      <c r="A36" s="3">
        <v>2011</v>
      </c>
      <c r="B36" s="371">
        <v>10.5</v>
      </c>
      <c r="C36" s="371">
        <v>9.1999999999999993</v>
      </c>
    </row>
    <row r="37" spans="1:3" x14ac:dyDescent="0.2">
      <c r="A37" s="3">
        <v>2012</v>
      </c>
      <c r="B37" s="371">
        <v>9.5</v>
      </c>
      <c r="C37" s="371">
        <v>9.5</v>
      </c>
    </row>
    <row r="38" spans="1:3" x14ac:dyDescent="0.2">
      <c r="A38" s="3">
        <v>2013</v>
      </c>
      <c r="B38" s="371">
        <v>10</v>
      </c>
      <c r="C38" s="371">
        <v>8.3000000000000007</v>
      </c>
    </row>
    <row r="39" spans="1:3" x14ac:dyDescent="0.2">
      <c r="A39" s="3">
        <v>2014</v>
      </c>
      <c r="B39" s="371">
        <v>9.6</v>
      </c>
      <c r="C39" s="371">
        <v>8.4</v>
      </c>
    </row>
    <row r="40" spans="1:3" x14ac:dyDescent="0.2">
      <c r="A40" s="3">
        <v>2015</v>
      </c>
      <c r="B40" s="371">
        <v>9.6</v>
      </c>
      <c r="C40" s="371">
        <v>7.4</v>
      </c>
    </row>
    <row r="41" spans="1:3" x14ac:dyDescent="0.2">
      <c r="A41" s="3">
        <v>2016</v>
      </c>
      <c r="B41" s="371">
        <v>9.4</v>
      </c>
      <c r="C41" s="371">
        <v>7.9</v>
      </c>
    </row>
    <row r="42" spans="1:3" x14ac:dyDescent="0.2">
      <c r="A42" s="3">
        <v>2017</v>
      </c>
      <c r="B42" s="371">
        <v>9.1</v>
      </c>
      <c r="C42" s="371">
        <v>6.4</v>
      </c>
    </row>
    <row r="43" spans="1:3" x14ac:dyDescent="0.2">
      <c r="A43" s="70">
        <v>2018</v>
      </c>
      <c r="B43" s="86">
        <v>8.6</v>
      </c>
      <c r="C43" s="86">
        <v>7.3</v>
      </c>
    </row>
  </sheetData>
  <hyperlinks>
    <hyperlink ref="A20" r:id="rId1"/>
    <hyperlink ref="J2" location="'Contents and Links'!A1" display="Contents and Links"/>
    <hyperlink ref="J1" location="'A Prosperous Wales'!A1" display="A Prosperous Wales"/>
  </hyperlinks>
  <pageMargins left="0.7" right="0.7" top="0.75" bottom="0.75" header="0.3" footer="0.3"/>
  <pageSetup paperSize="9" orientation="portrait" horizontalDpi="300" verticalDpi="3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election activeCell="A3" sqref="A3"/>
    </sheetView>
  </sheetViews>
  <sheetFormatPr defaultColWidth="8.88671875" defaultRowHeight="15" x14ac:dyDescent="0.2"/>
  <cols>
    <col min="1" max="16384" width="8.88671875" style="192"/>
  </cols>
  <sheetData>
    <row r="1" spans="1:18" ht="15.75" x14ac:dyDescent="0.25">
      <c r="A1" s="2" t="s">
        <v>684</v>
      </c>
      <c r="R1" s="1" t="s">
        <v>699</v>
      </c>
    </row>
    <row r="2" spans="1:18" ht="15.75" x14ac:dyDescent="0.25">
      <c r="A2" s="67" t="s">
        <v>770</v>
      </c>
      <c r="E2" s="372"/>
      <c r="R2" s="56" t="s">
        <v>1</v>
      </c>
    </row>
    <row r="3" spans="1:18" ht="15.75" x14ac:dyDescent="0.25">
      <c r="E3" s="372"/>
    </row>
    <row r="4" spans="1:18" ht="15.75" x14ac:dyDescent="0.25">
      <c r="E4" s="372"/>
    </row>
    <row r="5" spans="1:18" ht="15.75" x14ac:dyDescent="0.25">
      <c r="E5" s="372"/>
    </row>
    <row r="6" spans="1:18" ht="15.75" x14ac:dyDescent="0.25">
      <c r="E6" s="372"/>
    </row>
    <row r="7" spans="1:18" ht="15.75" x14ac:dyDescent="0.25">
      <c r="E7" s="372"/>
    </row>
    <row r="8" spans="1:18" ht="15.75" x14ac:dyDescent="0.25">
      <c r="E8" s="372"/>
    </row>
    <row r="9" spans="1:18" ht="15.75" x14ac:dyDescent="0.25">
      <c r="E9" s="372"/>
    </row>
    <row r="10" spans="1:18" ht="15.75" x14ac:dyDescent="0.25">
      <c r="E10" s="372"/>
    </row>
    <row r="11" spans="1:18" ht="15.75" x14ac:dyDescent="0.25">
      <c r="E11" s="372"/>
    </row>
    <row r="12" spans="1:18" ht="15.75" x14ac:dyDescent="0.25">
      <c r="E12" s="372"/>
    </row>
    <row r="13" spans="1:18" ht="15.75" x14ac:dyDescent="0.25">
      <c r="E13" s="372"/>
    </row>
    <row r="14" spans="1:18" ht="15.75" x14ac:dyDescent="0.25">
      <c r="E14" s="372"/>
    </row>
    <row r="15" spans="1:18" ht="15.75" x14ac:dyDescent="0.25">
      <c r="E15" s="372"/>
    </row>
    <row r="16" spans="1:18" ht="15.75" x14ac:dyDescent="0.25">
      <c r="E16" s="372"/>
    </row>
    <row r="17" spans="1:7" ht="15.75" x14ac:dyDescent="0.25">
      <c r="E17" s="372"/>
    </row>
    <row r="18" spans="1:7" ht="15.75" x14ac:dyDescent="0.25">
      <c r="E18" s="372"/>
    </row>
    <row r="24" spans="1:7" x14ac:dyDescent="0.2">
      <c r="A24" s="3" t="s">
        <v>685</v>
      </c>
    </row>
    <row r="26" spans="1:7" ht="15.75" thickBot="1" x14ac:dyDescent="0.25">
      <c r="A26" s="213"/>
      <c r="B26" s="354">
        <v>2013</v>
      </c>
      <c r="C26" s="354">
        <v>2014</v>
      </c>
      <c r="D26" s="354">
        <v>2015</v>
      </c>
      <c r="E26" s="354">
        <v>2016</v>
      </c>
      <c r="F26" s="354">
        <v>2017</v>
      </c>
      <c r="G26" s="354">
        <v>2018</v>
      </c>
    </row>
    <row r="27" spans="1:7" x14ac:dyDescent="0.2">
      <c r="A27" s="373" t="s">
        <v>335</v>
      </c>
      <c r="B27" s="412">
        <v>66.3429</v>
      </c>
      <c r="C27" s="412">
        <v>65.150400000000005</v>
      </c>
      <c r="D27" s="413">
        <v>67.713399999999993</v>
      </c>
      <c r="E27" s="413">
        <v>65.238399999999999</v>
      </c>
      <c r="F27" s="413">
        <v>68.590599999999995</v>
      </c>
      <c r="G27" s="413">
        <v>67.548699999999997</v>
      </c>
    </row>
    <row r="28" spans="1:7" x14ac:dyDescent="0.2">
      <c r="B28" s="411"/>
      <c r="C28" s="411"/>
      <c r="D28" s="411"/>
      <c r="E28" s="411"/>
      <c r="F28" s="411"/>
      <c r="G28" s="411"/>
    </row>
  </sheetData>
  <hyperlinks>
    <hyperlink ref="R2" location="'Contents and Links'!A1" display="Contents and Links"/>
    <hyperlink ref="R1" location="'A Prosperous Wales'!A1" display="A Prosperous Wales"/>
  </hyperlink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A26457390</value>
    </field>
    <field name="Objective-Title">
      <value order="0">2019 AWR - Charts for goal narratives</value>
    </field>
    <field name="Objective-Description">
      <value order="0"/>
    </field>
    <field name="Objective-CreationStamp">
      <value order="0">2017-08-21T06:42:58Z</value>
    </field>
    <field name="Objective-IsApproved">
      <value order="0">false</value>
    </field>
    <field name="Objective-IsPublished">
      <value order="0">true</value>
    </field>
    <field name="Objective-DatePublished">
      <value order="0">2019-09-25T17:22:25Z</value>
    </field>
    <field name="Objective-ModificationStamp">
      <value order="0">2019-09-25T17:22:28Z</value>
    </field>
    <field name="Objective-Owner">
      <value order="0">Dolman, Rachel (KAS)</value>
    </field>
    <field name="Objective-Path">
      <value order="0">Objective Global Folder:Business File Plan:Health &amp; Social Services (HSS):Health &amp; Social Services (HSS) - KAS - Chief Statistician:1 - Save:High Priority Statistical Projects:High Priority Statistical Projects - Annual Wellbeing Report:2019:High Priority Statistical Projects - Annual Wellbeing Report - Published Outputs - 2019</value>
    </field>
    <field name="Objective-Parent">
      <value order="0">High Priority Statistical Projects - Annual Wellbeing Report - Published Outputs - 2019</value>
    </field>
    <field name="Objective-State">
      <value order="0">Published</value>
    </field>
    <field name="Objective-VersionId">
      <value order="0">vA54891806</value>
    </field>
    <field name="Objective-Version">
      <value order="0">83.0</value>
    </field>
    <field name="Objective-VersionNumber">
      <value order="0">87</value>
    </field>
    <field name="Objective-VersionComment">
      <value order="0"/>
    </field>
    <field name="Objective-FileNumber">
      <value order="0">qA1373868</value>
    </field>
    <field name="Objective-Classification">
      <value order="0">Official</value>
    </field>
    <field name="Objective-Caveats">
      <value order="0"/>
    </field>
  </systemFields>
  <catalogues>
    <catalogue name="Document Type Catalogue" type="type" ori="id:cA14">
      <field name="Objective-Language">
        <value order="0">English (eng)</value>
      </field>
      <field name="Objective-Date Acquired">
        <value order="0">2017-08-31T22:59:59Z</value>
      </field>
      <field name="Objective-What to Keep">
        <value order="0">No</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Contents and Links</vt:lpstr>
      <vt:lpstr>A Prosperous Wales</vt:lpstr>
      <vt:lpstr>Chart 1.01</vt:lpstr>
      <vt:lpstr>Chart 1.02</vt:lpstr>
      <vt:lpstr>Chart 1.03</vt:lpstr>
      <vt:lpstr>Chart 1.04</vt:lpstr>
      <vt:lpstr>Chart 1.05</vt:lpstr>
      <vt:lpstr>Chart 1.06</vt:lpstr>
      <vt:lpstr>Chart 1.07</vt:lpstr>
      <vt:lpstr>Chart 1.08</vt:lpstr>
      <vt:lpstr>Chart 1.09</vt:lpstr>
      <vt:lpstr>Chart 1.10</vt:lpstr>
      <vt:lpstr>Chart 1.11</vt:lpstr>
      <vt:lpstr>Chart 1.12</vt:lpstr>
      <vt:lpstr>A Resilient Wales</vt:lpstr>
      <vt:lpstr>Chart 2.01</vt:lpstr>
      <vt:lpstr>Chart 2.02</vt:lpstr>
      <vt:lpstr>Chart 2.03</vt:lpstr>
      <vt:lpstr>Chart 2.04</vt:lpstr>
      <vt:lpstr>Chart 2.05</vt:lpstr>
      <vt:lpstr>Chart 2.06</vt:lpstr>
      <vt:lpstr>Chart 2.07</vt:lpstr>
      <vt:lpstr>A Healthier Wales</vt:lpstr>
      <vt:lpstr>Chart 3.01</vt:lpstr>
      <vt:lpstr>Chart 3.02</vt:lpstr>
      <vt:lpstr>Chart 3.03</vt:lpstr>
      <vt:lpstr>Chart 3.04</vt:lpstr>
      <vt:lpstr>Chart 3.05</vt:lpstr>
      <vt:lpstr>Chart 3.06</vt:lpstr>
      <vt:lpstr>Chart 3.07</vt:lpstr>
      <vt:lpstr>Chart 3.08</vt:lpstr>
      <vt:lpstr>Chart 3.09</vt:lpstr>
      <vt:lpstr>Chart 3.10</vt:lpstr>
      <vt:lpstr>Chart 3.11</vt:lpstr>
      <vt:lpstr>A More Equal Wales</vt:lpstr>
      <vt:lpstr>Chart 4.01</vt:lpstr>
      <vt:lpstr>Chart 4.02</vt:lpstr>
      <vt:lpstr>Chart 4.03</vt:lpstr>
      <vt:lpstr>Chart 4.04</vt:lpstr>
      <vt:lpstr>Chart 4.05</vt:lpstr>
      <vt:lpstr>Chart 4.06</vt:lpstr>
      <vt:lpstr>Chart 4.07</vt:lpstr>
      <vt:lpstr>Chart 4.08</vt:lpstr>
      <vt:lpstr>Chart 4.09</vt:lpstr>
      <vt:lpstr>Chart 4.10</vt:lpstr>
      <vt:lpstr>A Wales of Cohesive Communities</vt:lpstr>
      <vt:lpstr>Chart 5.01</vt:lpstr>
      <vt:lpstr>Chart 5.02</vt:lpstr>
      <vt:lpstr>Chart 5.03</vt:lpstr>
      <vt:lpstr>Chart 5.04</vt:lpstr>
      <vt:lpstr>Chart 5.05</vt:lpstr>
      <vt:lpstr>Chart 5.06</vt:lpstr>
      <vt:lpstr>Chart 5.07</vt:lpstr>
      <vt:lpstr>Chart 5.08</vt:lpstr>
      <vt:lpstr>A Wales of Thriving Culture</vt:lpstr>
      <vt:lpstr>Chart 6.01</vt:lpstr>
      <vt:lpstr>Chart 6.02</vt:lpstr>
      <vt:lpstr>Chart 6.03</vt:lpstr>
      <vt:lpstr>Chart 6.04</vt:lpstr>
      <vt:lpstr>Chart 6.05</vt:lpstr>
      <vt:lpstr>A Globally Responsible Wales</vt:lpstr>
      <vt:lpstr>Chart 7.01</vt:lpstr>
      <vt:lpstr>Chart 7.02</vt:lpstr>
      <vt:lpstr>Chart 7.03</vt:lpstr>
      <vt:lpstr>Chart 7.04</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Fuery, John (KAS)</dc:creator>
  <cp:lastModifiedBy>Cox, Jonathan (KAS)</cp:lastModifiedBy>
  <dcterms:created xsi:type="dcterms:W3CDTF">2017-08-18T10:50:51Z</dcterms:created>
  <dcterms:modified xsi:type="dcterms:W3CDTF">2019-09-26T06:45:21Z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A26457390</vt:lpwstr>
  </property>
  <property fmtid="{D5CDD505-2E9C-101B-9397-08002B2CF9AE}" pid="4" name="Objective-Title">
    <vt:lpwstr>2019 AWR - Charts for goal narratives</vt:lpwstr>
  </property>
  <property fmtid="{D5CDD505-2E9C-101B-9397-08002B2CF9AE}" pid="5" name="Objective-Comment">
    <vt:lpwstr/>
  </property>
  <property fmtid="{D5CDD505-2E9C-101B-9397-08002B2CF9AE}" pid="6" name="Objective-CreationStamp">
    <vt:filetime>2019-06-06T10:12:10Z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2019-09-25T17:22:25Z</vt:filetime>
  </property>
  <property fmtid="{D5CDD505-2E9C-101B-9397-08002B2CF9AE}" pid="10" name="Objective-ModificationStamp">
    <vt:filetime>2019-09-25T17:22:28Z</vt:filetime>
  </property>
  <property fmtid="{D5CDD505-2E9C-101B-9397-08002B2CF9AE}" pid="11" name="Objective-Owner">
    <vt:lpwstr>Dolman, Rachel (KAS)</vt:lpwstr>
  </property>
  <property fmtid="{D5CDD505-2E9C-101B-9397-08002B2CF9AE}" pid="12" name="Objective-Path">
    <vt:lpwstr>Objective Global Folder:Business File Plan:Health &amp; Social Services (HSS):Health &amp; Social Services (HSS) - KAS - Chief Statistician:1 - Save:High Priority Statistical Projects:High Priority Statistical Projects - Annual Wellbeing Report:2019:High Priority</vt:lpwstr>
  </property>
  <property fmtid="{D5CDD505-2E9C-101B-9397-08002B2CF9AE}" pid="13" name="Objective-Parent">
    <vt:lpwstr>High Priority Statistical Projects - Annual Wellbeing Report - Published Outputs - 2019</vt:lpwstr>
  </property>
  <property fmtid="{D5CDD505-2E9C-101B-9397-08002B2CF9AE}" pid="14" name="Objective-State">
    <vt:lpwstr>Published</vt:lpwstr>
  </property>
  <property fmtid="{D5CDD505-2E9C-101B-9397-08002B2CF9AE}" pid="15" name="Objective-Version">
    <vt:lpwstr>83.0</vt:lpwstr>
  </property>
  <property fmtid="{D5CDD505-2E9C-101B-9397-08002B2CF9AE}" pid="16" name="Objective-VersionNumber">
    <vt:r8>87</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filetime>2017-08-30T23:00:00Z</vt:filetime>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vA54891806</vt:lpwstr>
  </property>
  <property fmtid="{D5CDD505-2E9C-101B-9397-08002B2CF9AE}" pid="28" name="Objective-Language">
    <vt:lpwstr>English (eng)</vt:lpwstr>
  </property>
  <property fmtid="{D5CDD505-2E9C-101B-9397-08002B2CF9AE}" pid="29" name="Objective-Date Acquired">
    <vt:filetime>2017-08-30T23:00:00Z</vt:filetime>
  </property>
  <property fmtid="{D5CDD505-2E9C-101B-9397-08002B2CF9AE}" pid="30" name="Objective-What to Keep">
    <vt:lpwstr>No</vt:lpwstr>
  </property>
  <property fmtid="{D5CDD505-2E9C-101B-9397-08002B2CF9AE}" pid="31" name="Objective-Official Translation">
    <vt:lpwstr/>
  </property>
  <property fmtid="{D5CDD505-2E9C-101B-9397-08002B2CF9AE}" pid="32" name="Objective-Connect Creator">
    <vt:lpwstr/>
  </property>
</Properties>
</file>