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4100" windowHeight="8835" activeTab="0"/>
  </bookViews>
  <sheets>
    <sheet name="INTRODUCTION" sheetId="1" r:id="rId1"/>
    <sheet name="DCF SUMMARY SHEET" sheetId="2" r:id="rId2"/>
    <sheet name="OPTION 1 - DO MINIMUM" sheetId="3" r:id="rId3"/>
    <sheet name="OPTION 2" sheetId="4" r:id="rId4"/>
    <sheet name="OPTION 3" sheetId="5" r:id="rId5"/>
    <sheet name="BLANK OPTION" sheetId="6" r:id="rId6"/>
    <sheet name="OPTIMISM BIAS" sheetId="7" r:id="rId7"/>
    <sheet name="QUICK REFERENCE" sheetId="8" r:id="rId8"/>
    <sheet name="USEFUL LINKS" sheetId="9" r:id="rId9"/>
  </sheets>
  <definedNames>
    <definedName name="_xlnm.Print_Area" localSheetId="5">'BLANK OPTION'!$A$1:$BU$58</definedName>
    <definedName name="_xlnm.Print_Area" localSheetId="1">'DCF SUMMARY SHEET'!$A$1:$M$27</definedName>
    <definedName name="_xlnm.Print_Area" localSheetId="0">'INTRODUCTION'!$A$1:$P$43</definedName>
    <definedName name="_xlnm.Print_Area" localSheetId="6">'OPTIMISM BIAS'!$A$1:$W$48</definedName>
    <definedName name="_xlnm.Print_Area" localSheetId="2">'OPTION 1 - DO MINIMUM'!$A$1:$BU$58</definedName>
    <definedName name="_xlnm.Print_Area" localSheetId="3">'OPTION 2'!$A$1:$BT$58</definedName>
    <definedName name="_xlnm.Print_Area" localSheetId="4">'OPTION 3'!$A$1:$BU$58</definedName>
    <definedName name="_xlnm.Print_Area" localSheetId="7">'QUICK REFERENCE'!$A$1:$E$85</definedName>
    <definedName name="_xlnm.Print_Area" localSheetId="8">'USEFUL LINKS'!$A$1:$U$41</definedName>
  </definedNames>
  <calcPr fullCalcOnLoad="1"/>
</workbook>
</file>

<file path=xl/comments2.xml><?xml version="1.0" encoding="utf-8"?>
<comments xmlns="http://schemas.openxmlformats.org/spreadsheetml/2006/main">
  <authors>
    <author>brainh</author>
  </authors>
  <commentList>
    <comment ref="H5" authorId="0">
      <text>
        <r>
          <rPr>
            <sz val="12"/>
            <rFont val="Arial"/>
            <family val="2"/>
          </rPr>
          <t>Summary values are linked to the relevant tab in the spreadsheet and should therefore update automtically.</t>
        </r>
      </text>
    </comment>
    <comment ref="K5" authorId="0">
      <text>
        <r>
          <rPr>
            <sz val="12"/>
            <rFont val="Arial"/>
            <family val="2"/>
          </rPr>
          <t>Summary values are linked to the relevant tab in the spreadsheet and should therefore update automtically.</t>
        </r>
      </text>
    </comment>
    <comment ref="D8" authorId="0">
      <text>
        <r>
          <rPr>
            <sz val="12"/>
            <rFont val="Arial"/>
            <family val="2"/>
          </rPr>
          <t xml:space="preserve">Please insert either an option name or description in the appropriate cells below.
Additional options can be added as necessary, however the DCF Shummary Sheet will not update automatically for any new options added. Users must therefore create a new tab for each additional option that is added. The tab labelled 'BLANK OPTION' can be copied and used for this purpose. Users will however need to link the relevant values from any additional options added to the relevant cells in this summary sheet. </t>
        </r>
      </text>
    </comment>
    <comment ref="D11"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
</t>
        </r>
      </text>
    </comment>
  </commentList>
</comments>
</file>

<file path=xl/comments3.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2"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t>
        </r>
      </text>
    </comment>
    <comment ref="C7" authorId="0">
      <text>
        <r>
          <rPr>
            <sz val="12"/>
            <rFont val="Arial"/>
            <family val="2"/>
          </rPr>
          <t xml:space="preserve">Please input a number in this cell to reflect the number of years the appraisal needs to cover, e.g. 30  </t>
        </r>
      </text>
    </comment>
  </commentList>
</comments>
</file>

<file path=xl/comments4.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5.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6.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7.xml><?xml version="1.0" encoding="utf-8"?>
<comments xmlns="http://schemas.openxmlformats.org/spreadsheetml/2006/main">
  <authors>
    <author>brainh</author>
  </authors>
  <commentList>
    <comment ref="H11" authorId="0">
      <text>
        <r>
          <rPr>
            <sz val="12"/>
            <rFont val="Arial"/>
            <family val="2"/>
          </rPr>
          <t xml:space="preserve">The extent to which a contributory factor has been mitigated can be reflected by a mitigation factor, which should be recorded in the relevant cells in this column. </t>
        </r>
        <r>
          <rPr>
            <sz val="12"/>
            <color indexed="10"/>
            <rFont val="Arial"/>
            <family val="2"/>
          </rPr>
          <t>The mitigation factor has a value of between 0.0 and 1.0</t>
        </r>
        <r>
          <rPr>
            <sz val="12"/>
            <rFont val="Arial"/>
            <family val="2"/>
          </rPr>
          <t>. A value of 0.0 means that a contributory factor is not mitigated at all and a value of 1.0 means that the contributory factor has been fully mitigated. Values between 0.0 and 1.0 represent partial mitigation.
A table is provided opposite to record the rationale behind the chosen degree of mitigation. If a contributory factor is not deemed to be relevant to the speficic project in hand, a mitigation factor of 1.0 should be recorded for that factor, however the reasoning behind the decision to dismiss that factor should be recorded in the table opposite (and based on firm evidence).</t>
        </r>
      </text>
    </comment>
    <comment ref="D41" authorId="0">
      <text>
        <r>
          <rPr>
            <sz val="12"/>
            <rFont val="Arial"/>
            <family val="2"/>
          </rPr>
          <t>Once a 'building-type' has been selected and it has been determined the extent to which the factors contirbuting to optimism bias have been mitigated, the initial capital expenditure of an option is adjusted to inlcude the remaining bias. (e.g. if the remaining optimism bias after mitigation is 16% and the initial capital expenditure of a project in Year 0 = £3m and in Year 1 = £4m, the optimism bias adjustment that should be included in row 25 of that option's spreadsheet is equal to, Year 0 = £3m * 16% = £0.48m and Year 1 = £4m * 16% = £0.64m).
If an option's proposals inlcude a mixture of both standard and non-standard buildings, spreadsheet users should refer to the optimism bias calculator provided in the Northern Ireland Guide to Expenditure Appraisal and Evaluation, as it includes an additional function to adjust for a mixture of standard and non-standard buildings (see the Northern Ireland Optimism Bias Calculator for Building Projects, available at:
 [http://www.dfpni.gov.uk/index/finance/eag/eag_resources/eag-optimism-bias-calculator.htm] ).</t>
        </r>
      </text>
    </comment>
  </commentList>
</comments>
</file>

<file path=xl/comments8.xml><?xml version="1.0" encoding="utf-8"?>
<comments xmlns="http://schemas.openxmlformats.org/spreadsheetml/2006/main">
  <authors>
    <author>brainh</author>
  </authors>
  <commentList>
    <comment ref="B66" authorId="0">
      <text>
        <r>
          <rPr>
            <sz val="12"/>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<sst xmlns="http://schemas.openxmlformats.org/spreadsheetml/2006/main" count="780" uniqueCount="247">
  <si>
    <r>
      <t xml:space="preserve">How to Use the Spreadsheets: 
</t>
    </r>
    <r>
      <rPr>
        <sz val="12"/>
        <rFont val="Arial"/>
        <family val="2"/>
      </rPr>
      <t>The first step is to save this file under another name so that the original may be kept blank for future use. The new file may then be adapted to the needs of the specific project in hand. For example, users may wish to create a new sheet for additional options that require appraisal or separate spreadsheets for performing sensitivty analyses.</t>
    </r>
  </si>
  <si>
    <r>
      <t xml:space="preserve">REVENUE COST </t>
    </r>
    <r>
      <rPr>
        <sz val="12"/>
        <rFont val="Arial"/>
        <family val="2"/>
      </rPr>
      <t xml:space="preserve"> (examples provided - not exhaustive)</t>
    </r>
  </si>
  <si>
    <r>
      <t xml:space="preserve">Rationale Behind Chosen Degree of Mitigation
</t>
    </r>
    <r>
      <rPr>
        <sz val="12"/>
        <rFont val="Arial"/>
        <family val="2"/>
      </rPr>
      <t>(or reason for exclusion of contributory factor)</t>
    </r>
  </si>
  <si>
    <r>
      <t>OPTIMISM BIAS</t>
    </r>
    <r>
      <rPr>
        <sz val="12"/>
        <rFont val="Arial"/>
        <family val="2"/>
      </rPr>
      <t xml:space="preserve">
There is a demonstrated, systematic, tendency for project appraisers to be overly optimistic. To redress this tendency appraisers should make explicit, empirically based adjustments to the estimate of a project’s costs, benefits, and duration. It is recommended that these adjustments should be based on data from past projects or similar projects elsewhere, and adjusted for the unique characteristics of the project in hand. 
This spreadsheet provides an example of how to calculate an adjustment for optimism bias, which is then applied to the initial capital expenditure of a specific option that is under appraisal. A separate and disctinct assessment of optimism bias should be completed for each indiviudal option. Spreadsheet users are strongly encouraged to refer to the HM Treasury’s supplementary guidance on optimism bias; available at: https://www.gov.uk/government/publications/green-book-supplementary-guidance-optimism-bias
Appraisers must determine the extent to which factors contrbuting to optimism bias have been mitigtated. For guidance on how to do this, please read the comment attached to the 'MITIGATION FACTOR' cell below.
 </t>
    </r>
  </si>
  <si>
    <t>e.g. based on recent property valuation and estimated value of surrounding land</t>
  </si>
  <si>
    <t>ASSUMPTIONS</t>
  </si>
  <si>
    <r>
      <t xml:space="preserve">Contributory Factors to Upper Bound Optimism Bias (%) </t>
    </r>
    <r>
      <rPr>
        <b/>
        <sz val="10"/>
        <color indexed="10"/>
        <rFont val="Arial"/>
        <family val="2"/>
      </rPr>
      <t>(2) (3)</t>
    </r>
  </si>
  <si>
    <r>
      <t>Upper Bound optimism Bias (%)</t>
    </r>
    <r>
      <rPr>
        <sz val="12"/>
        <rFont val="Arial"/>
        <family val="2"/>
      </rPr>
      <t xml:space="preserve"> </t>
    </r>
    <r>
      <rPr>
        <b/>
        <sz val="10"/>
        <color indexed="10"/>
        <rFont val="Arial"/>
        <family val="2"/>
      </rPr>
      <t>(1)</t>
    </r>
  </si>
  <si>
    <t>*</t>
  </si>
  <si>
    <t>-</t>
  </si>
  <si>
    <t>…</t>
  </si>
  <si>
    <t>HM Treasury Green Book</t>
  </si>
  <si>
    <t>Five Case Model Guidance</t>
  </si>
  <si>
    <t>HM Treasury Supplementary Guidance on Optimism Bias</t>
  </si>
  <si>
    <t>http://www.scotland.gov.uk/Publications/2004/05/19436/38224</t>
  </si>
  <si>
    <t>Option Appraisal - Building Our Future: Scotland's School Estate</t>
  </si>
  <si>
    <t>http://webarchive.nationalarchives.gov.uk/+/www.dh.gov.uk/en/Aboutus/Procurementandproposals/Publicprivatepartnership/Privatefinanceinitiative/GenericeconomicmodelPFIschemes/DH_4016193</t>
  </si>
  <si>
    <t>USEFUL LINKS:</t>
  </si>
  <si>
    <r>
      <t xml:space="preserve">Capital Investment Manual: Business Case Guide </t>
    </r>
    <r>
      <rPr>
        <i/>
        <sz val="12"/>
        <rFont val="Arial"/>
        <family val="2"/>
      </rPr>
      <t>(written for hospital buildings but the principles are common to all capital investment projects)</t>
    </r>
  </si>
  <si>
    <r>
      <t>Calculating the Adjustment for Optimism Bias for Health Projects</t>
    </r>
    <r>
      <rPr>
        <b/>
        <i/>
        <sz val="12"/>
        <rFont val="Arial"/>
        <family val="2"/>
      </rPr>
      <t xml:space="preserve"> </t>
    </r>
    <r>
      <rPr>
        <i/>
        <sz val="12"/>
        <rFont val="Arial"/>
        <family val="2"/>
      </rPr>
      <t>(provides a useful explanation of the relationship between optimism bias, contingencies and risk)</t>
    </r>
  </si>
  <si>
    <r>
      <t xml:space="preserve">Good Practice Guide: Learning Lessons from Post-Project Evaluation </t>
    </r>
    <r>
      <rPr>
        <i/>
        <sz val="12"/>
        <rFont val="Arial"/>
        <family val="2"/>
      </rPr>
      <t>(written for health projects but general principles apply)</t>
    </r>
  </si>
  <si>
    <r>
      <t xml:space="preserve">CASHFLOWS </t>
    </r>
    <r>
      <rPr>
        <b/>
        <i/>
        <sz val="12"/>
        <color indexed="10"/>
        <rFont val="Arial"/>
        <family val="2"/>
      </rPr>
      <t>(Please read comments)</t>
    </r>
  </si>
  <si>
    <t>DISCOUNTED CASHFLOW (DCF) SUMMARY SHEET</t>
  </si>
  <si>
    <t>Salaries</t>
  </si>
  <si>
    <t>Option (...)</t>
  </si>
  <si>
    <t>Option 1:</t>
  </si>
  <si>
    <t>Option 2:</t>
  </si>
  <si>
    <t>Option 3:</t>
  </si>
  <si>
    <t>Option No.</t>
  </si>
  <si>
    <t>Option Name/Description</t>
  </si>
  <si>
    <t>Sum of</t>
  </si>
  <si>
    <t>1st year</t>
  </si>
  <si>
    <t>5th year</t>
  </si>
  <si>
    <t>10th year</t>
  </si>
  <si>
    <t>15th year</t>
  </si>
  <si>
    <t>20th year</t>
  </si>
  <si>
    <t>30th year</t>
  </si>
  <si>
    <t>35th year</t>
  </si>
  <si>
    <t>40th year</t>
  </si>
  <si>
    <t>45th year</t>
  </si>
  <si>
    <t>50th year</t>
  </si>
  <si>
    <t>55th year</t>
  </si>
  <si>
    <t>60th year</t>
  </si>
  <si>
    <t>Cashflows</t>
  </si>
  <si>
    <t>TOTAL PROPERTY &amp; OPP. COSTS</t>
  </si>
  <si>
    <t>Optimism bias</t>
  </si>
  <si>
    <t>TOTAL CAPITAL</t>
  </si>
  <si>
    <t>Building Running Costs</t>
  </si>
  <si>
    <t>Discount Factor</t>
  </si>
  <si>
    <t>Discounted Cashflow</t>
  </si>
  <si>
    <t>Residual Value</t>
  </si>
  <si>
    <t>Opening Value</t>
  </si>
  <si>
    <t>Transactions</t>
  </si>
  <si>
    <t>Initial Capital Costs</t>
  </si>
  <si>
    <t>Lifecycle Costs</t>
  </si>
  <si>
    <t xml:space="preserve">OPTION 1: </t>
  </si>
  <si>
    <t>Other Capital Costs</t>
  </si>
  <si>
    <t>TOTAL REVENUE</t>
  </si>
  <si>
    <t>£m</t>
  </si>
  <si>
    <t>25th year</t>
  </si>
  <si>
    <r>
      <t xml:space="preserve">TOTAL COST </t>
    </r>
    <r>
      <rPr>
        <b/>
        <sz val="10"/>
        <rFont val="Arial"/>
        <family val="2"/>
      </rPr>
      <t>(Cap &amp; Rev)</t>
    </r>
  </si>
  <si>
    <t>Net Present Cost (NPC)</t>
  </si>
  <si>
    <t>Equivalent Annual Cost (EAC)</t>
  </si>
  <si>
    <t>Disount Rate</t>
  </si>
  <si>
    <t>Annuity Factor</t>
  </si>
  <si>
    <t>Appraisal Period</t>
  </si>
  <si>
    <t>Year  '0'  must be counted as a valid year (eg, 0-29 years = 30 years)</t>
  </si>
  <si>
    <r>
      <t>CAPITAL COST</t>
    </r>
    <r>
      <rPr>
        <sz val="12"/>
        <rFont val="Arial"/>
        <family val="2"/>
      </rPr>
      <t xml:space="preserve"> (examples provided - not exhaustive)</t>
    </r>
  </si>
  <si>
    <t>Other Revenue Costs</t>
  </si>
  <si>
    <t xml:space="preserve">OPTION 2: </t>
  </si>
  <si>
    <t xml:space="preserve">OPTION 3: </t>
  </si>
  <si>
    <t>Optimism Bias - Upper Bound Guidance for Building Projects</t>
  </si>
  <si>
    <t>Non-standard Buildings</t>
  </si>
  <si>
    <t>Standard Buildings</t>
  </si>
  <si>
    <r>
      <t>(1)</t>
    </r>
    <r>
      <rPr>
        <sz val="12"/>
        <rFont val="Arial"/>
        <family val="2"/>
      </rPr>
      <t xml:space="preserve"> Note that these are only indicative starting values for calculating optimism bias contributions, because a project’s optimism bias profile will change during its project life cycle. </t>
    </r>
  </si>
  <si>
    <t>CAPITAL EXPENDITURE</t>
  </si>
  <si>
    <t>Procurement</t>
  </si>
  <si>
    <t>Complexity of Contract Structure</t>
  </si>
  <si>
    <t>Late Contractor Involvement in Design</t>
  </si>
  <si>
    <t>Government Guidelines</t>
  </si>
  <si>
    <t>Information Management</t>
  </si>
  <si>
    <t>Project Specific</t>
  </si>
  <si>
    <t>Design Complexity</t>
  </si>
  <si>
    <t>Degree of Innovation</t>
  </si>
  <si>
    <t>Environmental Impact</t>
  </si>
  <si>
    <t>Client Specific</t>
  </si>
  <si>
    <t>Inadequacy of the Business Case</t>
  </si>
  <si>
    <t>Large No. of Stakeholders</t>
  </si>
  <si>
    <t>Funding Availability</t>
  </si>
  <si>
    <t>Project Management Team</t>
  </si>
  <si>
    <t>Poor Project Intelligence</t>
  </si>
  <si>
    <t>Environment</t>
  </si>
  <si>
    <t>Public Relations</t>
  </si>
  <si>
    <t>Site Characteristics</t>
  </si>
  <si>
    <t>Permits / Consents / Approvals</t>
  </si>
  <si>
    <t>External Influences</t>
  </si>
  <si>
    <t>Political</t>
  </si>
  <si>
    <t>Economic</t>
  </si>
  <si>
    <t>Legislation / Regulations</t>
  </si>
  <si>
    <t>Technology</t>
  </si>
  <si>
    <t>Other (Specify)</t>
  </si>
  <si>
    <t>Dispute and Claims Occurred</t>
  </si>
  <si>
    <t>Poor Contractor Capabilities</t>
  </si>
  <si>
    <t>Standard Building</t>
  </si>
  <si>
    <t>Non-Standard Building</t>
  </si>
  <si>
    <t>Managed Optimism Bias</t>
  </si>
  <si>
    <t>Remaining Optimism Bias</t>
  </si>
  <si>
    <t>MITIGATION FACTOR</t>
  </si>
  <si>
    <t>Add options as necessary …</t>
  </si>
  <si>
    <t>Discounted Cashflow (DCF) Summary Sheet</t>
  </si>
  <si>
    <t>PROPERTY &amp; OPPORTUNITY COST</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</si>
  <si>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</si>
  <si>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</si>
  <si>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</si>
  <si>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</si>
  <si>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r>
      <t>EAC</t>
    </r>
    <r>
      <rPr>
        <sz val="12"/>
        <rFont val="Arial"/>
        <family val="2"/>
      </rPr>
      <t xml:space="preserve"> = Equivalent Annual Cost</t>
    </r>
  </si>
  <si>
    <r>
      <t xml:space="preserve">NPC </t>
    </r>
    <r>
      <rPr>
        <sz val="12"/>
        <rFont val="Arial"/>
        <family val="2"/>
      </rPr>
      <t>=</t>
    </r>
    <r>
      <rPr>
        <b/>
        <sz val="12"/>
        <rFont val="Arial"/>
        <family val="2"/>
      </rPr>
      <t xml:space="preserve"> </t>
    </r>
    <r>
      <rPr>
        <sz val="12"/>
        <rFont val="Arial"/>
        <family val="2"/>
      </rPr>
      <t>Net Present Cost</t>
    </r>
  </si>
  <si>
    <r>
      <t>DCF</t>
    </r>
    <r>
      <rPr>
        <sz val="12"/>
        <rFont val="Arial"/>
        <family val="2"/>
      </rPr>
      <t xml:space="preserve"> = Discounted Cashflow</t>
    </r>
  </si>
  <si>
    <t>Northern Ireland Guide to Expenditure Appraisal and Evaluation</t>
  </si>
  <si>
    <t>http://www.dfpni.gov.uk/eag</t>
  </si>
  <si>
    <r>
      <t xml:space="preserve">The Generic Economic Model for Capital Investment in Health </t>
    </r>
    <r>
      <rPr>
        <i/>
        <sz val="12"/>
        <rFont val="Arial"/>
        <family val="2"/>
      </rPr>
      <t>(see in particular the principles guide to the model at Outline Business Case stage)</t>
    </r>
  </si>
  <si>
    <t>Inc. Optimism Bias</t>
  </si>
  <si>
    <t>Excl. Optimism Bias</t>
  </si>
  <si>
    <r>
      <t>NPC</t>
    </r>
    <r>
      <rPr>
        <sz val="10"/>
        <rFont val="Arial"/>
        <family val="2"/>
      </rPr>
      <t xml:space="preserve"> (excl. Optimism Bias)</t>
    </r>
  </si>
  <si>
    <r>
      <t>EAC</t>
    </r>
    <r>
      <rPr>
        <sz val="10"/>
        <rFont val="Arial"/>
        <family val="2"/>
      </rPr>
      <t xml:space="preserve"> (excl. Optimism Bias)</t>
    </r>
  </si>
  <si>
    <t>GENERAL PRINICIPLES OF AN ECONOMIC APPRAISAL - QUICK REFERENCE</t>
  </si>
  <si>
    <t>PRINCIPLES</t>
  </si>
  <si>
    <t>INCLUDE / EXCLUDE</t>
  </si>
  <si>
    <t>TREATMENT</t>
  </si>
  <si>
    <t>GENERAL:</t>
  </si>
  <si>
    <t>Price/cost base</t>
  </si>
  <si>
    <t>- Common for all elements of costs</t>
  </si>
  <si>
    <t xml:space="preserve">- Current prices
</t>
  </si>
  <si>
    <t>- Where there is sound evidence of variations from CPI, the difference will be reflected in the base costings (e.g. % adjustments to MIPS), otherwise the impact of inflation is considered in risk analysis</t>
  </si>
  <si>
    <t>Sunk costs</t>
  </si>
  <si>
    <t>Exclude</t>
  </si>
  <si>
    <t>Opportunity costs</t>
  </si>
  <si>
    <t>Include</t>
  </si>
  <si>
    <t>Most commonly reflected in property values</t>
  </si>
  <si>
    <t>Transfer payments:</t>
  </si>
  <si>
    <t>Avoided costs</t>
  </si>
  <si>
    <t>Reflect in “do minimum” option only</t>
  </si>
  <si>
    <t>Scope of costs</t>
  </si>
  <si>
    <t xml:space="preserve">- All direct and indirect implications of the investment
</t>
  </si>
  <si>
    <t>- Total (as opposed to change) property, capital and revenue costs</t>
  </si>
  <si>
    <t>Sign convention</t>
  </si>
  <si>
    <t>Costs positive, benefits negative</t>
  </si>
  <si>
    <t>PROPERTY VALUES / OPPORTUNITY COSTS:</t>
  </si>
  <si>
    <t>Property in Local Authority use</t>
  </si>
  <si>
    <t>Property bought and sold by Local Authority</t>
  </si>
  <si>
    <t>Other property transactions (transfers between public sector bodies)</t>
  </si>
  <si>
    <t>Property rented</t>
  </si>
  <si>
    <t>Include in revenue costs</t>
  </si>
  <si>
    <t>CAPITAL COSTS:</t>
  </si>
  <si>
    <t>Initial capital costs</t>
  </si>
  <si>
    <t>- Exclude VAT, inflation (subject to guidance on cost/price base above) and contingency allowance if reflected in the risk analysis</t>
  </si>
  <si>
    <t>- Include adjustment for optimism bias</t>
  </si>
  <si>
    <t>-Timing as per timing of implementation and expenditure cash flows</t>
  </si>
  <si>
    <t>Life-cycle costs</t>
  </si>
  <si>
    <t>- Consistent with initial capital costs and on-going buildings related running costs</t>
  </si>
  <si>
    <t>Transition period capital</t>
  </si>
  <si>
    <t>- Exclude VAT, inflation (subject to guidance on cost/price base above) and contingency if reflected in the risk analysis</t>
  </si>
  <si>
    <t>- Timing as per timing of implementation and expenditure cash flows</t>
  </si>
  <si>
    <t>Equipment</t>
  </si>
  <si>
    <t>- Where purchased, include in life-cycle costs</t>
  </si>
  <si>
    <t>- Where leased or less than £5,000, include in revenue costs</t>
  </si>
  <si>
    <t>ANNUAL REVENUE COSTS:</t>
  </si>
  <si>
    <t>General</t>
  </si>
  <si>
    <t>Varies</t>
  </si>
  <si>
    <t>Include:</t>
  </si>
  <si>
    <t>Exclude:</t>
  </si>
  <si>
    <t>Consider and assess explicitly, impact of:</t>
  </si>
  <si>
    <t>Buildings related running costs</t>
  </si>
  <si>
    <t>Forecast savings</t>
  </si>
  <si>
    <t>Reflected in assessment of revenue costs</t>
  </si>
  <si>
    <t>Net (Income) contribution</t>
  </si>
  <si>
    <t>- Include net income from non-public sector bodies</t>
  </si>
  <si>
    <t>- Exclude net income from public sector bodies</t>
  </si>
  <si>
    <t>Transition years</t>
  </si>
  <si>
    <t>- Include revenue costs required to deliver the service</t>
  </si>
  <si>
    <t>- Also include (the 3 “Ds”):</t>
  </si>
  <si>
    <t>DISPLACEMENT COSTS:</t>
  </si>
  <si>
    <t>- Reflect all cost implications (property, capital and revenue and to public/private sectors) as appropriate</t>
  </si>
  <si>
    <t>- Ensure like for like comparison across options</t>
  </si>
  <si>
    <t>APPRAISAL PERIOD / TIMESCALES:</t>
  </si>
  <si>
    <t>Appraisal period</t>
  </si>
  <si>
    <t>- New build options – construction period plus  60 years operational life.</t>
  </si>
  <si>
    <t>- Refurbishment options - 25-30 years</t>
  </si>
  <si>
    <t>- Appraisal of different new build/refurbishment options, use NPC residual value method</t>
  </si>
  <si>
    <t>Start date</t>
  </si>
  <si>
    <t>Planned start date for Discounted Cashflow common for all options</t>
  </si>
  <si>
    <t>Completion date</t>
  </si>
  <si>
    <t>Planned completion date, as determined by implementation programme and consistent with capital cash flows</t>
  </si>
  <si>
    <t>Property cash flows</t>
  </si>
  <si>
    <t>As determined by timing of property use, purchase and sale:</t>
  </si>
  <si>
    <t>Capital cash flows</t>
  </si>
  <si>
    <t>- Initial capital, as determined by capital cash flows, plus optimism bias</t>
  </si>
  <si>
    <t>- Life-cycle and transition period capital</t>
  </si>
  <si>
    <t>Revenue cash flows</t>
  </si>
  <si>
    <t>- As determined by plans for transition period and scheme implementation programme</t>
  </si>
  <si>
    <r>
      <t>·</t>
    </r>
    <r>
      <rPr>
        <sz val="12"/>
        <rFont val="Arial"/>
        <family val="2"/>
      </rPr>
      <t>         Taxes</t>
    </r>
  </si>
  <si>
    <r>
      <t>· </t>
    </r>
    <r>
      <rPr>
        <sz val="12"/>
        <rFont val="Arial"/>
        <family val="2"/>
      </rPr>
      <t>        Redundancy payments</t>
    </r>
  </si>
  <si>
    <r>
      <t>·</t>
    </r>
    <r>
      <rPr>
        <sz val="12"/>
        <rFont val="Arial"/>
        <family val="2"/>
      </rPr>
      <t>         Capital charges</t>
    </r>
  </si>
  <si>
    <r>
      <t>·</t>
    </r>
    <r>
      <rPr>
        <sz val="12"/>
        <rFont val="Arial"/>
        <family val="2"/>
      </rPr>
      <t>         All relevant revenue costs</t>
    </r>
  </si>
  <si>
    <r>
      <t>·  </t>
    </r>
    <r>
      <rPr>
        <sz val="12"/>
        <rFont val="Arial"/>
        <family val="2"/>
      </rPr>
      <t>       Annual savings attributable to the investment (see forecast savings below)</t>
    </r>
  </si>
  <si>
    <r>
      <t>·  </t>
    </r>
    <r>
      <rPr>
        <sz val="12"/>
        <rFont val="Arial"/>
        <family val="2"/>
      </rPr>
      <t>       Net income contribution from non-public sector bodies (see net (income) contribution below)</t>
    </r>
  </si>
  <si>
    <r>
      <t>· </t>
    </r>
    <r>
      <rPr>
        <sz val="12"/>
        <rFont val="Arial"/>
        <family val="2"/>
      </rPr>
      <t>        VAT</t>
    </r>
  </si>
  <si>
    <r>
      <t>· </t>
    </r>
    <r>
      <rPr>
        <sz val="12"/>
        <rFont val="Arial"/>
        <family val="2"/>
      </rPr>
      <t>        Net income contribution from public sector bodies (see net (income) contribution below)</t>
    </r>
  </si>
  <si>
    <r>
      <t>·</t>
    </r>
    <r>
      <rPr>
        <sz val="12"/>
        <rFont val="Arial"/>
        <family val="2"/>
      </rPr>
      <t>         Inflation (subject to above guidance on price/cost base above)</t>
    </r>
  </si>
  <si>
    <r>
      <t>·   </t>
    </r>
    <r>
      <rPr>
        <sz val="12"/>
        <rFont val="Arial"/>
        <family val="2"/>
      </rPr>
      <t>      Future levels of provision</t>
    </r>
  </si>
  <si>
    <r>
      <t>·  </t>
    </r>
    <r>
      <rPr>
        <sz val="12"/>
        <rFont val="Arial"/>
        <family val="2"/>
      </rPr>
      <t>       Future model of education</t>
    </r>
  </si>
  <si>
    <r>
      <t>·</t>
    </r>
    <r>
      <rPr>
        <sz val="12"/>
        <rFont val="Arial"/>
        <family val="2"/>
      </rPr>
      <t>         Key differences across options</t>
    </r>
  </si>
  <si>
    <r>
      <t>·   </t>
    </r>
    <r>
      <rPr>
        <sz val="12"/>
        <rFont val="Arial"/>
        <family val="2"/>
      </rPr>
      <t>      Double running costs</t>
    </r>
  </si>
  <si>
    <r>
      <t>·</t>
    </r>
    <r>
      <rPr>
        <sz val="12"/>
        <rFont val="Arial"/>
        <family val="2"/>
      </rPr>
      <t>         Decanting costs</t>
    </r>
  </si>
  <si>
    <r>
      <t>·  </t>
    </r>
    <r>
      <rPr>
        <sz val="12"/>
        <rFont val="Arial"/>
        <family val="2"/>
      </rPr>
      <t>       Development/change costs</t>
    </r>
  </si>
  <si>
    <r>
      <t>·</t>
    </r>
    <r>
      <rPr>
        <sz val="12"/>
        <rFont val="Arial"/>
        <family val="2"/>
      </rPr>
      <t>         Redundancy costs</t>
    </r>
  </si>
  <si>
    <r>
      <t>·  </t>
    </r>
    <r>
      <rPr>
        <sz val="12"/>
        <rFont val="Arial"/>
        <family val="2"/>
      </rPr>
      <t>       Open and residual values at end beginning and end of discount period respectively</t>
    </r>
  </si>
  <si>
    <r>
      <t>·  </t>
    </r>
    <r>
      <rPr>
        <sz val="12"/>
        <rFont val="Arial"/>
        <family val="2"/>
      </rPr>
      <t>       Purchase and receipt to reflect timing of purchase/sale</t>
    </r>
  </si>
  <si>
    <r>
      <t>·  </t>
    </r>
    <r>
      <rPr>
        <sz val="12"/>
        <rFont val="Arial"/>
        <family val="2"/>
      </rPr>
      <t>            Other property transactions (transfers within the public sector) to reflect timing of transaction</t>
    </r>
  </si>
  <si>
    <t>- Consistent with initial capital costs and life-cycle costs</t>
  </si>
  <si>
    <t>- Reflect design and other buildings related impacts on revenue cost</t>
  </si>
  <si>
    <t>Displacement costs</t>
  </si>
  <si>
    <t>Investigate and include where necessary</t>
  </si>
  <si>
    <t>Years</t>
  </si>
  <si>
    <t>Sum of Discount Factors</t>
  </si>
  <si>
    <t>EAC Calculation</t>
  </si>
  <si>
    <t>Option Description:</t>
  </si>
  <si>
    <t>Option description …</t>
  </si>
  <si>
    <t>Option name …</t>
  </si>
  <si>
    <t>Add description ….</t>
  </si>
  <si>
    <t>Add description …</t>
  </si>
  <si>
    <t>https://www.gov.uk/government/publications/the-green-book-appraisal-and-evaluation-in-central-governent</t>
  </si>
  <si>
    <t>http://webarchive.nationalarchives.gov.uk/20130107105354/http://www.dh.gov.uk/en/Publicationsandstatistics/Publications/PublicationsPolicyAndGuidance/DH_4119896</t>
  </si>
  <si>
    <t>https://www.gov.uk/government/publications/green-book-supplementary-guidance-optimism-bias</t>
  </si>
  <si>
    <t>http://webarchive.nationalarchives.gov.uk/+/www.dh.gov.uk/en/Aboutus/Procurementandproposals/Publicprivatepartnership/Privatefinanceinitiative/Learninglessonsfrompostprojectevaluation/DH_4016498</t>
  </si>
  <si>
    <r>
      <t>Do Nothing (</t>
    </r>
    <r>
      <rPr>
        <i/>
        <sz val="12"/>
        <rFont val="Arial"/>
        <family val="2"/>
      </rPr>
      <t>or Do Minimum</t>
    </r>
    <r>
      <rPr>
        <sz val="12"/>
        <rFont val="Arial"/>
        <family val="0"/>
      </rPr>
      <t>)</t>
    </r>
  </si>
  <si>
    <r>
      <t xml:space="preserve"> Do Nothing (or Do Minimum)                                           </t>
    </r>
    <r>
      <rPr>
        <b/>
        <sz val="12"/>
        <color indexed="10"/>
        <rFont val="Arial"/>
        <family val="2"/>
      </rPr>
      <t>Please read comment</t>
    </r>
  </si>
  <si>
    <t xml:space="preserve">OPTION X: </t>
  </si>
  <si>
    <t>Option Appraisal Template</t>
  </si>
  <si>
    <t>The basic assumptions underlying each cost line in the economic appraisals should be recorded below:</t>
  </si>
  <si>
    <r>
      <t xml:space="preserve">(4) </t>
    </r>
    <r>
      <rPr>
        <sz val="12"/>
        <rFont val="Arial"/>
        <family val="2"/>
      </rPr>
      <t>A more advanced optimism bias calculator is available as part of the Northern Ireland Guide to Expenditure Appraisal and Evaluation [see: http://www.dfpni.gov.uk/index/finance/eag/eag_resources/eag-optimism-bias-calculator.htm]</t>
    </r>
  </si>
  <si>
    <r>
      <t xml:space="preserve">(2) </t>
    </r>
    <r>
      <rPr>
        <sz val="12"/>
        <rFont val="Arial"/>
        <family val="2"/>
      </rPr>
      <t>Contributions from each area are expressed as a % of the recorded optimism bias. Note: The sum of individual percentages contributions in each column may not add up to 100% due to rounding errors.</t>
    </r>
  </si>
  <si>
    <r>
      <t>(3)</t>
    </r>
    <r>
      <rPr>
        <b/>
        <sz val="12"/>
        <rFont val="Arial"/>
        <family val="2"/>
      </rPr>
      <t xml:space="preserve"> </t>
    </r>
    <r>
      <rPr>
        <sz val="12"/>
        <rFont val="Arial"/>
        <family val="2"/>
      </rPr>
      <t>As noted above, see the Appendix in the HM Treasury's Supplementary Guidance for more detail on the issues surrounding these contributory factors in order to help you assess the level to which they have been mitigated .</t>
    </r>
  </si>
  <si>
    <r>
      <t xml:space="preserve">Inserting Values into the Spreadsheets: 
</t>
    </r>
    <r>
      <rPr>
        <sz val="12"/>
        <rFont val="Arial"/>
        <family val="2"/>
      </rPr>
      <t>The spreadsheets contain all the formulae required to complete the required calculations (e.g. discounting, Net Present Costs and Equivalent Annual Values). All the user has to do is insert the relevant costs and benefits in the appropriate blank white cells for each option. All the required totals and sub-totals should then update automatically. Users can add extra rows if there are a large number of cost or benefit items to include - but will need to check that the relevant totals and sub-totals still compute. Users are required to manually input an adjustment for optimism bias for each option. This adjustment is applied to the initial capital costs of an option. Users will also have to select an appropriate time period for each option that is under appraisal. Specific guidance on this issue is provided where the user is required to input an appropriate time period for the appraisal.</t>
    </r>
  </si>
  <si>
    <r>
      <t xml:space="preserve">Please Note:
</t>
    </r>
    <r>
      <rPr>
        <sz val="12"/>
        <rFont val="Arial"/>
        <family val="2"/>
      </rPr>
      <t xml:space="preserve">Cells that display a red triangle in the top right hand corner contain further information and guidance for users on what to include. The information and guidance can be accessed by hovering the cursor over the cell of interest. Users are strongly encouraged to read the additional guidance provided. If spreadsheets users are still unsure of what to include after reading the additional guidance provided, specific questions can be emailed to the 21st Century Schools Mailbox: </t>
    </r>
    <r>
      <rPr>
        <sz val="12"/>
        <color indexed="12"/>
        <rFont val="Arial"/>
        <family val="2"/>
      </rPr>
      <t xml:space="preserve">21stcenturyschools@wales.gsi.gov.uk </t>
    </r>
    <r>
      <rPr>
        <sz val="12"/>
        <rFont val="Arial"/>
        <family val="2"/>
      </rPr>
      <t xml:space="preserve"> </t>
    </r>
  </si>
  <si>
    <r>
      <t xml:space="preserve">Background:  
</t>
    </r>
    <r>
      <rPr>
        <sz val="12"/>
        <rFont val="Arial"/>
        <family val="0"/>
      </rPr>
      <t xml:space="preserve">The spreasheets included in this file are for general use in calculating Net Present Costs in economic appraisals. The file assumes that users have a basic knowledge and understanding of the HM Treasury Green Book and Microsoft Excel. The spreadsheets are only intended as a guide and can be adapted to the needs of the specific project in hand. The quality of the spreadsheets' outputs are ultimately dependent upon the quality of the information that is inputted by users. Therefore, in order to maintain transparency, it is crucial that the sources and assumptions underlying each cost and benefit line included in the economic appraisals are explained in full. A table marked 'Assumptions' is included at the end of each cost and benefit line for this purpose. Further information can also be provided in an appendix to the business case that supports the project that is under appraisal. As noted in the HM Treasury Green Book, the effort applied at each step of the appraisal should be proportionate to the funds involved, outcomes at stake and the time available. And as the stages of a business case progress, data must be refined to become more specific and accurate.  </t>
    </r>
  </si>
  <si>
    <t>Annex 08: Options appraisal template (blank)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</si>
</sst>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
    <numFmt numFmtId="168" formatCode="0.000000"/>
  </numFmts>
  <fonts count="56">
    <font>
      <sz val="12"/>
      <name val="Arial"/>
      <family val="0"/>
    </font>
    <font>
      <sz val="12"/>
      <color indexed="8"/>
      <name val="Arial"/>
      <family val="2"/>
    </font>
    <font>
      <b/>
      <sz val="12"/>
      <name val="Arial"/>
      <family val="2"/>
    </font>
    <font>
      <sz val="8"/>
      <name val="Arial"/>
      <family val="0"/>
    </font>
    <font>
      <sz val="10"/>
      <name val="Times New Roman"/>
      <family val="0"/>
    </font>
    <font>
      <sz val="12"/>
      <color indexed="12"/>
      <name val="Arial"/>
      <family val="2"/>
    </font>
    <font>
      <sz val="8"/>
      <name val="Tahoma"/>
      <family val="0"/>
    </font>
    <font>
      <i/>
      <sz val="12"/>
      <name val="Arial"/>
      <family val="2"/>
    </font>
    <font>
      <b/>
      <sz val="10"/>
      <name val="Arial"/>
      <family val="2"/>
    </font>
    <font>
      <b/>
      <i/>
      <sz val="12"/>
      <name val="Arial"/>
      <family val="2"/>
    </font>
    <font>
      <sz val="12"/>
      <color indexed="10"/>
      <name val="Arial"/>
      <family val="2"/>
    </font>
    <font>
      <sz val="10"/>
      <name val="Arial"/>
      <family val="2"/>
    </font>
    <font>
      <b/>
      <sz val="10"/>
      <color indexed="10"/>
      <name val="Arial"/>
      <family val="2"/>
    </font>
    <font>
      <u val="single"/>
      <sz val="8.65"/>
      <color indexed="12"/>
      <name val="Arial"/>
      <family val="0"/>
    </font>
    <font>
      <b/>
      <u val="single"/>
      <sz val="14"/>
      <name val="Arial"/>
      <family val="2"/>
    </font>
    <font>
      <b/>
      <i/>
      <sz val="12"/>
      <color indexed="10"/>
      <name val="Arial"/>
      <family val="2"/>
    </font>
    <font>
      <b/>
      <sz val="12"/>
      <color indexed="10"/>
      <name val="Arial"/>
      <family val="2"/>
    </font>
    <font>
      <u val="single"/>
      <sz val="12"/>
      <name val="Arial"/>
      <family val="2"/>
    </font>
    <font>
      <b/>
      <i/>
      <u val="single"/>
      <sz val="12"/>
      <name val="Arial"/>
      <family val="2"/>
    </font>
    <font>
      <b/>
      <u val="single"/>
      <sz val="12"/>
      <name val="Arial"/>
      <family val="2"/>
    </font>
    <font>
      <b/>
      <sz val="14"/>
      <name val="Arial"/>
      <family val="2"/>
    </font>
    <font>
      <b/>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00FF"/>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medium"/>
      <right style="medium"/>
      <top style="medium"/>
      <bottom style="medium"/>
    </border>
    <border>
      <left style="medium"/>
      <right style="medium"/>
      <top/>
      <bottom/>
    </border>
    <border>
      <left style="medium"/>
      <right style="medium"/>
      <top/>
      <bottom style="medium"/>
    </border>
    <border>
      <left/>
      <right style="thin"/>
      <top style="thin"/>
      <bottom style="thin"/>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44" fontId="0" fillId="0" borderId="0" xfId="0" applyNumberFormat="1" applyBorder="1" applyAlignment="1">
      <alignment horizontal="center"/>
    </xf>
    <xf numFmtId="0" fontId="0" fillId="0" borderId="0" xfId="0" applyFont="1" applyBorder="1" applyAlignment="1">
      <alignment/>
    </xf>
    <xf numFmtId="164" fontId="0" fillId="0" borderId="0" xfId="0" applyNumberFormat="1" applyBorder="1" applyAlignment="1">
      <alignment horizontal="center"/>
    </xf>
    <xf numFmtId="0" fontId="0" fillId="0" borderId="10" xfId="0" applyBorder="1" applyAlignment="1">
      <alignment/>
    </xf>
    <xf numFmtId="0" fontId="0" fillId="0" borderId="0" xfId="0" applyAlignment="1">
      <alignment horizontal="center"/>
    </xf>
    <xf numFmtId="0" fontId="4" fillId="0" borderId="0" xfId="0" applyFont="1" applyAlignment="1">
      <alignment/>
    </xf>
    <xf numFmtId="0" fontId="0" fillId="0" borderId="0" xfId="0" applyFont="1" applyAlignment="1">
      <alignment/>
    </xf>
    <xf numFmtId="0" fontId="5" fillId="0" borderId="0" xfId="0" applyFont="1" applyFill="1" applyBorder="1" applyAlignment="1">
      <alignment horizontal="left"/>
    </xf>
    <xf numFmtId="0" fontId="0" fillId="0" borderId="0" xfId="0" applyFont="1" applyFill="1" applyBorder="1" applyAlignment="1">
      <alignment horizontal="left"/>
    </xf>
    <xf numFmtId="0" fontId="2" fillId="0" borderId="0" xfId="0" applyFont="1" applyAlignment="1">
      <alignment horizontal="left"/>
    </xf>
    <xf numFmtId="49" fontId="0" fillId="0" borderId="0" xfId="0" applyNumberFormat="1" applyFont="1" applyAlignment="1">
      <alignment vertical="top" wrapText="1"/>
    </xf>
    <xf numFmtId="49" fontId="0"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58" applyNumberFormat="1" applyFont="1" applyAlignment="1">
      <alignment horizontal="right"/>
    </xf>
    <xf numFmtId="164" fontId="0" fillId="0" borderId="0" xfId="0" applyNumberFormat="1" applyAlignment="1">
      <alignment/>
    </xf>
    <xf numFmtId="164" fontId="4" fillId="0" borderId="0" xfId="0" applyNumberFormat="1" applyFont="1" applyAlignment="1">
      <alignment/>
    </xf>
    <xf numFmtId="0" fontId="0" fillId="0" borderId="11" xfId="0" applyNumberFormat="1" applyFont="1" applyBorder="1" applyAlignment="1">
      <alignment horizontal="center" vertical="center" wrapText="1"/>
    </xf>
    <xf numFmtId="167" fontId="0" fillId="0" borderId="0" xfId="0" applyNumberFormat="1" applyAlignment="1">
      <alignment/>
    </xf>
    <xf numFmtId="0" fontId="0" fillId="0" borderId="0" xfId="0" applyNumberFormat="1" applyFont="1" applyAlignment="1">
      <alignment horizontal="left" vertical="top"/>
    </xf>
    <xf numFmtId="0" fontId="0" fillId="0" borderId="11" xfId="0" applyBorder="1" applyAlignment="1">
      <alignment horizontal="right"/>
    </xf>
    <xf numFmtId="0" fontId="2" fillId="0" borderId="10" xfId="0" applyFont="1" applyBorder="1" applyAlignment="1">
      <alignment/>
    </xf>
    <xf numFmtId="0" fontId="0" fillId="0" borderId="10" xfId="0" applyFont="1" applyBorder="1" applyAlignment="1">
      <alignment/>
    </xf>
    <xf numFmtId="0" fontId="0" fillId="0" borderId="10" xfId="0" applyBorder="1" applyAlignment="1">
      <alignment vertical="top" wrapText="1"/>
    </xf>
    <xf numFmtId="0" fontId="0" fillId="0" borderId="10" xfId="0" applyBorder="1" applyAlignment="1">
      <alignment horizontal="right"/>
    </xf>
    <xf numFmtId="0" fontId="0" fillId="0" borderId="12" xfId="0" applyBorder="1" applyAlignment="1">
      <alignment horizontal="center"/>
    </xf>
    <xf numFmtId="167" fontId="0" fillId="0" borderId="12" xfId="0" applyNumberFormat="1" applyBorder="1" applyAlignment="1">
      <alignment horizontal="center"/>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0" fillId="0" borderId="15" xfId="0" applyBorder="1" applyAlignment="1">
      <alignment/>
    </xf>
    <xf numFmtId="167" fontId="0" fillId="0" borderId="16" xfId="0" applyNumberFormat="1" applyBorder="1" applyAlignment="1">
      <alignment/>
    </xf>
    <xf numFmtId="167" fontId="0" fillId="0" borderId="17" xfId="0" applyNumberFormat="1" applyBorder="1" applyAlignment="1">
      <alignment/>
    </xf>
    <xf numFmtId="167" fontId="0" fillId="0" borderId="18" xfId="0" applyNumberFormat="1" applyBorder="1" applyAlignment="1">
      <alignment/>
    </xf>
    <xf numFmtId="166" fontId="0" fillId="0" borderId="0" xfId="58" applyNumberFormat="1" applyAlignment="1">
      <alignment horizontal="right"/>
    </xf>
    <xf numFmtId="166" fontId="0" fillId="0" borderId="0" xfId="58" applyNumberFormat="1" applyFont="1" applyAlignment="1">
      <alignment horizontal="right"/>
    </xf>
    <xf numFmtId="167" fontId="0" fillId="0" borderId="0" xfId="0" applyNumberFormat="1" applyBorder="1" applyAlignment="1">
      <alignment/>
    </xf>
    <xf numFmtId="0" fontId="0" fillId="0" borderId="0" xfId="0" applyFill="1" applyBorder="1" applyAlignment="1">
      <alignment/>
    </xf>
    <xf numFmtId="0" fontId="0" fillId="0" borderId="11" xfId="0" applyFont="1" applyFill="1" applyBorder="1" applyAlignment="1">
      <alignment horizontal="left"/>
    </xf>
    <xf numFmtId="0" fontId="0" fillId="0" borderId="11" xfId="0" applyFill="1" applyBorder="1" applyAlignment="1">
      <alignment/>
    </xf>
    <xf numFmtId="167" fontId="0" fillId="0" borderId="10" xfId="0" applyNumberFormat="1" applyBorder="1" applyAlignment="1">
      <alignment/>
    </xf>
    <xf numFmtId="167" fontId="0" fillId="0" borderId="0" xfId="0" applyNumberFormat="1" applyAlignment="1">
      <alignment horizontal="center"/>
    </xf>
    <xf numFmtId="0" fontId="2" fillId="33" borderId="11" xfId="0" applyFont="1" applyFill="1" applyBorder="1" applyAlignment="1">
      <alignment horizontal="center"/>
    </xf>
    <xf numFmtId="0" fontId="0" fillId="33" borderId="0" xfId="0" applyFill="1" applyAlignment="1">
      <alignment/>
    </xf>
    <xf numFmtId="2" fontId="0" fillId="33" borderId="11" xfId="58" applyNumberFormat="1" applyFont="1" applyFill="1" applyBorder="1" applyAlignment="1">
      <alignment horizontal="center"/>
    </xf>
    <xf numFmtId="2" fontId="0" fillId="33" borderId="11" xfId="0" applyNumberFormat="1" applyFill="1" applyBorder="1" applyAlignment="1">
      <alignment horizontal="center"/>
    </xf>
    <xf numFmtId="0" fontId="2" fillId="34" borderId="11" xfId="0" applyFont="1" applyFill="1" applyBorder="1" applyAlignment="1">
      <alignment/>
    </xf>
    <xf numFmtId="0" fontId="2" fillId="34" borderId="19" xfId="0" applyFont="1" applyFill="1" applyBorder="1" applyAlignment="1">
      <alignment/>
    </xf>
    <xf numFmtId="0" fontId="2" fillId="33" borderId="19" xfId="0" applyFont="1" applyFill="1" applyBorder="1" applyAlignment="1">
      <alignment/>
    </xf>
    <xf numFmtId="0" fontId="0" fillId="33" borderId="0" xfId="0" applyFill="1" applyBorder="1" applyAlignment="1">
      <alignment/>
    </xf>
    <xf numFmtId="0" fontId="2" fillId="33" borderId="13" xfId="0" applyFont="1" applyFill="1" applyBorder="1" applyAlignment="1">
      <alignment horizontal="center"/>
    </xf>
    <xf numFmtId="0" fontId="2" fillId="33" borderId="12" xfId="0" applyFont="1" applyFill="1" applyBorder="1" applyAlignment="1">
      <alignment horizontal="center"/>
    </xf>
    <xf numFmtId="0" fontId="0" fillId="33" borderId="12" xfId="0" applyFont="1" applyFill="1" applyBorder="1" applyAlignment="1">
      <alignment horizontal="center"/>
    </xf>
    <xf numFmtId="165" fontId="0" fillId="33" borderId="12" xfId="0" applyNumberFormat="1" applyFont="1" applyFill="1" applyBorder="1" applyAlignment="1">
      <alignment horizontal="center"/>
    </xf>
    <xf numFmtId="3" fontId="0" fillId="33" borderId="20" xfId="0" applyNumberFormat="1" applyFont="1" applyFill="1" applyBorder="1" applyAlignment="1">
      <alignment horizontal="center"/>
    </xf>
    <xf numFmtId="0" fontId="0" fillId="33" borderId="21" xfId="0" applyFont="1" applyFill="1" applyBorder="1" applyAlignment="1">
      <alignment horizontal="center"/>
    </xf>
    <xf numFmtId="0" fontId="0" fillId="33" borderId="10" xfId="0" applyFont="1" applyFill="1" applyBorder="1" applyAlignment="1">
      <alignment horizontal="center"/>
    </xf>
    <xf numFmtId="0" fontId="0" fillId="33" borderId="0" xfId="0" applyFont="1" applyFill="1" applyBorder="1" applyAlignment="1">
      <alignment horizontal="center"/>
    </xf>
    <xf numFmtId="165" fontId="0" fillId="33" borderId="10" xfId="0" applyNumberFormat="1" applyFont="1" applyFill="1" applyBorder="1" applyAlignment="1">
      <alignment horizontal="center"/>
    </xf>
    <xf numFmtId="165" fontId="0" fillId="33" borderId="0" xfId="0" applyNumberFormat="1" applyFont="1" applyFill="1" applyBorder="1" applyAlignment="1">
      <alignment horizontal="center"/>
    </xf>
    <xf numFmtId="0" fontId="2" fillId="34" borderId="19" xfId="0" applyFont="1" applyFill="1" applyBorder="1" applyAlignment="1">
      <alignment vertical="top" wrapText="1"/>
    </xf>
    <xf numFmtId="0" fontId="2" fillId="35" borderId="11" xfId="0" applyFont="1" applyFill="1" applyBorder="1" applyAlignment="1">
      <alignment horizontal="center"/>
    </xf>
    <xf numFmtId="0" fontId="2" fillId="35" borderId="19" xfId="0" applyFont="1" applyFill="1" applyBorder="1" applyAlignment="1">
      <alignment horizontal="center"/>
    </xf>
    <xf numFmtId="0" fontId="2" fillId="35" borderId="22" xfId="0" applyFont="1" applyFill="1" applyBorder="1" applyAlignment="1">
      <alignment horizontal="center"/>
    </xf>
    <xf numFmtId="0" fontId="0" fillId="33" borderId="12"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6" borderId="12" xfId="0" applyFill="1" applyBorder="1" applyAlignment="1">
      <alignment/>
    </xf>
    <xf numFmtId="0" fontId="0" fillId="36" borderId="0" xfId="0" applyFill="1" applyBorder="1" applyAlignment="1">
      <alignment horizontal="left"/>
    </xf>
    <xf numFmtId="0" fontId="0" fillId="36" borderId="10" xfId="0" applyFill="1" applyBorder="1" applyAlignment="1">
      <alignment/>
    </xf>
    <xf numFmtId="0" fontId="0" fillId="36" borderId="12" xfId="0" applyFill="1" applyBorder="1" applyAlignment="1">
      <alignment horizontal="left"/>
    </xf>
    <xf numFmtId="167" fontId="0" fillId="36" borderId="12" xfId="0" applyNumberFormat="1" applyFill="1" applyBorder="1" applyAlignment="1">
      <alignment/>
    </xf>
    <xf numFmtId="167" fontId="0" fillId="36" borderId="10" xfId="0" applyNumberFormat="1" applyFill="1" applyBorder="1" applyAlignment="1">
      <alignment/>
    </xf>
    <xf numFmtId="0" fontId="2" fillId="36" borderId="12" xfId="0" applyFont="1" applyFill="1" applyBorder="1" applyAlignment="1">
      <alignment/>
    </xf>
    <xf numFmtId="167" fontId="0" fillId="36" borderId="0" xfId="0" applyNumberFormat="1" applyFill="1" applyBorder="1" applyAlignment="1">
      <alignment/>
    </xf>
    <xf numFmtId="0" fontId="7" fillId="36" borderId="12" xfId="0" applyFont="1" applyFill="1" applyBorder="1" applyAlignment="1">
      <alignment/>
    </xf>
    <xf numFmtId="0" fontId="0" fillId="36" borderId="14" xfId="0" applyFill="1" applyBorder="1" applyAlignment="1">
      <alignment/>
    </xf>
    <xf numFmtId="0" fontId="0" fillId="36" borderId="17" xfId="0" applyFill="1" applyBorder="1" applyAlignment="1">
      <alignment/>
    </xf>
    <xf numFmtId="167" fontId="0" fillId="36" borderId="14" xfId="0" applyNumberFormat="1" applyFill="1" applyBorder="1" applyAlignment="1">
      <alignment/>
    </xf>
    <xf numFmtId="167" fontId="0" fillId="36" borderId="16" xfId="0" applyNumberFormat="1" applyFill="1" applyBorder="1" applyAlignment="1">
      <alignment/>
    </xf>
    <xf numFmtId="0" fontId="2" fillId="35" borderId="11" xfId="0" applyFont="1" applyFill="1" applyBorder="1" applyAlignment="1">
      <alignment/>
    </xf>
    <xf numFmtId="0" fontId="0" fillId="35" borderId="0" xfId="0" applyFont="1" applyFill="1" applyAlignment="1">
      <alignment/>
    </xf>
    <xf numFmtId="0" fontId="0" fillId="33" borderId="15" xfId="0" applyFont="1" applyFill="1" applyBorder="1" applyAlignment="1">
      <alignment horizontal="center"/>
    </xf>
    <xf numFmtId="165" fontId="0" fillId="33" borderId="15" xfId="0" applyNumberFormat="1" applyFont="1" applyFill="1" applyBorder="1" applyAlignment="1">
      <alignment horizontal="center"/>
    </xf>
    <xf numFmtId="0" fontId="0" fillId="33" borderId="19" xfId="0" applyFill="1" applyBorder="1" applyAlignment="1">
      <alignment/>
    </xf>
    <xf numFmtId="0" fontId="0" fillId="33" borderId="11" xfId="0" applyFill="1" applyBorder="1" applyAlignment="1">
      <alignment horizontal="center"/>
    </xf>
    <xf numFmtId="167" fontId="0" fillId="36" borderId="12" xfId="0" applyNumberFormat="1" applyFill="1" applyBorder="1" applyAlignment="1">
      <alignment horizontal="right"/>
    </xf>
    <xf numFmtId="167" fontId="0" fillId="36" borderId="10" xfId="0" applyNumberFormat="1" applyFill="1" applyBorder="1" applyAlignment="1">
      <alignment horizontal="right"/>
    </xf>
    <xf numFmtId="0" fontId="0" fillId="36" borderId="0" xfId="0" applyFill="1" applyBorder="1" applyAlignment="1">
      <alignment horizontal="right"/>
    </xf>
    <xf numFmtId="0" fontId="0" fillId="36" borderId="12" xfId="0" applyFill="1" applyBorder="1" applyAlignment="1">
      <alignment horizontal="right"/>
    </xf>
    <xf numFmtId="0" fontId="2" fillId="36" borderId="23" xfId="0" applyFont="1"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2" fillId="33" borderId="0"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0" borderId="0" xfId="0" applyFont="1" applyAlignment="1">
      <alignment vertical="top" wrapText="1"/>
    </xf>
    <xf numFmtId="0" fontId="0" fillId="0" borderId="0" xfId="0" applyFont="1" applyAlignment="1">
      <alignment horizontal="left"/>
    </xf>
    <xf numFmtId="0" fontId="0" fillId="33" borderId="34" xfId="0" applyFont="1" applyFill="1" applyBorder="1" applyAlignment="1">
      <alignment horizontal="center"/>
    </xf>
    <xf numFmtId="168" fontId="0" fillId="0" borderId="0" xfId="0" applyNumberFormat="1" applyAlignment="1">
      <alignment/>
    </xf>
    <xf numFmtId="167" fontId="0" fillId="0" borderId="15" xfId="0" applyNumberFormat="1" applyBorder="1" applyAlignment="1">
      <alignment/>
    </xf>
    <xf numFmtId="167" fontId="0" fillId="33" borderId="12" xfId="0" applyNumberFormat="1" applyFill="1" applyBorder="1" applyAlignment="1">
      <alignment horizontal="center"/>
    </xf>
    <xf numFmtId="167" fontId="0" fillId="33" borderId="0" xfId="0" applyNumberFormat="1" applyFill="1" applyAlignment="1">
      <alignment/>
    </xf>
    <xf numFmtId="167" fontId="0" fillId="33" borderId="10" xfId="0" applyNumberFormat="1" applyFill="1" applyBorder="1" applyAlignment="1">
      <alignment/>
    </xf>
    <xf numFmtId="167" fontId="0" fillId="33" borderId="0" xfId="0" applyNumberFormat="1" applyFill="1" applyBorder="1" applyAlignment="1">
      <alignment/>
    </xf>
    <xf numFmtId="167" fontId="0" fillId="33" borderId="15" xfId="0" applyNumberFormat="1" applyFill="1" applyBorder="1" applyAlignment="1">
      <alignment/>
    </xf>
    <xf numFmtId="167" fontId="0" fillId="33" borderId="12" xfId="0" applyNumberFormat="1" applyFont="1" applyFill="1" applyBorder="1" applyAlignment="1">
      <alignment horizontal="center"/>
    </xf>
    <xf numFmtId="167" fontId="0" fillId="33" borderId="0" xfId="0" applyNumberFormat="1" applyFont="1" applyFill="1" applyAlignment="1">
      <alignment/>
    </xf>
    <xf numFmtId="167" fontId="0" fillId="33" borderId="10" xfId="0" applyNumberFormat="1" applyFont="1" applyFill="1" applyBorder="1" applyAlignment="1">
      <alignment/>
    </xf>
    <xf numFmtId="167" fontId="0" fillId="33" borderId="0" xfId="0" applyNumberFormat="1" applyFont="1" applyFill="1" applyBorder="1" applyAlignment="1">
      <alignment/>
    </xf>
    <xf numFmtId="167" fontId="0" fillId="33" borderId="15" xfId="0" applyNumberFormat="1" applyFont="1" applyFill="1" applyBorder="1" applyAlignment="1">
      <alignment/>
    </xf>
    <xf numFmtId="167" fontId="0" fillId="33" borderId="0" xfId="0" applyNumberFormat="1" applyFill="1" applyAlignment="1">
      <alignment horizontal="center"/>
    </xf>
    <xf numFmtId="167" fontId="0" fillId="33" borderId="10" xfId="0" applyNumberFormat="1" applyFill="1" applyBorder="1" applyAlignment="1">
      <alignment horizontal="right"/>
    </xf>
    <xf numFmtId="167" fontId="0" fillId="33" borderId="0" xfId="0" applyNumberFormat="1" applyFill="1" applyBorder="1" applyAlignment="1">
      <alignment horizontal="right"/>
    </xf>
    <xf numFmtId="167" fontId="0" fillId="33" borderId="15" xfId="0" applyNumberFormat="1" applyFill="1" applyBorder="1" applyAlignment="1">
      <alignment horizontal="right"/>
    </xf>
    <xf numFmtId="0" fontId="2" fillId="0" borderId="11" xfId="0" applyFont="1" applyFill="1" applyBorder="1" applyAlignment="1">
      <alignment horizontal="center"/>
    </xf>
    <xf numFmtId="9" fontId="0" fillId="0" borderId="11" xfId="58" applyNumberFormat="1" applyFont="1" applyFill="1" applyBorder="1" applyAlignment="1">
      <alignment horizontal="center"/>
    </xf>
    <xf numFmtId="167" fontId="0" fillId="0" borderId="10" xfId="0" applyNumberFormat="1" applyFill="1" applyBorder="1" applyAlignment="1">
      <alignment/>
    </xf>
    <xf numFmtId="167" fontId="0" fillId="0" borderId="0" xfId="0" applyNumberFormat="1" applyFill="1" applyBorder="1" applyAlignment="1">
      <alignment/>
    </xf>
    <xf numFmtId="167" fontId="0" fillId="0" borderId="15" xfId="0" applyNumberFormat="1" applyFill="1" applyBorder="1" applyAlignment="1">
      <alignment/>
    </xf>
    <xf numFmtId="167" fontId="0" fillId="0" borderId="10" xfId="0" applyNumberFormat="1" applyFont="1" applyBorder="1" applyAlignment="1">
      <alignment/>
    </xf>
    <xf numFmtId="0" fontId="0" fillId="0" borderId="11" xfId="0" applyNumberFormat="1" applyFont="1" applyFill="1" applyBorder="1" applyAlignment="1">
      <alignment horizontal="center" vertical="center" wrapText="1"/>
    </xf>
    <xf numFmtId="0" fontId="0" fillId="33" borderId="0" xfId="0" applyFill="1" applyBorder="1" applyAlignment="1">
      <alignment vertical="top" wrapText="1"/>
    </xf>
    <xf numFmtId="0" fontId="2" fillId="33" borderId="0" xfId="0" applyFont="1" applyFill="1" applyBorder="1" applyAlignment="1">
      <alignment vertical="top" wrapText="1"/>
    </xf>
    <xf numFmtId="0" fontId="0" fillId="0" borderId="0" xfId="0" applyFill="1" applyAlignment="1">
      <alignment/>
    </xf>
    <xf numFmtId="0" fontId="0" fillId="33" borderId="0" xfId="0" applyFill="1" applyBorder="1" applyAlignment="1">
      <alignment horizontal="center"/>
    </xf>
    <xf numFmtId="0" fontId="0" fillId="33" borderId="30" xfId="0" applyFill="1" applyBorder="1" applyAlignment="1">
      <alignment horizontal="center"/>
    </xf>
    <xf numFmtId="0" fontId="2" fillId="33" borderId="0" xfId="0" applyFont="1" applyFill="1" applyBorder="1" applyAlignment="1">
      <alignment horizontal="center"/>
    </xf>
    <xf numFmtId="0" fontId="0" fillId="33" borderId="0" xfId="0" applyFill="1" applyBorder="1" applyAlignment="1">
      <alignment horizontal="left"/>
    </xf>
    <xf numFmtId="0" fontId="2" fillId="33" borderId="0" xfId="0" applyFont="1" applyFill="1" applyBorder="1" applyAlignment="1">
      <alignment vertical="center"/>
    </xf>
    <xf numFmtId="0" fontId="2" fillId="33" borderId="10" xfId="0" applyFont="1" applyFill="1" applyBorder="1" applyAlignment="1">
      <alignment vertical="top" wrapText="1"/>
    </xf>
    <xf numFmtId="0" fontId="2" fillId="33" borderId="11" xfId="0" applyFont="1" applyFill="1" applyBorder="1" applyAlignment="1">
      <alignment/>
    </xf>
    <xf numFmtId="0" fontId="2" fillId="33" borderId="0" xfId="0" applyFont="1" applyFill="1" applyBorder="1" applyAlignment="1">
      <alignment vertical="top"/>
    </xf>
    <xf numFmtId="167" fontId="0" fillId="33" borderId="0" xfId="58" applyNumberFormat="1" applyFont="1" applyFill="1" applyBorder="1" applyAlignment="1">
      <alignment/>
    </xf>
    <xf numFmtId="44" fontId="0" fillId="33" borderId="0" xfId="0" applyNumberFormat="1" applyFill="1" applyBorder="1" applyAlignment="1">
      <alignment horizontal="center"/>
    </xf>
    <xf numFmtId="0" fontId="16" fillId="33" borderId="0" xfId="0" applyFont="1" applyFill="1" applyBorder="1" applyAlignment="1">
      <alignment/>
    </xf>
    <xf numFmtId="0" fontId="0" fillId="33" borderId="0" xfId="0" applyFont="1" applyFill="1" applyBorder="1" applyAlignment="1">
      <alignment/>
    </xf>
    <xf numFmtId="0" fontId="16" fillId="33" borderId="0" xfId="0" applyFont="1" applyFill="1" applyBorder="1" applyAlignment="1" quotePrefix="1">
      <alignment/>
    </xf>
    <xf numFmtId="0" fontId="0" fillId="33" borderId="32" xfId="0" applyFont="1" applyFill="1" applyBorder="1" applyAlignment="1">
      <alignment/>
    </xf>
    <xf numFmtId="44" fontId="0" fillId="33" borderId="32" xfId="0" applyNumberFormat="1"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2" fillId="0" borderId="11" xfId="0" applyFont="1" applyFill="1" applyBorder="1" applyAlignment="1">
      <alignment/>
    </xf>
    <xf numFmtId="44" fontId="0" fillId="0" borderId="11" xfId="0" applyNumberFormat="1" applyFill="1" applyBorder="1" applyAlignment="1">
      <alignment horizontal="center"/>
    </xf>
    <xf numFmtId="0" fontId="0" fillId="0" borderId="11" xfId="0" applyFill="1" applyBorder="1" applyAlignment="1">
      <alignment horizontal="center"/>
    </xf>
    <xf numFmtId="9" fontId="0" fillId="0" borderId="11" xfId="58" applyFont="1" applyFill="1" applyBorder="1" applyAlignment="1">
      <alignment horizontal="center"/>
    </xf>
    <xf numFmtId="0" fontId="0" fillId="0" borderId="11" xfId="0" applyFill="1" applyBorder="1" applyAlignment="1">
      <alignment horizontal="left"/>
    </xf>
    <xf numFmtId="0" fontId="0" fillId="0" borderId="11" xfId="0" applyFont="1" applyFill="1" applyBorder="1" applyAlignment="1">
      <alignment/>
    </xf>
    <xf numFmtId="0" fontId="0" fillId="33" borderId="0" xfId="0" applyFont="1" applyFill="1" applyAlignment="1">
      <alignment/>
    </xf>
    <xf numFmtId="0" fontId="2" fillId="36" borderId="35" xfId="0" applyFont="1" applyFill="1" applyBorder="1" applyAlignment="1">
      <alignment vertical="top" wrapText="1"/>
    </xf>
    <xf numFmtId="0" fontId="0" fillId="36" borderId="35" xfId="0" applyFont="1" applyFill="1" applyBorder="1" applyAlignment="1">
      <alignment horizontal="center" vertical="top" wrapText="1"/>
    </xf>
    <xf numFmtId="0" fontId="0" fillId="36" borderId="36" xfId="0" applyFont="1" applyFill="1" applyBorder="1" applyAlignment="1">
      <alignment horizontal="left" vertical="top" wrapText="1" indent="1"/>
    </xf>
    <xf numFmtId="0" fontId="0" fillId="36" borderId="30" xfId="0" applyFont="1" applyFill="1" applyBorder="1" applyAlignment="1" quotePrefix="1">
      <alignment vertical="top" wrapText="1"/>
    </xf>
    <xf numFmtId="0" fontId="0" fillId="36" borderId="37" xfId="0" applyFont="1" applyFill="1" applyBorder="1" applyAlignment="1">
      <alignment horizontal="left" vertical="top" wrapText="1" indent="1"/>
    </xf>
    <xf numFmtId="0" fontId="0" fillId="36" borderId="33" xfId="0" applyFont="1" applyFill="1" applyBorder="1" applyAlignment="1" quotePrefix="1">
      <alignment vertical="top" wrapText="1"/>
    </xf>
    <xf numFmtId="0" fontId="0" fillId="36" borderId="33" xfId="0" applyFont="1" applyFill="1" applyBorder="1" applyAlignment="1">
      <alignment vertical="top" wrapText="1"/>
    </xf>
    <xf numFmtId="0" fontId="0" fillId="36" borderId="30" xfId="0" applyFont="1" applyFill="1" applyBorder="1" applyAlignment="1">
      <alignment vertical="top" wrapText="1"/>
    </xf>
    <xf numFmtId="0" fontId="2" fillId="36" borderId="36" xfId="0" applyFont="1" applyFill="1" applyBorder="1" applyAlignment="1">
      <alignment horizontal="left" vertical="top" wrapText="1" indent="3"/>
    </xf>
    <xf numFmtId="0" fontId="2" fillId="36" borderId="37" xfId="0" applyFont="1" applyFill="1" applyBorder="1" applyAlignment="1">
      <alignment horizontal="left" vertical="top" wrapText="1" indent="3"/>
    </xf>
    <xf numFmtId="0" fontId="0" fillId="36" borderId="35" xfId="0" applyFont="1" applyFill="1" applyBorder="1" applyAlignment="1">
      <alignment vertical="top" wrapText="1"/>
    </xf>
    <xf numFmtId="0" fontId="2" fillId="36" borderId="37" xfId="0" applyFont="1" applyFill="1" applyBorder="1" applyAlignment="1">
      <alignment vertical="top" wrapText="1"/>
    </xf>
    <xf numFmtId="0" fontId="17" fillId="36" borderId="30" xfId="0" applyFont="1" applyFill="1" applyBorder="1" applyAlignment="1">
      <alignment vertical="top" wrapText="1"/>
    </xf>
    <xf numFmtId="0" fontId="2" fillId="36" borderId="30" xfId="0" applyFont="1" applyFill="1" applyBorder="1" applyAlignment="1">
      <alignment horizontal="left" vertical="top" wrapText="1" indent="2"/>
    </xf>
    <xf numFmtId="0" fontId="18" fillId="36" borderId="30" xfId="0" applyFont="1" applyFill="1" applyBorder="1" applyAlignment="1">
      <alignment vertical="top" wrapText="1"/>
    </xf>
    <xf numFmtId="0" fontId="2" fillId="36" borderId="33" xfId="0" applyFont="1" applyFill="1" applyBorder="1" applyAlignment="1">
      <alignment horizontal="left" vertical="top" wrapText="1" indent="2"/>
    </xf>
    <xf numFmtId="0" fontId="9" fillId="36" borderId="30" xfId="0" applyFont="1" applyFill="1" applyBorder="1" applyAlignment="1">
      <alignment vertical="top" wrapText="1"/>
    </xf>
    <xf numFmtId="0" fontId="5" fillId="33" borderId="0" xfId="0" applyFont="1" applyFill="1" applyBorder="1" applyAlignment="1" quotePrefix="1">
      <alignment/>
    </xf>
    <xf numFmtId="0" fontId="5" fillId="33" borderId="0" xfId="0" applyFont="1" applyFill="1" applyBorder="1" applyAlignment="1">
      <alignment/>
    </xf>
    <xf numFmtId="0" fontId="2" fillId="36" borderId="0" xfId="0" applyFont="1" applyFill="1" applyBorder="1" applyAlignment="1">
      <alignment/>
    </xf>
    <xf numFmtId="0" fontId="2" fillId="0" borderId="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3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0" fillId="37" borderId="17" xfId="0" applyFill="1" applyBorder="1" applyAlignment="1">
      <alignment/>
    </xf>
    <xf numFmtId="0" fontId="5" fillId="33" borderId="0" xfId="0" applyFont="1" applyFill="1" applyAlignment="1" quotePrefix="1">
      <alignment/>
    </xf>
    <xf numFmtId="0" fontId="5" fillId="33" borderId="0" xfId="52" applyFont="1" applyFill="1" applyBorder="1" applyAlignment="1" applyProtection="1" quotePrefix="1">
      <alignment/>
      <protection/>
    </xf>
    <xf numFmtId="0" fontId="5" fillId="33" borderId="0" xfId="0" applyFont="1" applyFill="1" applyBorder="1" applyAlignment="1" quotePrefix="1">
      <alignment/>
    </xf>
    <xf numFmtId="0" fontId="54" fillId="37" borderId="0" xfId="0" applyFont="1" applyFill="1" applyAlignment="1" quotePrefix="1">
      <alignment/>
    </xf>
    <xf numFmtId="0" fontId="20" fillId="36" borderId="19" xfId="0" applyFont="1" applyFill="1" applyBorder="1" applyAlignment="1">
      <alignment horizontal="center"/>
    </xf>
    <xf numFmtId="0" fontId="20" fillId="36" borderId="22" xfId="0" applyFont="1" applyFill="1" applyBorder="1" applyAlignment="1">
      <alignment horizontal="center"/>
    </xf>
    <xf numFmtId="0" fontId="20" fillId="36" borderId="38"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36" borderId="20" xfId="0" applyFont="1" applyFill="1" applyBorder="1" applyAlignment="1">
      <alignment horizontal="left" vertical="top" wrapText="1"/>
    </xf>
    <xf numFmtId="0" fontId="2" fillId="36" borderId="21" xfId="0" applyFont="1" applyFill="1" applyBorder="1" applyAlignment="1">
      <alignment horizontal="left" vertical="top" wrapText="1"/>
    </xf>
    <xf numFmtId="0" fontId="2" fillId="36" borderId="34" xfId="0" applyFont="1" applyFill="1" applyBorder="1" applyAlignment="1">
      <alignment horizontal="left" vertical="top" wrapText="1"/>
    </xf>
    <xf numFmtId="0" fontId="2" fillId="36" borderId="10" xfId="0" applyFont="1" applyFill="1" applyBorder="1" applyAlignment="1">
      <alignment horizontal="left" vertical="top" wrapText="1"/>
    </xf>
    <xf numFmtId="0" fontId="2" fillId="36" borderId="0" xfId="0" applyFont="1" applyFill="1" applyBorder="1" applyAlignment="1">
      <alignment horizontal="left" vertical="top" wrapText="1"/>
    </xf>
    <xf numFmtId="0" fontId="2" fillId="36" borderId="15" xfId="0" applyFont="1" applyFill="1" applyBorder="1" applyAlignment="1">
      <alignment horizontal="left" vertical="top" wrapText="1"/>
    </xf>
    <xf numFmtId="0" fontId="2" fillId="36" borderId="16"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6" borderId="18" xfId="0" applyFont="1" applyFill="1" applyBorder="1" applyAlignment="1">
      <alignment horizontal="left" vertical="top" wrapText="1"/>
    </xf>
    <xf numFmtId="0" fontId="21" fillId="38" borderId="19" xfId="0" applyFont="1" applyFill="1" applyBorder="1" applyAlignment="1">
      <alignment/>
    </xf>
    <xf numFmtId="0" fontId="21" fillId="38" borderId="22" xfId="0" applyFont="1" applyFill="1" applyBorder="1" applyAlignment="1">
      <alignment/>
    </xf>
    <xf numFmtId="0" fontId="21" fillId="38" borderId="38" xfId="0" applyFont="1" applyFill="1" applyBorder="1" applyAlignment="1">
      <alignment/>
    </xf>
    <xf numFmtId="0" fontId="7" fillId="36" borderId="10" xfId="0" applyFont="1" applyFill="1" applyBorder="1" applyAlignment="1">
      <alignment horizontal="left" vertical="top"/>
    </xf>
    <xf numFmtId="0" fontId="7" fillId="36" borderId="0" xfId="0" applyFont="1" applyFill="1" applyBorder="1" applyAlignment="1">
      <alignment horizontal="left" vertical="top"/>
    </xf>
    <xf numFmtId="0" fontId="7" fillId="36" borderId="15" xfId="0" applyFont="1" applyFill="1" applyBorder="1" applyAlignment="1">
      <alignment horizontal="left" vertical="top"/>
    </xf>
    <xf numFmtId="0" fontId="0" fillId="36" borderId="10" xfId="0" applyFill="1" applyBorder="1" applyAlignment="1">
      <alignment horizontal="left" vertical="top"/>
    </xf>
    <xf numFmtId="0" fontId="0" fillId="36" borderId="0" xfId="0" applyFill="1" applyBorder="1" applyAlignment="1">
      <alignment horizontal="left" vertical="top"/>
    </xf>
    <xf numFmtId="0" fontId="0" fillId="36" borderId="15" xfId="0" applyFill="1" applyBorder="1" applyAlignment="1">
      <alignment horizontal="left" vertical="top"/>
    </xf>
    <xf numFmtId="0" fontId="2" fillId="35" borderId="22" xfId="0" applyFont="1" applyFill="1" applyBorder="1" applyAlignment="1">
      <alignment horizontal="left"/>
    </xf>
    <xf numFmtId="0" fontId="2" fillId="35" borderId="38" xfId="0" applyFont="1" applyFill="1" applyBorder="1" applyAlignment="1">
      <alignment horizontal="left"/>
    </xf>
    <xf numFmtId="0" fontId="2" fillId="36" borderId="20"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0" fillId="0" borderId="0" xfId="0"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0" xfId="0" applyBorder="1" applyAlignment="1" quotePrefix="1">
      <alignment horizontal="left"/>
    </xf>
    <xf numFmtId="0" fontId="0" fillId="0" borderId="0" xfId="0" applyBorder="1" applyAlignment="1">
      <alignment horizontal="left"/>
    </xf>
    <xf numFmtId="0" fontId="0" fillId="0" borderId="15"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34" xfId="0" applyBorder="1" applyAlignment="1">
      <alignment horizontal="left"/>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49" fontId="0" fillId="33" borderId="20"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49" fontId="0" fillId="33" borderId="34"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49" fontId="0" fillId="33" borderId="0" xfId="0" applyNumberFormat="1" applyFont="1" applyFill="1" applyBorder="1" applyAlignment="1">
      <alignment horizontal="left" vertical="center" wrapText="1"/>
    </xf>
    <xf numFmtId="49" fontId="0" fillId="33" borderId="15" xfId="0" applyNumberFormat="1" applyFont="1" applyFill="1" applyBorder="1" applyAlignment="1">
      <alignment horizontal="left" vertical="center" wrapText="1"/>
    </xf>
    <xf numFmtId="49" fontId="0" fillId="33" borderId="16" xfId="0" applyNumberFormat="1" applyFont="1" applyFill="1" applyBorder="1" applyAlignment="1">
      <alignment horizontal="left" vertical="center" wrapText="1"/>
    </xf>
    <xf numFmtId="49" fontId="0" fillId="33" borderId="17" xfId="0" applyNumberFormat="1" applyFont="1" applyFill="1" applyBorder="1" applyAlignment="1">
      <alignment horizontal="left" vertical="center" wrapText="1"/>
    </xf>
    <xf numFmtId="49" fontId="0" fillId="33" borderId="18" xfId="0" applyNumberFormat="1" applyFont="1" applyFill="1" applyBorder="1" applyAlignment="1">
      <alignment horizontal="left" vertical="center" wrapText="1"/>
    </xf>
    <xf numFmtId="0" fontId="2" fillId="33" borderId="19" xfId="0" applyFont="1" applyFill="1" applyBorder="1" applyAlignment="1">
      <alignment horizontal="left"/>
    </xf>
    <xf numFmtId="0" fontId="2" fillId="33" borderId="22" xfId="0" applyFont="1" applyFill="1" applyBorder="1" applyAlignment="1">
      <alignment horizontal="left"/>
    </xf>
    <xf numFmtId="0" fontId="2" fillId="33" borderId="38" xfId="0" applyFont="1" applyFill="1" applyBorder="1" applyAlignment="1">
      <alignment horizontal="left"/>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16" fillId="33" borderId="11" xfId="0" applyFont="1" applyFill="1" applyBorder="1" applyAlignment="1">
      <alignment horizontal="center"/>
    </xf>
    <xf numFmtId="0" fontId="0" fillId="0" borderId="10"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0" fillId="0" borderId="10" xfId="0" applyFont="1" applyBorder="1" applyAlignment="1" quotePrefix="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16" xfId="0" applyBorder="1" applyAlignment="1" quotePrefix="1">
      <alignment horizontal="left"/>
    </xf>
    <xf numFmtId="0" fontId="0" fillId="0" borderId="17" xfId="0" applyBorder="1" applyAlignment="1">
      <alignment horizontal="left"/>
    </xf>
    <xf numFmtId="0" fontId="0" fillId="0" borderId="18" xfId="0" applyBorder="1" applyAlignment="1">
      <alignment horizontal="left"/>
    </xf>
    <xf numFmtId="9" fontId="0" fillId="0" borderId="13" xfId="58" applyFont="1" applyFill="1" applyBorder="1" applyAlignment="1">
      <alignment horizontal="center" vertical="center"/>
    </xf>
    <xf numFmtId="9" fontId="0" fillId="0" borderId="14" xfId="58"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167" fontId="0" fillId="0" borderId="11" xfId="58" applyNumberFormat="1" applyFont="1" applyFill="1" applyBorder="1" applyAlignment="1">
      <alignment horizontal="center"/>
    </xf>
    <xf numFmtId="0" fontId="2" fillId="0" borderId="11" xfId="0" applyFont="1" applyFill="1" applyBorder="1" applyAlignment="1">
      <alignment horizontal="center"/>
    </xf>
    <xf numFmtId="0" fontId="2" fillId="0" borderId="0" xfId="0" applyFont="1" applyBorder="1" applyAlignment="1">
      <alignment horizontal="right"/>
    </xf>
    <xf numFmtId="0" fontId="2" fillId="33" borderId="11"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top"/>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34" xfId="0" applyFont="1" applyFill="1" applyBorder="1" applyAlignment="1">
      <alignment horizontal="left"/>
    </xf>
    <xf numFmtId="0" fontId="2" fillId="0" borderId="13" xfId="0" applyNumberFormat="1" applyFont="1" applyFill="1" applyBorder="1" applyAlignment="1">
      <alignment horizontal="left" vertical="top"/>
    </xf>
    <xf numFmtId="0" fontId="2" fillId="0" borderId="12"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33" borderId="0" xfId="0" applyFont="1" applyFill="1" applyBorder="1" applyAlignment="1">
      <alignment horizontal="center"/>
    </xf>
    <xf numFmtId="0" fontId="2" fillId="36" borderId="39" xfId="0" applyFont="1" applyFill="1" applyBorder="1" applyAlignment="1">
      <alignment horizontal="left" vertical="top" wrapText="1"/>
    </xf>
    <xf numFmtId="0" fontId="2" fillId="36" borderId="37" xfId="0" applyFont="1" applyFill="1" applyBorder="1" applyAlignment="1">
      <alignment horizontal="left" vertical="top" wrapText="1"/>
    </xf>
    <xf numFmtId="0" fontId="2" fillId="33" borderId="0" xfId="0" applyFont="1" applyFill="1" applyBorder="1" applyAlignment="1">
      <alignment horizontal="center" vertical="top" wrapText="1"/>
    </xf>
    <xf numFmtId="0" fontId="0" fillId="36" borderId="39" xfId="0" applyFont="1" applyFill="1" applyBorder="1" applyAlignment="1">
      <alignment horizontal="left" vertical="top" wrapText="1" indent="1"/>
    </xf>
    <xf numFmtId="0" fontId="0" fillId="36" borderId="37" xfId="0" applyFont="1" applyFill="1" applyBorder="1" applyAlignment="1">
      <alignment horizontal="left" vertical="top" wrapText="1" indent="1"/>
    </xf>
    <xf numFmtId="0" fontId="0" fillId="36" borderId="39" xfId="0" applyFont="1" applyFill="1" applyBorder="1" applyAlignment="1">
      <alignment vertical="top" wrapText="1"/>
    </xf>
    <xf numFmtId="0" fontId="0" fillId="36" borderId="37" xfId="0" applyFont="1" applyFill="1" applyBorder="1" applyAlignment="1">
      <alignment vertical="top" wrapText="1"/>
    </xf>
    <xf numFmtId="0" fontId="0" fillId="36" borderId="36" xfId="0" applyFont="1" applyFill="1" applyBorder="1" applyAlignment="1">
      <alignment vertical="top" wrapText="1"/>
    </xf>
    <xf numFmtId="0" fontId="0" fillId="36" borderId="36" xfId="0" applyFont="1" applyFill="1" applyBorder="1" applyAlignment="1">
      <alignment horizontal="left" vertical="top" wrapText="1" indent="1"/>
    </xf>
    <xf numFmtId="0" fontId="2" fillId="36" borderId="36" xfId="0" applyFont="1" applyFill="1" applyBorder="1" applyAlignment="1">
      <alignment horizontal="center" vertical="top" wrapText="1"/>
    </xf>
    <xf numFmtId="0" fontId="2" fillId="36" borderId="37" xfId="0" applyFont="1" applyFill="1" applyBorder="1" applyAlignment="1">
      <alignment horizontal="center" vertical="top" wrapText="1"/>
    </xf>
    <xf numFmtId="0" fontId="16" fillId="36" borderId="26" xfId="0" applyFont="1" applyFill="1" applyBorder="1" applyAlignment="1">
      <alignment horizontal="left" vertical="top"/>
    </xf>
    <xf numFmtId="0" fontId="16" fillId="36" borderId="27" xfId="0" applyFont="1" applyFill="1" applyBorder="1" applyAlignment="1">
      <alignment horizontal="left" vertical="top"/>
    </xf>
    <xf numFmtId="0" fontId="16" fillId="36" borderId="28" xfId="0" applyFont="1" applyFill="1" applyBorder="1" applyAlignment="1">
      <alignment horizontal="left" vertical="top"/>
    </xf>
    <xf numFmtId="0" fontId="16" fillId="36" borderId="31" xfId="0" applyFont="1" applyFill="1" applyBorder="1" applyAlignment="1">
      <alignment horizontal="left" vertical="top"/>
    </xf>
    <xf numFmtId="0" fontId="16" fillId="36" borderId="32" xfId="0" applyFont="1" applyFill="1" applyBorder="1" applyAlignment="1">
      <alignment horizontal="left" vertical="top"/>
    </xf>
    <xf numFmtId="0" fontId="16" fillId="36" borderId="33" xfId="0" applyFont="1" applyFill="1" applyBorder="1" applyAlignment="1">
      <alignment horizontal="left" vertical="top"/>
    </xf>
    <xf numFmtId="0" fontId="14" fillId="36" borderId="23" xfId="0" applyFont="1" applyFill="1" applyBorder="1" applyAlignment="1">
      <alignment horizontal="left"/>
    </xf>
    <xf numFmtId="0" fontId="14" fillId="36" borderId="24" xfId="0" applyFont="1" applyFill="1" applyBorder="1" applyAlignment="1">
      <alignment horizontal="left"/>
    </xf>
    <xf numFmtId="0" fontId="14" fillId="36" borderId="25"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80" zoomScaleNormal="80" zoomScalePageLayoutView="0" workbookViewId="0" topLeftCell="A1">
      <selection activeCell="B1" sqref="B1:H1"/>
    </sheetView>
  </sheetViews>
  <sheetFormatPr defaultColWidth="8.88671875" defaultRowHeight="15"/>
  <cols>
    <col min="1" max="1" width="5.5546875" style="0" customWidth="1"/>
  </cols>
  <sheetData>
    <row r="1" spans="1:16" ht="20.25">
      <c r="A1" s="180"/>
      <c r="B1" s="216" t="s">
        <v>246</v>
      </c>
      <c r="C1" s="217"/>
      <c r="D1" s="217"/>
      <c r="E1" s="217"/>
      <c r="F1" s="217"/>
      <c r="G1" s="217"/>
      <c r="H1" s="218"/>
      <c r="I1" s="181"/>
      <c r="J1" s="181"/>
      <c r="K1" s="181"/>
      <c r="L1" s="181"/>
      <c r="M1" s="181"/>
      <c r="N1" s="181"/>
      <c r="O1" s="181"/>
      <c r="P1" s="182"/>
    </row>
    <row r="2" spans="1:16" ht="15">
      <c r="A2" s="183"/>
      <c r="B2" s="53"/>
      <c r="C2" s="53"/>
      <c r="D2" s="53"/>
      <c r="E2" s="53"/>
      <c r="F2" s="53"/>
      <c r="G2" s="53"/>
      <c r="H2" s="53"/>
      <c r="I2" s="53"/>
      <c r="J2" s="53"/>
      <c r="K2" s="53"/>
      <c r="L2" s="53"/>
      <c r="M2" s="53"/>
      <c r="N2" s="53"/>
      <c r="O2" s="53"/>
      <c r="P2" s="184"/>
    </row>
    <row r="3" spans="1:16" ht="18">
      <c r="A3" s="183"/>
      <c r="B3" s="195" t="s">
        <v>238</v>
      </c>
      <c r="C3" s="196"/>
      <c r="D3" s="197"/>
      <c r="E3" s="53"/>
      <c r="F3" s="53"/>
      <c r="G3" s="53"/>
      <c r="H3" s="53"/>
      <c r="I3" s="53"/>
      <c r="J3" s="53"/>
      <c r="K3" s="53"/>
      <c r="L3" s="53"/>
      <c r="M3" s="53"/>
      <c r="N3" s="53"/>
      <c r="O3" s="53"/>
      <c r="P3" s="184"/>
    </row>
    <row r="4" spans="1:16" ht="15">
      <c r="A4" s="183"/>
      <c r="B4" s="53"/>
      <c r="C4" s="53"/>
      <c r="D4" s="53"/>
      <c r="E4" s="53"/>
      <c r="F4" s="53"/>
      <c r="G4" s="53"/>
      <c r="H4" s="53"/>
      <c r="I4" s="53"/>
      <c r="J4" s="53"/>
      <c r="K4" s="53"/>
      <c r="L4" s="53"/>
      <c r="M4" s="53"/>
      <c r="N4" s="53"/>
      <c r="O4" s="53"/>
      <c r="P4" s="184"/>
    </row>
    <row r="5" spans="1:16" ht="15" customHeight="1">
      <c r="A5" s="183"/>
      <c r="B5" s="207" t="s">
        <v>245</v>
      </c>
      <c r="C5" s="208"/>
      <c r="D5" s="208"/>
      <c r="E5" s="208"/>
      <c r="F5" s="208"/>
      <c r="G5" s="208"/>
      <c r="H5" s="208"/>
      <c r="I5" s="208"/>
      <c r="J5" s="208"/>
      <c r="K5" s="208"/>
      <c r="L5" s="208"/>
      <c r="M5" s="208"/>
      <c r="N5" s="209"/>
      <c r="O5" s="53"/>
      <c r="P5" s="184"/>
    </row>
    <row r="6" spans="1:16" ht="15" customHeight="1">
      <c r="A6" s="183"/>
      <c r="B6" s="210"/>
      <c r="C6" s="211"/>
      <c r="D6" s="211"/>
      <c r="E6" s="211"/>
      <c r="F6" s="211"/>
      <c r="G6" s="211"/>
      <c r="H6" s="211"/>
      <c r="I6" s="211"/>
      <c r="J6" s="211"/>
      <c r="K6" s="211"/>
      <c r="L6" s="211"/>
      <c r="M6" s="211"/>
      <c r="N6" s="212"/>
      <c r="O6" s="53"/>
      <c r="P6" s="184"/>
    </row>
    <row r="7" spans="1:16" ht="15.75" customHeight="1">
      <c r="A7" s="183"/>
      <c r="B7" s="210"/>
      <c r="C7" s="211"/>
      <c r="D7" s="211"/>
      <c r="E7" s="211"/>
      <c r="F7" s="211"/>
      <c r="G7" s="211"/>
      <c r="H7" s="211"/>
      <c r="I7" s="211"/>
      <c r="J7" s="211"/>
      <c r="K7" s="211"/>
      <c r="L7" s="211"/>
      <c r="M7" s="211"/>
      <c r="N7" s="212"/>
      <c r="O7" s="53"/>
      <c r="P7" s="184"/>
    </row>
    <row r="8" spans="1:16" ht="15.75" customHeight="1">
      <c r="A8" s="183"/>
      <c r="B8" s="210"/>
      <c r="C8" s="211"/>
      <c r="D8" s="211"/>
      <c r="E8" s="211"/>
      <c r="F8" s="211"/>
      <c r="G8" s="211"/>
      <c r="H8" s="211"/>
      <c r="I8" s="211"/>
      <c r="J8" s="211"/>
      <c r="K8" s="211"/>
      <c r="L8" s="211"/>
      <c r="M8" s="211"/>
      <c r="N8" s="212"/>
      <c r="O8" s="53"/>
      <c r="P8" s="184"/>
    </row>
    <row r="9" spans="1:16" ht="15.75" customHeight="1">
      <c r="A9" s="183"/>
      <c r="B9" s="210"/>
      <c r="C9" s="211"/>
      <c r="D9" s="211"/>
      <c r="E9" s="211"/>
      <c r="F9" s="211"/>
      <c r="G9" s="211"/>
      <c r="H9" s="211"/>
      <c r="I9" s="211"/>
      <c r="J9" s="211"/>
      <c r="K9" s="211"/>
      <c r="L9" s="211"/>
      <c r="M9" s="211"/>
      <c r="N9" s="212"/>
      <c r="O9" s="53"/>
      <c r="P9" s="184"/>
    </row>
    <row r="10" spans="1:16" ht="15.75" customHeight="1">
      <c r="A10" s="183"/>
      <c r="B10" s="210"/>
      <c r="C10" s="211"/>
      <c r="D10" s="211"/>
      <c r="E10" s="211"/>
      <c r="F10" s="211"/>
      <c r="G10" s="211"/>
      <c r="H10" s="211"/>
      <c r="I10" s="211"/>
      <c r="J10" s="211"/>
      <c r="K10" s="211"/>
      <c r="L10" s="211"/>
      <c r="M10" s="211"/>
      <c r="N10" s="212"/>
      <c r="O10" s="53"/>
      <c r="P10" s="184"/>
    </row>
    <row r="11" spans="1:16" ht="15.75" customHeight="1">
      <c r="A11" s="183"/>
      <c r="B11" s="210"/>
      <c r="C11" s="211"/>
      <c r="D11" s="211"/>
      <c r="E11" s="211"/>
      <c r="F11" s="211"/>
      <c r="G11" s="211"/>
      <c r="H11" s="211"/>
      <c r="I11" s="211"/>
      <c r="J11" s="211"/>
      <c r="K11" s="211"/>
      <c r="L11" s="211"/>
      <c r="M11" s="211"/>
      <c r="N11" s="212"/>
      <c r="O11" s="53"/>
      <c r="P11" s="184"/>
    </row>
    <row r="12" spans="1:16" ht="15.75" customHeight="1">
      <c r="A12" s="183"/>
      <c r="B12" s="210"/>
      <c r="C12" s="211"/>
      <c r="D12" s="211"/>
      <c r="E12" s="211"/>
      <c r="F12" s="211"/>
      <c r="G12" s="211"/>
      <c r="H12" s="211"/>
      <c r="I12" s="211"/>
      <c r="J12" s="211"/>
      <c r="K12" s="211"/>
      <c r="L12" s="211"/>
      <c r="M12" s="211"/>
      <c r="N12" s="212"/>
      <c r="O12" s="53"/>
      <c r="P12" s="184"/>
    </row>
    <row r="13" spans="1:16" ht="15.75" customHeight="1">
      <c r="A13" s="183"/>
      <c r="B13" s="210"/>
      <c r="C13" s="211"/>
      <c r="D13" s="211"/>
      <c r="E13" s="211"/>
      <c r="F13" s="211"/>
      <c r="G13" s="211"/>
      <c r="H13" s="211"/>
      <c r="I13" s="211"/>
      <c r="J13" s="211"/>
      <c r="K13" s="211"/>
      <c r="L13" s="211"/>
      <c r="M13" s="211"/>
      <c r="N13" s="212"/>
      <c r="O13" s="53"/>
      <c r="P13" s="184"/>
    </row>
    <row r="14" spans="1:16" ht="15.75" customHeight="1">
      <c r="A14" s="183"/>
      <c r="B14" s="213"/>
      <c r="C14" s="214"/>
      <c r="D14" s="214"/>
      <c r="E14" s="214"/>
      <c r="F14" s="214"/>
      <c r="G14" s="214"/>
      <c r="H14" s="214"/>
      <c r="I14" s="214"/>
      <c r="J14" s="214"/>
      <c r="K14" s="214"/>
      <c r="L14" s="214"/>
      <c r="M14" s="214"/>
      <c r="N14" s="215"/>
      <c r="O14" s="53"/>
      <c r="P14" s="184"/>
    </row>
    <row r="15" spans="1:16" ht="15.75" customHeight="1">
      <c r="A15" s="183"/>
      <c r="B15" s="132"/>
      <c r="C15" s="132"/>
      <c r="D15" s="132"/>
      <c r="E15" s="132"/>
      <c r="F15" s="132"/>
      <c r="G15" s="132"/>
      <c r="H15" s="132"/>
      <c r="I15" s="132"/>
      <c r="J15" s="132"/>
      <c r="K15" s="132"/>
      <c r="L15" s="132"/>
      <c r="M15" s="132"/>
      <c r="N15" s="132"/>
      <c r="O15" s="53"/>
      <c r="P15" s="184"/>
    </row>
    <row r="16" spans="1:16" ht="15">
      <c r="A16" s="183"/>
      <c r="B16" s="207" t="s">
        <v>0</v>
      </c>
      <c r="C16" s="208"/>
      <c r="D16" s="208"/>
      <c r="E16" s="208"/>
      <c r="F16" s="208"/>
      <c r="G16" s="208"/>
      <c r="H16" s="208"/>
      <c r="I16" s="208"/>
      <c r="J16" s="208"/>
      <c r="K16" s="208"/>
      <c r="L16" s="208"/>
      <c r="M16" s="208"/>
      <c r="N16" s="209"/>
      <c r="O16" s="53"/>
      <c r="P16" s="184"/>
    </row>
    <row r="17" spans="1:16" ht="15" customHeight="1">
      <c r="A17" s="183"/>
      <c r="B17" s="210"/>
      <c r="C17" s="211"/>
      <c r="D17" s="211"/>
      <c r="E17" s="211"/>
      <c r="F17" s="211"/>
      <c r="G17" s="211"/>
      <c r="H17" s="211"/>
      <c r="I17" s="211"/>
      <c r="J17" s="211"/>
      <c r="K17" s="211"/>
      <c r="L17" s="211"/>
      <c r="M17" s="211"/>
      <c r="N17" s="212"/>
      <c r="O17" s="53"/>
      <c r="P17" s="184"/>
    </row>
    <row r="18" spans="1:16" ht="15" customHeight="1">
      <c r="A18" s="183"/>
      <c r="B18" s="210"/>
      <c r="C18" s="211"/>
      <c r="D18" s="211"/>
      <c r="E18" s="211"/>
      <c r="F18" s="211"/>
      <c r="G18" s="211"/>
      <c r="H18" s="211"/>
      <c r="I18" s="211"/>
      <c r="J18" s="211"/>
      <c r="K18" s="211"/>
      <c r="L18" s="211"/>
      <c r="M18" s="211"/>
      <c r="N18" s="212"/>
      <c r="O18" s="53"/>
      <c r="P18" s="184"/>
    </row>
    <row r="19" spans="1:16" ht="15" customHeight="1">
      <c r="A19" s="183"/>
      <c r="B19" s="210"/>
      <c r="C19" s="211"/>
      <c r="D19" s="211"/>
      <c r="E19" s="211"/>
      <c r="F19" s="211"/>
      <c r="G19" s="211"/>
      <c r="H19" s="211"/>
      <c r="I19" s="211"/>
      <c r="J19" s="211"/>
      <c r="K19" s="211"/>
      <c r="L19" s="211"/>
      <c r="M19" s="211"/>
      <c r="N19" s="212"/>
      <c r="O19" s="53"/>
      <c r="P19" s="184"/>
    </row>
    <row r="20" spans="1:16" ht="15" customHeight="1">
      <c r="A20" s="183"/>
      <c r="B20" s="213"/>
      <c r="C20" s="214"/>
      <c r="D20" s="214"/>
      <c r="E20" s="214"/>
      <c r="F20" s="214"/>
      <c r="G20" s="214"/>
      <c r="H20" s="214"/>
      <c r="I20" s="214"/>
      <c r="J20" s="214"/>
      <c r="K20" s="214"/>
      <c r="L20" s="214"/>
      <c r="M20" s="214"/>
      <c r="N20" s="215"/>
      <c r="O20" s="53"/>
      <c r="P20" s="184"/>
    </row>
    <row r="21" spans="1:16" ht="15" customHeight="1">
      <c r="A21" s="183"/>
      <c r="B21" s="133"/>
      <c r="C21" s="133"/>
      <c r="D21" s="133"/>
      <c r="E21" s="133"/>
      <c r="F21" s="133"/>
      <c r="G21" s="133"/>
      <c r="H21" s="133"/>
      <c r="I21" s="133"/>
      <c r="J21" s="133"/>
      <c r="K21" s="133"/>
      <c r="L21" s="133"/>
      <c r="M21" s="133"/>
      <c r="N21" s="133"/>
      <c r="O21" s="53"/>
      <c r="P21" s="184"/>
    </row>
    <row r="22" spans="1:16" ht="15" customHeight="1">
      <c r="A22" s="183"/>
      <c r="B22" s="207" t="s">
        <v>243</v>
      </c>
      <c r="C22" s="208"/>
      <c r="D22" s="208"/>
      <c r="E22" s="208"/>
      <c r="F22" s="208"/>
      <c r="G22" s="208"/>
      <c r="H22" s="208"/>
      <c r="I22" s="208"/>
      <c r="J22" s="208"/>
      <c r="K22" s="208"/>
      <c r="L22" s="208"/>
      <c r="M22" s="208"/>
      <c r="N22" s="209"/>
      <c r="O22" s="53"/>
      <c r="P22" s="184"/>
    </row>
    <row r="23" spans="1:16" ht="15.75" customHeight="1">
      <c r="A23" s="183"/>
      <c r="B23" s="210"/>
      <c r="C23" s="211"/>
      <c r="D23" s="211"/>
      <c r="E23" s="211"/>
      <c r="F23" s="211"/>
      <c r="G23" s="211"/>
      <c r="H23" s="211"/>
      <c r="I23" s="211"/>
      <c r="J23" s="211"/>
      <c r="K23" s="211"/>
      <c r="L23" s="211"/>
      <c r="M23" s="211"/>
      <c r="N23" s="212"/>
      <c r="O23" s="53"/>
      <c r="P23" s="184"/>
    </row>
    <row r="24" spans="1:16" ht="15" customHeight="1">
      <c r="A24" s="183"/>
      <c r="B24" s="210"/>
      <c r="C24" s="211"/>
      <c r="D24" s="211"/>
      <c r="E24" s="211"/>
      <c r="F24" s="211"/>
      <c r="G24" s="211"/>
      <c r="H24" s="211"/>
      <c r="I24" s="211"/>
      <c r="J24" s="211"/>
      <c r="K24" s="211"/>
      <c r="L24" s="211"/>
      <c r="M24" s="211"/>
      <c r="N24" s="212"/>
      <c r="O24" s="53"/>
      <c r="P24" s="184"/>
    </row>
    <row r="25" spans="1:16" ht="15" customHeight="1">
      <c r="A25" s="183"/>
      <c r="B25" s="210"/>
      <c r="C25" s="211"/>
      <c r="D25" s="211"/>
      <c r="E25" s="211"/>
      <c r="F25" s="211"/>
      <c r="G25" s="211"/>
      <c r="H25" s="211"/>
      <c r="I25" s="211"/>
      <c r="J25" s="211"/>
      <c r="K25" s="211"/>
      <c r="L25" s="211"/>
      <c r="M25" s="211"/>
      <c r="N25" s="212"/>
      <c r="O25" s="53"/>
      <c r="P25" s="184"/>
    </row>
    <row r="26" spans="1:16" ht="15" customHeight="1">
      <c r="A26" s="183"/>
      <c r="B26" s="210"/>
      <c r="C26" s="211"/>
      <c r="D26" s="211"/>
      <c r="E26" s="211"/>
      <c r="F26" s="211"/>
      <c r="G26" s="211"/>
      <c r="H26" s="211"/>
      <c r="I26" s="211"/>
      <c r="J26" s="211"/>
      <c r="K26" s="211"/>
      <c r="L26" s="211"/>
      <c r="M26" s="211"/>
      <c r="N26" s="212"/>
      <c r="O26" s="53"/>
      <c r="P26" s="184"/>
    </row>
    <row r="27" spans="1:16" ht="15" customHeight="1">
      <c r="A27" s="183"/>
      <c r="B27" s="210"/>
      <c r="C27" s="211"/>
      <c r="D27" s="211"/>
      <c r="E27" s="211"/>
      <c r="F27" s="211"/>
      <c r="G27" s="211"/>
      <c r="H27" s="211"/>
      <c r="I27" s="211"/>
      <c r="J27" s="211"/>
      <c r="K27" s="211"/>
      <c r="L27" s="211"/>
      <c r="M27" s="211"/>
      <c r="N27" s="212"/>
      <c r="O27" s="53"/>
      <c r="P27" s="184"/>
    </row>
    <row r="28" spans="1:16" ht="15.75" customHeight="1">
      <c r="A28" s="183"/>
      <c r="B28" s="210"/>
      <c r="C28" s="211"/>
      <c r="D28" s="211"/>
      <c r="E28" s="211"/>
      <c r="F28" s="211"/>
      <c r="G28" s="211"/>
      <c r="H28" s="211"/>
      <c r="I28" s="211"/>
      <c r="J28" s="211"/>
      <c r="K28" s="211"/>
      <c r="L28" s="211"/>
      <c r="M28" s="211"/>
      <c r="N28" s="212"/>
      <c r="O28" s="53"/>
      <c r="P28" s="184"/>
    </row>
    <row r="29" spans="1:16" ht="15.75" customHeight="1">
      <c r="A29" s="183"/>
      <c r="B29" s="210"/>
      <c r="C29" s="211"/>
      <c r="D29" s="211"/>
      <c r="E29" s="211"/>
      <c r="F29" s="211"/>
      <c r="G29" s="211"/>
      <c r="H29" s="211"/>
      <c r="I29" s="211"/>
      <c r="J29" s="211"/>
      <c r="K29" s="211"/>
      <c r="L29" s="211"/>
      <c r="M29" s="211"/>
      <c r="N29" s="212"/>
      <c r="O29" s="53"/>
      <c r="P29" s="184"/>
    </row>
    <row r="30" spans="1:16" ht="15.75" customHeight="1">
      <c r="A30" s="183"/>
      <c r="B30" s="213"/>
      <c r="C30" s="214"/>
      <c r="D30" s="214"/>
      <c r="E30" s="214"/>
      <c r="F30" s="214"/>
      <c r="G30" s="214"/>
      <c r="H30" s="214"/>
      <c r="I30" s="214"/>
      <c r="J30" s="214"/>
      <c r="K30" s="214"/>
      <c r="L30" s="214"/>
      <c r="M30" s="214"/>
      <c r="N30" s="215"/>
      <c r="O30" s="53"/>
      <c r="P30" s="184"/>
    </row>
    <row r="31" spans="1:16" ht="15.75" customHeight="1">
      <c r="A31" s="183"/>
      <c r="B31" s="53"/>
      <c r="C31" s="53"/>
      <c r="D31" s="53"/>
      <c r="E31" s="53"/>
      <c r="F31" s="53"/>
      <c r="G31" s="53"/>
      <c r="H31" s="53"/>
      <c r="I31" s="53"/>
      <c r="J31" s="53"/>
      <c r="K31" s="53"/>
      <c r="L31" s="53"/>
      <c r="M31" s="53"/>
      <c r="N31" s="53"/>
      <c r="O31" s="53"/>
      <c r="P31" s="184"/>
    </row>
    <row r="32" spans="1:16" ht="15">
      <c r="A32" s="183"/>
      <c r="B32" s="198" t="s">
        <v>244</v>
      </c>
      <c r="C32" s="199"/>
      <c r="D32" s="199"/>
      <c r="E32" s="199"/>
      <c r="F32" s="199"/>
      <c r="G32" s="199"/>
      <c r="H32" s="199"/>
      <c r="I32" s="199"/>
      <c r="J32" s="199"/>
      <c r="K32" s="199"/>
      <c r="L32" s="199"/>
      <c r="M32" s="199"/>
      <c r="N32" s="200"/>
      <c r="O32" s="53"/>
      <c r="P32" s="184"/>
    </row>
    <row r="33" spans="1:16" ht="15.75" customHeight="1">
      <c r="A33" s="183"/>
      <c r="B33" s="201"/>
      <c r="C33" s="202"/>
      <c r="D33" s="202"/>
      <c r="E33" s="202"/>
      <c r="F33" s="202"/>
      <c r="G33" s="202"/>
      <c r="H33" s="202"/>
      <c r="I33" s="202"/>
      <c r="J33" s="202"/>
      <c r="K33" s="202"/>
      <c r="L33" s="202"/>
      <c r="M33" s="202"/>
      <c r="N33" s="203"/>
      <c r="O33" s="53"/>
      <c r="P33" s="184"/>
    </row>
    <row r="34" spans="1:16" ht="15" customHeight="1">
      <c r="A34" s="183"/>
      <c r="B34" s="201"/>
      <c r="C34" s="202"/>
      <c r="D34" s="202"/>
      <c r="E34" s="202"/>
      <c r="F34" s="202"/>
      <c r="G34" s="202"/>
      <c r="H34" s="202"/>
      <c r="I34" s="202"/>
      <c r="J34" s="202"/>
      <c r="K34" s="202"/>
      <c r="L34" s="202"/>
      <c r="M34" s="202"/>
      <c r="N34" s="203"/>
      <c r="O34" s="53"/>
      <c r="P34" s="184"/>
    </row>
    <row r="35" spans="1:16" ht="15" customHeight="1">
      <c r="A35" s="183"/>
      <c r="B35" s="201"/>
      <c r="C35" s="202"/>
      <c r="D35" s="202"/>
      <c r="E35" s="202"/>
      <c r="F35" s="202"/>
      <c r="G35" s="202"/>
      <c r="H35" s="202"/>
      <c r="I35" s="202"/>
      <c r="J35" s="202"/>
      <c r="K35" s="202"/>
      <c r="L35" s="202"/>
      <c r="M35" s="202"/>
      <c r="N35" s="203"/>
      <c r="O35" s="53"/>
      <c r="P35" s="184"/>
    </row>
    <row r="36" spans="1:16" ht="15" customHeight="1">
      <c r="A36" s="183"/>
      <c r="B36" s="201"/>
      <c r="C36" s="202"/>
      <c r="D36" s="202"/>
      <c r="E36" s="202"/>
      <c r="F36" s="202"/>
      <c r="G36" s="202"/>
      <c r="H36" s="202"/>
      <c r="I36" s="202"/>
      <c r="J36" s="202"/>
      <c r="K36" s="202"/>
      <c r="L36" s="202"/>
      <c r="M36" s="202"/>
      <c r="N36" s="203"/>
      <c r="O36" s="53"/>
      <c r="P36" s="184"/>
    </row>
    <row r="37" spans="1:16" ht="15">
      <c r="A37" s="183"/>
      <c r="B37" s="204"/>
      <c r="C37" s="205"/>
      <c r="D37" s="205"/>
      <c r="E37" s="205"/>
      <c r="F37" s="205"/>
      <c r="G37" s="205"/>
      <c r="H37" s="205"/>
      <c r="I37" s="205"/>
      <c r="J37" s="205"/>
      <c r="K37" s="205"/>
      <c r="L37" s="205"/>
      <c r="M37" s="205"/>
      <c r="N37" s="206"/>
      <c r="O37" s="53"/>
      <c r="P37" s="184"/>
    </row>
    <row r="38" spans="1:16" ht="15">
      <c r="A38" s="183"/>
      <c r="B38" s="53"/>
      <c r="C38" s="53"/>
      <c r="D38" s="53"/>
      <c r="E38" s="53"/>
      <c r="F38" s="53"/>
      <c r="G38" s="53"/>
      <c r="H38" s="53"/>
      <c r="I38" s="53"/>
      <c r="J38" s="53"/>
      <c r="K38" s="53"/>
      <c r="L38" s="53"/>
      <c r="M38" s="53"/>
      <c r="N38" s="53"/>
      <c r="O38" s="53"/>
      <c r="P38" s="184"/>
    </row>
    <row r="39" spans="1:16" ht="15">
      <c r="A39" s="183"/>
      <c r="B39" s="53"/>
      <c r="C39" s="53"/>
      <c r="D39" s="53"/>
      <c r="E39" s="53"/>
      <c r="F39" s="53"/>
      <c r="G39" s="53"/>
      <c r="H39" s="53"/>
      <c r="I39" s="53"/>
      <c r="J39" s="53"/>
      <c r="K39" s="53"/>
      <c r="L39" s="53"/>
      <c r="M39" s="53"/>
      <c r="N39" s="53"/>
      <c r="O39" s="53"/>
      <c r="P39" s="184"/>
    </row>
    <row r="40" spans="1:16" ht="15">
      <c r="A40" s="183"/>
      <c r="B40" s="53"/>
      <c r="C40" s="53"/>
      <c r="D40" s="53"/>
      <c r="E40" s="53"/>
      <c r="F40" s="53"/>
      <c r="G40" s="53"/>
      <c r="H40" s="53"/>
      <c r="I40" s="53"/>
      <c r="J40" s="53"/>
      <c r="K40" s="53"/>
      <c r="L40" s="53"/>
      <c r="M40" s="53"/>
      <c r="N40" s="53"/>
      <c r="O40" s="53"/>
      <c r="P40" s="184"/>
    </row>
    <row r="41" spans="1:16" ht="15">
      <c r="A41" s="183"/>
      <c r="B41" s="53"/>
      <c r="C41" s="53"/>
      <c r="D41" s="53"/>
      <c r="E41" s="53"/>
      <c r="F41" s="53"/>
      <c r="G41" s="53"/>
      <c r="H41" s="53"/>
      <c r="I41" s="53"/>
      <c r="J41" s="53"/>
      <c r="K41" s="53"/>
      <c r="L41" s="53"/>
      <c r="M41" s="53"/>
      <c r="N41" s="53"/>
      <c r="O41" s="53"/>
      <c r="P41" s="184"/>
    </row>
    <row r="42" spans="1:16" ht="15">
      <c r="A42" s="183"/>
      <c r="B42" s="53"/>
      <c r="C42" s="53"/>
      <c r="D42" s="53"/>
      <c r="E42" s="53"/>
      <c r="F42" s="53"/>
      <c r="G42" s="53"/>
      <c r="H42" s="53"/>
      <c r="I42" s="53"/>
      <c r="J42" s="53"/>
      <c r="K42" s="53"/>
      <c r="L42" s="53"/>
      <c r="M42" s="53"/>
      <c r="N42" s="53"/>
      <c r="O42" s="53"/>
      <c r="P42" s="184"/>
    </row>
    <row r="43" spans="1:16" ht="15">
      <c r="A43" s="185"/>
      <c r="B43" s="190"/>
      <c r="C43" s="190"/>
      <c r="D43" s="190"/>
      <c r="E43" s="190"/>
      <c r="F43" s="190"/>
      <c r="G43" s="190"/>
      <c r="H43" s="190"/>
      <c r="I43" s="190"/>
      <c r="J43" s="190"/>
      <c r="K43" s="190"/>
      <c r="L43" s="190"/>
      <c r="M43" s="190"/>
      <c r="N43" s="190"/>
      <c r="O43" s="186"/>
      <c r="P43" s="187"/>
    </row>
    <row r="44" s="134" customFormat="1" ht="15"/>
    <row r="45" s="134" customFormat="1" ht="15"/>
    <row r="46" s="134" customFormat="1" ht="15"/>
    <row r="47" s="134" customFormat="1" ht="15"/>
    <row r="48" s="134" customFormat="1" ht="15"/>
    <row r="49" s="134" customFormat="1" ht="15"/>
    <row r="50" s="134" customFormat="1" ht="15"/>
    <row r="51" spans="2:14" s="134" customFormat="1" ht="15">
      <c r="B51"/>
      <c r="C51"/>
      <c r="D51"/>
      <c r="E51"/>
      <c r="F51"/>
      <c r="G51"/>
      <c r="H51"/>
      <c r="I51"/>
      <c r="J51"/>
      <c r="K51"/>
      <c r="L51"/>
      <c r="M51"/>
      <c r="N51"/>
    </row>
  </sheetData>
  <sheetProtection/>
  <mergeCells count="6">
    <mergeCell ref="B3:D3"/>
    <mergeCell ref="B32:N37"/>
    <mergeCell ref="B16:N20"/>
    <mergeCell ref="B5:N14"/>
    <mergeCell ref="B22:N30"/>
    <mergeCell ref="B1:H1"/>
  </mergeCells>
  <printOptions/>
  <pageMargins left="0.75" right="0.75" top="1" bottom="1" header="0.5" footer="0.5"/>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82" zoomScaleNormal="82" zoomScalePageLayoutView="0" workbookViewId="0" topLeftCell="A10">
      <selection activeCell="A1" sqref="A1"/>
    </sheetView>
  </sheetViews>
  <sheetFormatPr defaultColWidth="8.88671875" defaultRowHeight="15"/>
  <cols>
    <col min="1" max="1" width="2.77734375" style="0" customWidth="1"/>
    <col min="2" max="2" width="1.99609375" style="0" customWidth="1"/>
    <col min="3" max="3" width="10.5546875" style="0" customWidth="1"/>
    <col min="4" max="4" width="17.4453125" style="0" customWidth="1"/>
    <col min="8" max="9" width="9.99609375" style="0" customWidth="1"/>
    <col min="10" max="10" width="2.4453125" style="0" customWidth="1"/>
    <col min="11" max="12" width="9.99609375" style="0" customWidth="1"/>
  </cols>
  <sheetData>
    <row r="1" spans="1:17" ht="15.75" thickBot="1">
      <c r="A1" s="97"/>
      <c r="B1" s="98"/>
      <c r="C1" s="98"/>
      <c r="D1" s="98"/>
      <c r="E1" s="98"/>
      <c r="F1" s="98"/>
      <c r="G1" s="98"/>
      <c r="H1" s="98"/>
      <c r="I1" s="98"/>
      <c r="J1" s="98"/>
      <c r="K1" s="98"/>
      <c r="L1" s="98"/>
      <c r="M1" s="99"/>
      <c r="N1" s="47"/>
      <c r="O1" s="47"/>
      <c r="P1" s="47"/>
      <c r="Q1" s="47"/>
    </row>
    <row r="2" spans="1:17" ht="16.5" thickBot="1">
      <c r="A2" s="100"/>
      <c r="B2" s="53"/>
      <c r="C2" s="94" t="s">
        <v>22</v>
      </c>
      <c r="D2" s="95"/>
      <c r="E2" s="95"/>
      <c r="F2" s="95"/>
      <c r="G2" s="95"/>
      <c r="H2" s="95"/>
      <c r="I2" s="95"/>
      <c r="J2" s="95"/>
      <c r="K2" s="95"/>
      <c r="L2" s="96"/>
      <c r="M2" s="101"/>
      <c r="N2" s="47"/>
      <c r="O2" s="47"/>
      <c r="P2" s="47"/>
      <c r="Q2" s="47"/>
    </row>
    <row r="3" spans="1:17" ht="12" customHeight="1">
      <c r="A3" s="100"/>
      <c r="B3" s="53"/>
      <c r="C3" s="53"/>
      <c r="D3" s="53"/>
      <c r="E3" s="53"/>
      <c r="F3" s="53"/>
      <c r="G3" s="53"/>
      <c r="H3" s="53"/>
      <c r="I3" s="53"/>
      <c r="J3" s="53"/>
      <c r="K3" s="53"/>
      <c r="L3" s="53"/>
      <c r="M3" s="101"/>
      <c r="N3" s="47"/>
      <c r="O3" s="47"/>
      <c r="P3" s="47"/>
      <c r="Q3" s="47"/>
    </row>
    <row r="4" spans="1:17" ht="15">
      <c r="A4" s="100"/>
      <c r="B4" s="53"/>
      <c r="C4" s="53"/>
      <c r="D4" s="53"/>
      <c r="E4" s="53"/>
      <c r="F4" s="53"/>
      <c r="G4" s="53"/>
      <c r="H4" s="53"/>
      <c r="I4" s="53"/>
      <c r="J4" s="53"/>
      <c r="K4" s="53"/>
      <c r="L4" s="53"/>
      <c r="M4" s="101"/>
      <c r="N4" s="47"/>
      <c r="O4" s="47"/>
      <c r="P4" s="47"/>
      <c r="Q4" s="47"/>
    </row>
    <row r="5" spans="1:17" ht="12" customHeight="1">
      <c r="A5" s="100"/>
      <c r="B5" s="53"/>
      <c r="C5" s="233" t="s">
        <v>109</v>
      </c>
      <c r="D5" s="234"/>
      <c r="E5" s="234"/>
      <c r="F5" s="234"/>
      <c r="G5" s="234"/>
      <c r="H5" s="227" t="s">
        <v>121</v>
      </c>
      <c r="I5" s="228"/>
      <c r="J5" s="53"/>
      <c r="K5" s="227" t="s">
        <v>122</v>
      </c>
      <c r="L5" s="228"/>
      <c r="M5" s="101"/>
      <c r="N5" s="47"/>
      <c r="O5" s="47"/>
      <c r="P5" s="47"/>
      <c r="Q5" s="47"/>
    </row>
    <row r="6" spans="1:17" ht="13.5" customHeight="1">
      <c r="A6" s="100"/>
      <c r="B6" s="53"/>
      <c r="C6" s="235"/>
      <c r="D6" s="236"/>
      <c r="E6" s="236"/>
      <c r="F6" s="236"/>
      <c r="G6" s="236"/>
      <c r="H6" s="229"/>
      <c r="I6" s="230"/>
      <c r="J6" s="53"/>
      <c r="K6" s="229"/>
      <c r="L6" s="230"/>
      <c r="M6" s="101"/>
      <c r="N6" s="47"/>
      <c r="O6" s="47"/>
      <c r="P6" s="47"/>
      <c r="Q6" s="47"/>
    </row>
    <row r="7" spans="1:17" ht="15.75" customHeight="1">
      <c r="A7" s="100"/>
      <c r="B7" s="53"/>
      <c r="C7" s="237"/>
      <c r="D7" s="238"/>
      <c r="E7" s="238"/>
      <c r="F7" s="238"/>
      <c r="G7" s="238"/>
      <c r="H7" s="231"/>
      <c r="I7" s="232"/>
      <c r="J7" s="53"/>
      <c r="K7" s="231"/>
      <c r="L7" s="232"/>
      <c r="M7" s="101"/>
      <c r="N7" s="47"/>
      <c r="O7" s="47"/>
      <c r="P7" s="47"/>
      <c r="Q7" s="47"/>
    </row>
    <row r="8" spans="1:17" ht="15.75">
      <c r="A8" s="100"/>
      <c r="B8" s="53"/>
      <c r="C8" s="84" t="s">
        <v>28</v>
      </c>
      <c r="D8" s="225" t="s">
        <v>29</v>
      </c>
      <c r="E8" s="225"/>
      <c r="F8" s="225"/>
      <c r="G8" s="226"/>
      <c r="H8" s="65" t="s">
        <v>111</v>
      </c>
      <c r="I8" s="66" t="s">
        <v>112</v>
      </c>
      <c r="J8" s="68"/>
      <c r="K8" s="67" t="s">
        <v>113</v>
      </c>
      <c r="L8" s="65" t="s">
        <v>114</v>
      </c>
      <c r="M8" s="101"/>
      <c r="N8" s="47"/>
      <c r="O8" s="47"/>
      <c r="P8" s="47"/>
      <c r="Q8" s="47"/>
    </row>
    <row r="9" spans="1:17" ht="15">
      <c r="A9" s="100"/>
      <c r="B9" s="53"/>
      <c r="C9" s="71"/>
      <c r="D9" s="72"/>
      <c r="E9" s="72"/>
      <c r="F9" s="72"/>
      <c r="G9" s="72"/>
      <c r="H9" s="70"/>
      <c r="I9" s="73"/>
      <c r="J9" s="68"/>
      <c r="K9" s="69"/>
      <c r="L9" s="70"/>
      <c r="M9" s="101"/>
      <c r="N9" s="47"/>
      <c r="O9" s="47"/>
      <c r="P9" s="47"/>
      <c r="Q9" s="47"/>
    </row>
    <row r="10" spans="1:17" ht="15">
      <c r="A10" s="100"/>
      <c r="B10" s="53"/>
      <c r="C10" s="74"/>
      <c r="D10" s="72"/>
      <c r="E10" s="72"/>
      <c r="F10" s="72"/>
      <c r="G10" s="72"/>
      <c r="H10" s="75"/>
      <c r="I10" s="76"/>
      <c r="J10" s="68"/>
      <c r="K10" s="69"/>
      <c r="L10" s="70"/>
      <c r="M10" s="101"/>
      <c r="N10" s="47"/>
      <c r="O10" s="47"/>
      <c r="P10" s="47"/>
      <c r="Q10" s="47"/>
    </row>
    <row r="11" spans="1:17" ht="15.75">
      <c r="A11" s="100"/>
      <c r="B11" s="53"/>
      <c r="C11" s="77" t="s">
        <v>25</v>
      </c>
      <c r="D11" s="222" t="s">
        <v>235</v>
      </c>
      <c r="E11" s="223"/>
      <c r="F11" s="223"/>
      <c r="G11" s="224"/>
      <c r="H11" s="75">
        <f>'OPTION 1 - DO MINIMUM'!$C$43</f>
        <v>0</v>
      </c>
      <c r="I11" s="76">
        <f>'OPTION 1 - DO MINIMUM'!$C$44</f>
        <v>0</v>
      </c>
      <c r="J11" s="68"/>
      <c r="K11" s="78">
        <f>'OPTION 1 - DO MINIMUM'!$C$55</f>
        <v>0</v>
      </c>
      <c r="L11" s="75">
        <f>'OPTION 1 - DO MINIMUM'!$C$56</f>
        <v>0</v>
      </c>
      <c r="M11" s="101"/>
      <c r="N11" s="47"/>
      <c r="O11" s="47"/>
      <c r="P11" s="47"/>
      <c r="Q11" s="47"/>
    </row>
    <row r="12" spans="1:17" ht="15">
      <c r="A12" s="100"/>
      <c r="B12" s="53"/>
      <c r="C12" s="70"/>
      <c r="D12" s="222"/>
      <c r="E12" s="223"/>
      <c r="F12" s="223"/>
      <c r="G12" s="224"/>
      <c r="H12" s="75"/>
      <c r="I12" s="76"/>
      <c r="J12" s="68"/>
      <c r="K12" s="78"/>
      <c r="L12" s="75"/>
      <c r="M12" s="101"/>
      <c r="N12" s="47"/>
      <c r="O12" s="47"/>
      <c r="P12" s="47"/>
      <c r="Q12" s="47"/>
    </row>
    <row r="13" spans="1:17" ht="15">
      <c r="A13" s="100"/>
      <c r="B13" s="53"/>
      <c r="C13" s="70"/>
      <c r="D13" s="69"/>
      <c r="E13" s="69"/>
      <c r="F13" s="69"/>
      <c r="G13" s="69"/>
      <c r="H13" s="75"/>
      <c r="I13" s="76"/>
      <c r="J13" s="68"/>
      <c r="K13" s="78"/>
      <c r="L13" s="75"/>
      <c r="M13" s="101"/>
      <c r="N13" s="47"/>
      <c r="O13" s="47"/>
      <c r="P13" s="47"/>
      <c r="Q13" s="47"/>
    </row>
    <row r="14" spans="1:17" ht="15.75">
      <c r="A14" s="100"/>
      <c r="B14" s="53"/>
      <c r="C14" s="77" t="s">
        <v>26</v>
      </c>
      <c r="D14" s="222" t="s">
        <v>227</v>
      </c>
      <c r="E14" s="223"/>
      <c r="F14" s="223"/>
      <c r="G14" s="224"/>
      <c r="H14" s="75">
        <f>'OPTION 2'!$C$43</f>
        <v>0</v>
      </c>
      <c r="I14" s="76">
        <f>'OPTION 2'!$C$44</f>
        <v>0</v>
      </c>
      <c r="J14" s="68"/>
      <c r="K14" s="78">
        <f>'OPTION 2'!$C$55</f>
        <v>0</v>
      </c>
      <c r="L14" s="75">
        <f>'OPTION 2'!$C$56</f>
        <v>0</v>
      </c>
      <c r="M14" s="101"/>
      <c r="N14" s="47"/>
      <c r="O14" s="47"/>
      <c r="P14" s="47"/>
      <c r="Q14" s="47"/>
    </row>
    <row r="15" spans="1:17" ht="15">
      <c r="A15" s="100"/>
      <c r="B15" s="53"/>
      <c r="C15" s="70"/>
      <c r="D15" s="222"/>
      <c r="E15" s="223"/>
      <c r="F15" s="223"/>
      <c r="G15" s="224"/>
      <c r="H15" s="75"/>
      <c r="I15" s="76"/>
      <c r="J15" s="68"/>
      <c r="K15" s="78"/>
      <c r="L15" s="75"/>
      <c r="M15" s="101"/>
      <c r="N15" s="47"/>
      <c r="O15" s="47"/>
      <c r="P15" s="47"/>
      <c r="Q15" s="47"/>
    </row>
    <row r="16" spans="1:17" ht="15">
      <c r="A16" s="100"/>
      <c r="B16" s="53"/>
      <c r="C16" s="70"/>
      <c r="D16" s="69"/>
      <c r="E16" s="69"/>
      <c r="F16" s="69"/>
      <c r="G16" s="69"/>
      <c r="H16" s="75"/>
      <c r="I16" s="76"/>
      <c r="J16" s="68"/>
      <c r="K16" s="78"/>
      <c r="L16" s="75"/>
      <c r="M16" s="101"/>
      <c r="N16" s="47"/>
      <c r="O16" s="47"/>
      <c r="P16" s="47"/>
      <c r="Q16" s="47"/>
    </row>
    <row r="17" spans="1:17" ht="15.75">
      <c r="A17" s="100"/>
      <c r="B17" s="53"/>
      <c r="C17" s="77" t="s">
        <v>27</v>
      </c>
      <c r="D17" s="222" t="s">
        <v>227</v>
      </c>
      <c r="E17" s="239"/>
      <c r="F17" s="239"/>
      <c r="G17" s="240"/>
      <c r="H17" s="75">
        <f>'OPTION 3'!$C$43</f>
        <v>0</v>
      </c>
      <c r="I17" s="76">
        <f>'OPTION 3'!$C$44</f>
        <v>0</v>
      </c>
      <c r="J17" s="68"/>
      <c r="K17" s="78">
        <f>'OPTION 3'!$C$55</f>
        <v>0</v>
      </c>
      <c r="L17" s="75">
        <f>'OPTION 3'!$C$56</f>
        <v>0</v>
      </c>
      <c r="M17" s="101"/>
      <c r="N17" s="47"/>
      <c r="O17" s="47"/>
      <c r="P17" s="47"/>
      <c r="Q17" s="47"/>
    </row>
    <row r="18" spans="1:17" ht="15">
      <c r="A18" s="100"/>
      <c r="B18" s="53"/>
      <c r="C18" s="70"/>
      <c r="D18" s="241"/>
      <c r="E18" s="239"/>
      <c r="F18" s="239"/>
      <c r="G18" s="240"/>
      <c r="H18" s="75"/>
      <c r="I18" s="76"/>
      <c r="J18" s="68"/>
      <c r="K18" s="78"/>
      <c r="L18" s="75"/>
      <c r="M18" s="101"/>
      <c r="N18" s="47"/>
      <c r="O18" s="47"/>
      <c r="P18" s="47"/>
      <c r="Q18" s="47"/>
    </row>
    <row r="19" spans="1:17" ht="15">
      <c r="A19" s="100"/>
      <c r="B19" s="53"/>
      <c r="C19" s="70"/>
      <c r="D19" s="69"/>
      <c r="E19" s="69"/>
      <c r="F19" s="69"/>
      <c r="G19" s="69"/>
      <c r="H19" s="75"/>
      <c r="I19" s="76"/>
      <c r="J19" s="68"/>
      <c r="K19" s="78"/>
      <c r="L19" s="75"/>
      <c r="M19" s="101"/>
      <c r="N19" s="47"/>
      <c r="O19" s="47"/>
      <c r="P19" s="47"/>
      <c r="Q19" s="47"/>
    </row>
    <row r="20" spans="1:17" ht="15">
      <c r="A20" s="100"/>
      <c r="B20" s="53"/>
      <c r="C20" s="79" t="s">
        <v>24</v>
      </c>
      <c r="D20" s="219" t="s">
        <v>108</v>
      </c>
      <c r="E20" s="220"/>
      <c r="F20" s="220"/>
      <c r="G20" s="221"/>
      <c r="H20" s="90" t="s">
        <v>10</v>
      </c>
      <c r="I20" s="91" t="s">
        <v>10</v>
      </c>
      <c r="J20" s="68"/>
      <c r="K20" s="92" t="s">
        <v>10</v>
      </c>
      <c r="L20" s="93" t="s">
        <v>10</v>
      </c>
      <c r="M20" s="101"/>
      <c r="N20" s="47"/>
      <c r="O20" s="47"/>
      <c r="P20" s="47"/>
      <c r="Q20" s="47"/>
    </row>
    <row r="21" spans="1:17" ht="15">
      <c r="A21" s="100"/>
      <c r="B21" s="53"/>
      <c r="C21" s="70"/>
      <c r="D21" s="219"/>
      <c r="E21" s="220"/>
      <c r="F21" s="220"/>
      <c r="G21" s="221"/>
      <c r="H21" s="75"/>
      <c r="I21" s="76"/>
      <c r="J21" s="68"/>
      <c r="K21" s="69"/>
      <c r="L21" s="70"/>
      <c r="M21" s="101"/>
      <c r="N21" s="47"/>
      <c r="O21" s="47"/>
      <c r="P21" s="47"/>
      <c r="Q21" s="47"/>
    </row>
    <row r="22" spans="1:17" ht="15">
      <c r="A22" s="100"/>
      <c r="B22" s="53"/>
      <c r="C22" s="80"/>
      <c r="D22" s="81"/>
      <c r="E22" s="81"/>
      <c r="F22" s="81"/>
      <c r="G22" s="81"/>
      <c r="H22" s="82"/>
      <c r="I22" s="83"/>
      <c r="J22" s="68"/>
      <c r="K22" s="81"/>
      <c r="L22" s="80"/>
      <c r="M22" s="101"/>
      <c r="N22" s="47"/>
      <c r="O22" s="47"/>
      <c r="P22" s="47"/>
      <c r="Q22" s="47"/>
    </row>
    <row r="23" spans="1:17" ht="15">
      <c r="A23" s="100"/>
      <c r="B23" s="53"/>
      <c r="C23" s="53"/>
      <c r="D23" s="53"/>
      <c r="E23" s="53"/>
      <c r="F23" s="53"/>
      <c r="G23" s="53"/>
      <c r="H23" s="53"/>
      <c r="I23" s="53"/>
      <c r="J23" s="53"/>
      <c r="K23" s="53"/>
      <c r="L23" s="53"/>
      <c r="M23" s="101"/>
      <c r="N23" s="47"/>
      <c r="O23" s="47"/>
      <c r="P23" s="47"/>
      <c r="Q23" s="47"/>
    </row>
    <row r="24" spans="1:17" ht="15.75">
      <c r="A24" s="100"/>
      <c r="B24" s="53"/>
      <c r="C24" s="102" t="s">
        <v>117</v>
      </c>
      <c r="D24" s="53"/>
      <c r="E24" s="53"/>
      <c r="F24" s="53"/>
      <c r="G24" s="53"/>
      <c r="H24" s="53"/>
      <c r="I24" s="53"/>
      <c r="J24" s="53"/>
      <c r="K24" s="53"/>
      <c r="L24" s="53"/>
      <c r="M24" s="101"/>
      <c r="N24" s="47"/>
      <c r="O24" s="47"/>
      <c r="P24" s="47"/>
      <c r="Q24" s="47"/>
    </row>
    <row r="25" spans="1:17" ht="15.75">
      <c r="A25" s="100"/>
      <c r="B25" s="53"/>
      <c r="C25" s="102" t="s">
        <v>116</v>
      </c>
      <c r="D25" s="53"/>
      <c r="E25" s="53"/>
      <c r="F25" s="53"/>
      <c r="G25" s="53"/>
      <c r="H25" s="53"/>
      <c r="I25" s="53"/>
      <c r="J25" s="53"/>
      <c r="K25" s="53"/>
      <c r="L25" s="53"/>
      <c r="M25" s="101"/>
      <c r="N25" s="47"/>
      <c r="O25" s="47"/>
      <c r="P25" s="47"/>
      <c r="Q25" s="47"/>
    </row>
    <row r="26" spans="1:17" ht="15.75">
      <c r="A26" s="100"/>
      <c r="B26" s="53"/>
      <c r="C26" s="102" t="s">
        <v>115</v>
      </c>
      <c r="D26" s="53"/>
      <c r="E26" s="53"/>
      <c r="F26" s="53"/>
      <c r="G26" s="53"/>
      <c r="H26" s="53"/>
      <c r="I26" s="53"/>
      <c r="J26" s="53"/>
      <c r="K26" s="53"/>
      <c r="L26" s="53"/>
      <c r="M26" s="101"/>
      <c r="N26" s="47"/>
      <c r="O26" s="47"/>
      <c r="P26" s="47"/>
      <c r="Q26" s="47"/>
    </row>
    <row r="27" spans="1:17" ht="15.75" thickBot="1">
      <c r="A27" s="103"/>
      <c r="B27" s="104"/>
      <c r="C27" s="104"/>
      <c r="D27" s="104"/>
      <c r="E27" s="104"/>
      <c r="F27" s="104"/>
      <c r="G27" s="104"/>
      <c r="H27" s="104"/>
      <c r="I27" s="104"/>
      <c r="J27" s="104"/>
      <c r="K27" s="104"/>
      <c r="L27" s="104"/>
      <c r="M27" s="105"/>
      <c r="N27" s="47"/>
      <c r="O27" s="47"/>
      <c r="P27" s="47"/>
      <c r="Q27" s="47"/>
    </row>
    <row r="28" spans="1:17" ht="15">
      <c r="A28" s="47"/>
      <c r="B28" s="47"/>
      <c r="C28" s="47"/>
      <c r="D28" s="47"/>
      <c r="E28" s="47"/>
      <c r="F28" s="47"/>
      <c r="G28" s="47"/>
      <c r="H28" s="47"/>
      <c r="I28" s="47"/>
      <c r="J28" s="47"/>
      <c r="K28" s="47"/>
      <c r="L28" s="47"/>
      <c r="M28" s="47"/>
      <c r="N28" s="47"/>
      <c r="O28" s="47"/>
      <c r="P28" s="47"/>
      <c r="Q28" s="47"/>
    </row>
    <row r="29" spans="1:17" ht="15">
      <c r="A29" s="47"/>
      <c r="B29" s="47"/>
      <c r="C29" s="47"/>
      <c r="D29" s="47"/>
      <c r="E29" s="47"/>
      <c r="F29" s="47"/>
      <c r="G29" s="47"/>
      <c r="H29" s="47"/>
      <c r="I29" s="47"/>
      <c r="J29" s="47"/>
      <c r="K29" s="47"/>
      <c r="L29" s="47"/>
      <c r="M29" s="47"/>
      <c r="N29" s="47"/>
      <c r="O29" s="47"/>
      <c r="P29" s="47"/>
      <c r="Q29" s="47"/>
    </row>
    <row r="30" spans="1:17" ht="15">
      <c r="A30" s="47"/>
      <c r="B30" s="47"/>
      <c r="C30" s="47"/>
      <c r="D30" s="47"/>
      <c r="E30" s="47"/>
      <c r="F30" s="47"/>
      <c r="G30" s="47"/>
      <c r="H30" s="47"/>
      <c r="I30" s="47"/>
      <c r="J30" s="47"/>
      <c r="K30" s="47"/>
      <c r="L30" s="47"/>
      <c r="M30" s="47"/>
      <c r="N30" s="47"/>
      <c r="O30" s="47"/>
      <c r="P30" s="47"/>
      <c r="Q30" s="47"/>
    </row>
    <row r="31" spans="1:17" ht="15">
      <c r="A31" s="47"/>
      <c r="B31" s="47"/>
      <c r="C31" s="47"/>
      <c r="D31" s="47"/>
      <c r="E31" s="47"/>
      <c r="F31" s="47"/>
      <c r="G31" s="47"/>
      <c r="H31" s="47"/>
      <c r="I31" s="47"/>
      <c r="J31" s="47"/>
      <c r="K31" s="47"/>
      <c r="L31" s="47"/>
      <c r="M31" s="47"/>
      <c r="N31" s="47"/>
      <c r="O31" s="47"/>
      <c r="P31" s="47"/>
      <c r="Q31" s="47"/>
    </row>
  </sheetData>
  <sheetProtection/>
  <mergeCells count="8">
    <mergeCell ref="D20:G21"/>
    <mergeCell ref="D11:G12"/>
    <mergeCell ref="D8:G8"/>
    <mergeCell ref="K5:L7"/>
    <mergeCell ref="C5:G7"/>
    <mergeCell ref="H5:I7"/>
    <mergeCell ref="D14:G15"/>
    <mergeCell ref="D17:G18"/>
  </mergeCells>
  <printOptions/>
  <pageMargins left="0.75" right="0.75" top="0.82" bottom="0.85" header="0.5" footer="0.5"/>
  <pageSetup fitToHeight="1" fitToWidth="1"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25">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55</v>
      </c>
      <c r="C2" s="266" t="s">
        <v>236</v>
      </c>
      <c r="D2" s="267"/>
      <c r="E2" s="267"/>
      <c r="F2" s="267"/>
      <c r="G2" s="267"/>
      <c r="H2" s="267"/>
      <c r="I2" s="268"/>
    </row>
    <row r="3" spans="2:9" s="11" customFormat="1" ht="20.25" customHeight="1">
      <c r="B3" s="269" t="s">
        <v>226</v>
      </c>
      <c r="C3" s="257" t="s">
        <v>229</v>
      </c>
      <c r="D3" s="258"/>
      <c r="E3" s="258"/>
      <c r="F3" s="258"/>
      <c r="G3" s="258"/>
      <c r="H3" s="258"/>
      <c r="I3" s="259"/>
    </row>
    <row r="4" spans="2:9" s="11" customFormat="1" ht="20.25" customHeight="1">
      <c r="B4" s="270"/>
      <c r="C4" s="260"/>
      <c r="D4" s="261"/>
      <c r="E4" s="261"/>
      <c r="F4" s="261"/>
      <c r="G4" s="261"/>
      <c r="H4" s="261"/>
      <c r="I4" s="262"/>
    </row>
    <row r="5" spans="2:10" s="11" customFormat="1" ht="20.25" customHeight="1">
      <c r="B5" s="271"/>
      <c r="C5" s="263"/>
      <c r="D5" s="264"/>
      <c r="E5" s="264"/>
      <c r="F5" s="264"/>
      <c r="G5" s="264"/>
      <c r="H5" s="264"/>
      <c r="I5" s="26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E10+1</f>
        <v>2014</v>
      </c>
      <c r="G10" s="61">
        <f aca="true" t="shared" si="0" ref="G10:BL11">F10+1</f>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t="shared" si="0"/>
        <v>2046</v>
      </c>
      <c r="AM10" s="61">
        <f t="shared" si="0"/>
        <v>2047</v>
      </c>
      <c r="AN10" s="61">
        <f t="shared" si="0"/>
        <v>2048</v>
      </c>
      <c r="AO10" s="61">
        <f t="shared" si="0"/>
        <v>2049</v>
      </c>
      <c r="AP10" s="61">
        <f t="shared" si="0"/>
        <v>2050</v>
      </c>
      <c r="AQ10" s="61">
        <f t="shared" si="0"/>
        <v>2051</v>
      </c>
      <c r="AR10" s="61">
        <f t="shared" si="0"/>
        <v>2052</v>
      </c>
      <c r="AS10" s="61">
        <f t="shared" si="0"/>
        <v>2053</v>
      </c>
      <c r="AT10" s="61">
        <f t="shared" si="0"/>
        <v>2054</v>
      </c>
      <c r="AU10" s="61">
        <f t="shared" si="0"/>
        <v>2055</v>
      </c>
      <c r="AV10" s="61">
        <f t="shared" si="0"/>
        <v>2056</v>
      </c>
      <c r="AW10" s="61">
        <f t="shared" si="0"/>
        <v>2057</v>
      </c>
      <c r="AX10" s="61">
        <f t="shared" si="0"/>
        <v>2058</v>
      </c>
      <c r="AY10" s="61">
        <f t="shared" si="0"/>
        <v>2059</v>
      </c>
      <c r="AZ10" s="61">
        <f t="shared" si="0"/>
        <v>2060</v>
      </c>
      <c r="BA10" s="61">
        <f t="shared" si="0"/>
        <v>2061</v>
      </c>
      <c r="BB10" s="61">
        <f t="shared" si="0"/>
        <v>2062</v>
      </c>
      <c r="BC10" s="61">
        <f t="shared" si="0"/>
        <v>2063</v>
      </c>
      <c r="BD10" s="61">
        <f t="shared" si="0"/>
        <v>2064</v>
      </c>
      <c r="BE10" s="61">
        <f t="shared" si="0"/>
        <v>2065</v>
      </c>
      <c r="BF10" s="61">
        <f t="shared" si="0"/>
        <v>2066</v>
      </c>
      <c r="BG10" s="61">
        <f t="shared" si="0"/>
        <v>2067</v>
      </c>
      <c r="BH10" s="61">
        <f t="shared" si="0"/>
        <v>2068</v>
      </c>
      <c r="BI10" s="61">
        <f t="shared" si="0"/>
        <v>2069</v>
      </c>
      <c r="BJ10" s="61">
        <f t="shared" si="0"/>
        <v>2070</v>
      </c>
      <c r="BK10" s="61">
        <f t="shared" si="0"/>
        <v>2071</v>
      </c>
      <c r="BL10" s="86">
        <f t="shared" si="0"/>
        <v>2072</v>
      </c>
      <c r="BM10" s="6"/>
      <c r="BN10" s="6"/>
    </row>
    <row r="11" spans="3:72" s="11" customFormat="1" ht="15" customHeight="1">
      <c r="C11" s="56"/>
      <c r="D11" s="13"/>
      <c r="E11" s="60">
        <v>0</v>
      </c>
      <c r="F11" s="61">
        <f>E11+1</f>
        <v>1</v>
      </c>
      <c r="G11" s="61">
        <f t="shared" si="0"/>
        <v>2</v>
      </c>
      <c r="H11" s="61">
        <f t="shared" si="0"/>
        <v>3</v>
      </c>
      <c r="I11" s="61">
        <f t="shared" si="0"/>
        <v>4</v>
      </c>
      <c r="J11" s="61">
        <f t="shared" si="0"/>
        <v>5</v>
      </c>
      <c r="K11" s="61">
        <f t="shared" si="0"/>
        <v>6</v>
      </c>
      <c r="L11" s="61">
        <f t="shared" si="0"/>
        <v>7</v>
      </c>
      <c r="M11" s="61">
        <f t="shared" si="0"/>
        <v>8</v>
      </c>
      <c r="N11" s="61">
        <f t="shared" si="0"/>
        <v>9</v>
      </c>
      <c r="O11" s="61">
        <f t="shared" si="0"/>
        <v>10</v>
      </c>
      <c r="P11" s="61">
        <f t="shared" si="0"/>
        <v>11</v>
      </c>
      <c r="Q11" s="61">
        <f t="shared" si="0"/>
        <v>12</v>
      </c>
      <c r="R11" s="61">
        <f t="shared" si="0"/>
        <v>13</v>
      </c>
      <c r="S11" s="61">
        <f t="shared" si="0"/>
        <v>14</v>
      </c>
      <c r="T11" s="61">
        <f t="shared" si="0"/>
        <v>15</v>
      </c>
      <c r="U11" s="61">
        <f t="shared" si="0"/>
        <v>16</v>
      </c>
      <c r="V11" s="61">
        <f t="shared" si="0"/>
        <v>17</v>
      </c>
      <c r="W11" s="61">
        <f t="shared" si="0"/>
        <v>18</v>
      </c>
      <c r="X11" s="61">
        <f t="shared" si="0"/>
        <v>19</v>
      </c>
      <c r="Y11" s="61">
        <f t="shared" si="0"/>
        <v>20</v>
      </c>
      <c r="Z11" s="61">
        <f t="shared" si="0"/>
        <v>21</v>
      </c>
      <c r="AA11" s="61">
        <f t="shared" si="0"/>
        <v>22</v>
      </c>
      <c r="AB11" s="61">
        <f t="shared" si="0"/>
        <v>23</v>
      </c>
      <c r="AC11" s="61">
        <f t="shared" si="0"/>
        <v>24</v>
      </c>
      <c r="AD11" s="61">
        <f t="shared" si="0"/>
        <v>25</v>
      </c>
      <c r="AE11" s="61">
        <f t="shared" si="0"/>
        <v>26</v>
      </c>
      <c r="AF11" s="61">
        <f t="shared" si="0"/>
        <v>27</v>
      </c>
      <c r="AG11" s="61">
        <f t="shared" si="0"/>
        <v>28</v>
      </c>
      <c r="AH11" s="61">
        <f t="shared" si="0"/>
        <v>29</v>
      </c>
      <c r="AI11" s="61">
        <f t="shared" si="0"/>
        <v>30</v>
      </c>
      <c r="AJ11" s="61">
        <f t="shared" si="0"/>
        <v>31</v>
      </c>
      <c r="AK11" s="61">
        <f t="shared" si="0"/>
        <v>32</v>
      </c>
      <c r="AL11" s="61">
        <f t="shared" si="0"/>
        <v>33</v>
      </c>
      <c r="AM11" s="61">
        <f t="shared" si="0"/>
        <v>34</v>
      </c>
      <c r="AN11" s="61">
        <f t="shared" si="0"/>
        <v>35</v>
      </c>
      <c r="AO11" s="61">
        <f t="shared" si="0"/>
        <v>36</v>
      </c>
      <c r="AP11" s="61">
        <f t="shared" si="0"/>
        <v>37</v>
      </c>
      <c r="AQ11" s="61">
        <f t="shared" si="0"/>
        <v>38</v>
      </c>
      <c r="AR11" s="61">
        <f t="shared" si="0"/>
        <v>39</v>
      </c>
      <c r="AS11" s="61">
        <f t="shared" si="0"/>
        <v>40</v>
      </c>
      <c r="AT11" s="61">
        <f t="shared" si="0"/>
        <v>41</v>
      </c>
      <c r="AU11" s="61">
        <f t="shared" si="0"/>
        <v>42</v>
      </c>
      <c r="AV11" s="61">
        <f t="shared" si="0"/>
        <v>43</v>
      </c>
      <c r="AW11" s="61">
        <f t="shared" si="0"/>
        <v>44</v>
      </c>
      <c r="AX11" s="61">
        <f t="shared" si="0"/>
        <v>45</v>
      </c>
      <c r="AY11" s="61">
        <f t="shared" si="0"/>
        <v>46</v>
      </c>
      <c r="AZ11" s="61">
        <f t="shared" si="0"/>
        <v>47</v>
      </c>
      <c r="BA11" s="61">
        <f t="shared" si="0"/>
        <v>48</v>
      </c>
      <c r="BB11" s="61">
        <f t="shared" si="0"/>
        <v>49</v>
      </c>
      <c r="BC11" s="61">
        <f t="shared" si="0"/>
        <v>50</v>
      </c>
      <c r="BD11" s="61">
        <f t="shared" si="0"/>
        <v>51</v>
      </c>
      <c r="BE11" s="61">
        <f t="shared" si="0"/>
        <v>52</v>
      </c>
      <c r="BF11" s="61">
        <f t="shared" si="0"/>
        <v>53</v>
      </c>
      <c r="BG11" s="61">
        <f t="shared" si="0"/>
        <v>54</v>
      </c>
      <c r="BH11" s="61">
        <f t="shared" si="0"/>
        <v>55</v>
      </c>
      <c r="BI11" s="61">
        <f t="shared" si="0"/>
        <v>56</v>
      </c>
      <c r="BJ11" s="61">
        <f t="shared" si="0"/>
        <v>57</v>
      </c>
      <c r="BK11" s="61">
        <f t="shared" si="0"/>
        <v>58</v>
      </c>
      <c r="BL11" s="86">
        <f t="shared" si="0"/>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72" t="s">
        <v>5</v>
      </c>
      <c r="BP13" s="272"/>
      <c r="BQ13" s="272"/>
      <c r="BR13" s="272"/>
      <c r="BS13" s="272"/>
      <c r="BT13" s="27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48" t="s">
        <v>239</v>
      </c>
      <c r="BP14" s="249"/>
      <c r="BQ14" s="249"/>
      <c r="BR14" s="249"/>
      <c r="BS14" s="249"/>
      <c r="BT14" s="25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51"/>
      <c r="BP15" s="252"/>
      <c r="BQ15" s="252"/>
      <c r="BR15" s="252"/>
      <c r="BS15" s="252"/>
      <c r="BT15" s="25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54"/>
      <c r="BP16" s="255"/>
      <c r="BQ16" s="255"/>
      <c r="BR16" s="255"/>
      <c r="BS16" s="255"/>
      <c r="BT16" s="256"/>
    </row>
    <row r="17" spans="2:72" ht="15" customHeight="1">
      <c r="B17" s="27" t="s">
        <v>51</v>
      </c>
      <c r="C17" s="31">
        <f>SUM(E17:BL17)</f>
        <v>0</v>
      </c>
      <c r="D17" s="23"/>
      <c r="E17" s="13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45" t="s">
        <v>4</v>
      </c>
      <c r="BP17" s="246"/>
      <c r="BQ17" s="246"/>
      <c r="BR17" s="246"/>
      <c r="BS17" s="246"/>
      <c r="BT17" s="24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73"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73"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SUM(E17:E19)</f>
        <v>0</v>
      </c>
      <c r="F21" s="114">
        <f aca="true" t="shared" si="1" ref="F21:BL21">SUM(F17:F19)</f>
        <v>0</v>
      </c>
      <c r="G21" s="114">
        <f t="shared" si="1"/>
        <v>0</v>
      </c>
      <c r="H21" s="114">
        <f t="shared" si="1"/>
        <v>0</v>
      </c>
      <c r="I21" s="114">
        <f t="shared" si="1"/>
        <v>0</v>
      </c>
      <c r="J21" s="114">
        <f t="shared" si="1"/>
        <v>0</v>
      </c>
      <c r="K21" s="114">
        <f t="shared" si="1"/>
        <v>0</v>
      </c>
      <c r="L21" s="114">
        <f t="shared" si="1"/>
        <v>0</v>
      </c>
      <c r="M21" s="114">
        <f t="shared" si="1"/>
        <v>0</v>
      </c>
      <c r="N21" s="114">
        <f t="shared" si="1"/>
        <v>0</v>
      </c>
      <c r="O21" s="114">
        <f t="shared" si="1"/>
        <v>0</v>
      </c>
      <c r="P21" s="114">
        <f t="shared" si="1"/>
        <v>0</v>
      </c>
      <c r="Q21" s="114">
        <f t="shared" si="1"/>
        <v>0</v>
      </c>
      <c r="R21" s="114">
        <f t="shared" si="1"/>
        <v>0</v>
      </c>
      <c r="S21" s="114">
        <f t="shared" si="1"/>
        <v>0</v>
      </c>
      <c r="T21" s="114">
        <f t="shared" si="1"/>
        <v>0</v>
      </c>
      <c r="U21" s="114">
        <f t="shared" si="1"/>
        <v>0</v>
      </c>
      <c r="V21" s="114">
        <f t="shared" si="1"/>
        <v>0</v>
      </c>
      <c r="W21" s="114">
        <f t="shared" si="1"/>
        <v>0</v>
      </c>
      <c r="X21" s="114">
        <f t="shared" si="1"/>
        <v>0</v>
      </c>
      <c r="Y21" s="114">
        <f t="shared" si="1"/>
        <v>0</v>
      </c>
      <c r="Z21" s="114">
        <f t="shared" si="1"/>
        <v>0</v>
      </c>
      <c r="AA21" s="114">
        <f t="shared" si="1"/>
        <v>0</v>
      </c>
      <c r="AB21" s="114">
        <f t="shared" si="1"/>
        <v>0</v>
      </c>
      <c r="AC21" s="114">
        <f t="shared" si="1"/>
        <v>0</v>
      </c>
      <c r="AD21" s="114">
        <f t="shared" si="1"/>
        <v>0</v>
      </c>
      <c r="AE21" s="114">
        <f t="shared" si="1"/>
        <v>0</v>
      </c>
      <c r="AF21" s="114">
        <f t="shared" si="1"/>
        <v>0</v>
      </c>
      <c r="AG21" s="114">
        <f t="shared" si="1"/>
        <v>0</v>
      </c>
      <c r="AH21" s="114">
        <f t="shared" si="1"/>
        <v>0</v>
      </c>
      <c r="AI21" s="114">
        <f t="shared" si="1"/>
        <v>0</v>
      </c>
      <c r="AJ21" s="114">
        <f t="shared" si="1"/>
        <v>0</v>
      </c>
      <c r="AK21" s="114">
        <f t="shared" si="1"/>
        <v>0</v>
      </c>
      <c r="AL21" s="114">
        <f t="shared" si="1"/>
        <v>0</v>
      </c>
      <c r="AM21" s="114">
        <f t="shared" si="1"/>
        <v>0</v>
      </c>
      <c r="AN21" s="114">
        <f t="shared" si="1"/>
        <v>0</v>
      </c>
      <c r="AO21" s="114">
        <f t="shared" si="1"/>
        <v>0</v>
      </c>
      <c r="AP21" s="114">
        <f t="shared" si="1"/>
        <v>0</v>
      </c>
      <c r="AQ21" s="114">
        <f t="shared" si="1"/>
        <v>0</v>
      </c>
      <c r="AR21" s="114">
        <f t="shared" si="1"/>
        <v>0</v>
      </c>
      <c r="AS21" s="114">
        <f t="shared" si="1"/>
        <v>0</v>
      </c>
      <c r="AT21" s="114">
        <f t="shared" si="1"/>
        <v>0</v>
      </c>
      <c r="AU21" s="114">
        <f t="shared" si="1"/>
        <v>0</v>
      </c>
      <c r="AV21" s="114">
        <f t="shared" si="1"/>
        <v>0</v>
      </c>
      <c r="AW21" s="114">
        <f t="shared" si="1"/>
        <v>0</v>
      </c>
      <c r="AX21" s="114">
        <f t="shared" si="1"/>
        <v>0</v>
      </c>
      <c r="AY21" s="114">
        <f t="shared" si="1"/>
        <v>0</v>
      </c>
      <c r="AZ21" s="114">
        <f t="shared" si="1"/>
        <v>0</v>
      </c>
      <c r="BA21" s="114">
        <f t="shared" si="1"/>
        <v>0</v>
      </c>
      <c r="BB21" s="114">
        <f t="shared" si="1"/>
        <v>0</v>
      </c>
      <c r="BC21" s="114">
        <f t="shared" si="1"/>
        <v>0</v>
      </c>
      <c r="BD21" s="114">
        <f t="shared" si="1"/>
        <v>0</v>
      </c>
      <c r="BE21" s="114">
        <f t="shared" si="1"/>
        <v>0</v>
      </c>
      <c r="BF21" s="114">
        <f t="shared" si="1"/>
        <v>0</v>
      </c>
      <c r="BG21" s="114">
        <f t="shared" si="1"/>
        <v>0</v>
      </c>
      <c r="BH21" s="114">
        <f t="shared" si="1"/>
        <v>0</v>
      </c>
      <c r="BI21" s="114">
        <f t="shared" si="1"/>
        <v>0</v>
      </c>
      <c r="BJ21" s="114">
        <f t="shared" si="1"/>
        <v>0</v>
      </c>
      <c r="BK21" s="114">
        <f t="shared" si="1"/>
        <v>0</v>
      </c>
      <c r="BL21" s="115">
        <f t="shared" si="1"/>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77" t="s">
        <v>9</v>
      </c>
      <c r="BP23" s="278"/>
      <c r="BQ23" s="278"/>
      <c r="BR23" s="278"/>
      <c r="BS23" s="278"/>
      <c r="BT23" s="279"/>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73"/>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73"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73"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73"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SUM(E24:E27)</f>
        <v>0</v>
      </c>
      <c r="F29" s="119">
        <f aca="true" t="shared" si="2" ref="F29:BL29">SUM(F24:F27)</f>
        <v>0</v>
      </c>
      <c r="G29" s="119">
        <f t="shared" si="2"/>
        <v>0</v>
      </c>
      <c r="H29" s="119">
        <f t="shared" si="2"/>
        <v>0</v>
      </c>
      <c r="I29" s="119">
        <f t="shared" si="2"/>
        <v>0</v>
      </c>
      <c r="J29" s="119">
        <f t="shared" si="2"/>
        <v>0</v>
      </c>
      <c r="K29" s="119">
        <f t="shared" si="2"/>
        <v>0</v>
      </c>
      <c r="L29" s="119">
        <f t="shared" si="2"/>
        <v>0</v>
      </c>
      <c r="M29" s="119">
        <f t="shared" si="2"/>
        <v>0</v>
      </c>
      <c r="N29" s="119">
        <f t="shared" si="2"/>
        <v>0</v>
      </c>
      <c r="O29" s="119">
        <f t="shared" si="2"/>
        <v>0</v>
      </c>
      <c r="P29" s="119">
        <f t="shared" si="2"/>
        <v>0</v>
      </c>
      <c r="Q29" s="119">
        <f t="shared" si="2"/>
        <v>0</v>
      </c>
      <c r="R29" s="119">
        <f t="shared" si="2"/>
        <v>0</v>
      </c>
      <c r="S29" s="119">
        <f t="shared" si="2"/>
        <v>0</v>
      </c>
      <c r="T29" s="119">
        <f t="shared" si="2"/>
        <v>0</v>
      </c>
      <c r="U29" s="119">
        <f t="shared" si="2"/>
        <v>0</v>
      </c>
      <c r="V29" s="119">
        <f t="shared" si="2"/>
        <v>0</v>
      </c>
      <c r="W29" s="119">
        <f t="shared" si="2"/>
        <v>0</v>
      </c>
      <c r="X29" s="119">
        <f t="shared" si="2"/>
        <v>0</v>
      </c>
      <c r="Y29" s="119">
        <f t="shared" si="2"/>
        <v>0</v>
      </c>
      <c r="Z29" s="119">
        <f t="shared" si="2"/>
        <v>0</v>
      </c>
      <c r="AA29" s="119">
        <f t="shared" si="2"/>
        <v>0</v>
      </c>
      <c r="AB29" s="119">
        <f t="shared" si="2"/>
        <v>0</v>
      </c>
      <c r="AC29" s="119">
        <f t="shared" si="2"/>
        <v>0</v>
      </c>
      <c r="AD29" s="119">
        <f t="shared" si="2"/>
        <v>0</v>
      </c>
      <c r="AE29" s="119">
        <f t="shared" si="2"/>
        <v>0</v>
      </c>
      <c r="AF29" s="119">
        <f t="shared" si="2"/>
        <v>0</v>
      </c>
      <c r="AG29" s="119">
        <f t="shared" si="2"/>
        <v>0</v>
      </c>
      <c r="AH29" s="119">
        <f t="shared" si="2"/>
        <v>0</v>
      </c>
      <c r="AI29" s="119">
        <f t="shared" si="2"/>
        <v>0</v>
      </c>
      <c r="AJ29" s="119">
        <f t="shared" si="2"/>
        <v>0</v>
      </c>
      <c r="AK29" s="119">
        <f t="shared" si="2"/>
        <v>0</v>
      </c>
      <c r="AL29" s="119">
        <f t="shared" si="2"/>
        <v>0</v>
      </c>
      <c r="AM29" s="119">
        <f t="shared" si="2"/>
        <v>0</v>
      </c>
      <c r="AN29" s="119">
        <f t="shared" si="2"/>
        <v>0</v>
      </c>
      <c r="AO29" s="119">
        <f t="shared" si="2"/>
        <v>0</v>
      </c>
      <c r="AP29" s="119">
        <f t="shared" si="2"/>
        <v>0</v>
      </c>
      <c r="AQ29" s="119">
        <f t="shared" si="2"/>
        <v>0</v>
      </c>
      <c r="AR29" s="119">
        <f t="shared" si="2"/>
        <v>0</v>
      </c>
      <c r="AS29" s="119">
        <f t="shared" si="2"/>
        <v>0</v>
      </c>
      <c r="AT29" s="119">
        <f t="shared" si="2"/>
        <v>0</v>
      </c>
      <c r="AU29" s="119">
        <f t="shared" si="2"/>
        <v>0</v>
      </c>
      <c r="AV29" s="119">
        <f t="shared" si="2"/>
        <v>0</v>
      </c>
      <c r="AW29" s="119">
        <f t="shared" si="2"/>
        <v>0</v>
      </c>
      <c r="AX29" s="119">
        <f t="shared" si="2"/>
        <v>0</v>
      </c>
      <c r="AY29" s="119">
        <f t="shared" si="2"/>
        <v>0</v>
      </c>
      <c r="AZ29" s="119">
        <f t="shared" si="2"/>
        <v>0</v>
      </c>
      <c r="BA29" s="119">
        <f t="shared" si="2"/>
        <v>0</v>
      </c>
      <c r="BB29" s="119">
        <f t="shared" si="2"/>
        <v>0</v>
      </c>
      <c r="BC29" s="119">
        <f t="shared" si="2"/>
        <v>0</v>
      </c>
      <c r="BD29" s="119">
        <f t="shared" si="2"/>
        <v>0</v>
      </c>
      <c r="BE29" s="119">
        <f t="shared" si="2"/>
        <v>0</v>
      </c>
      <c r="BF29" s="119">
        <f t="shared" si="2"/>
        <v>0</v>
      </c>
      <c r="BG29" s="119">
        <f t="shared" si="2"/>
        <v>0</v>
      </c>
      <c r="BH29" s="119">
        <f t="shared" si="2"/>
        <v>0</v>
      </c>
      <c r="BI29" s="119">
        <f t="shared" si="2"/>
        <v>0</v>
      </c>
      <c r="BJ29" s="119">
        <f t="shared" si="2"/>
        <v>0</v>
      </c>
      <c r="BK29" s="119">
        <f t="shared" si="2"/>
        <v>0</v>
      </c>
      <c r="BL29" s="120">
        <f t="shared" si="2"/>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73"/>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73"/>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74"/>
      <c r="BP32" s="275"/>
      <c r="BQ32" s="275"/>
      <c r="BR32" s="275"/>
      <c r="BS32" s="275"/>
      <c r="BT32" s="276"/>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73"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73"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73"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SUM(E33:E35)</f>
        <v>0</v>
      </c>
      <c r="F37" s="123">
        <f aca="true" t="shared" si="3" ref="F37:AJ37">SUM(F33:F35)</f>
        <v>0</v>
      </c>
      <c r="G37" s="123">
        <f t="shared" si="3"/>
        <v>0</v>
      </c>
      <c r="H37" s="123">
        <f t="shared" si="3"/>
        <v>0</v>
      </c>
      <c r="I37" s="123">
        <f t="shared" si="3"/>
        <v>0</v>
      </c>
      <c r="J37" s="123">
        <f t="shared" si="3"/>
        <v>0</v>
      </c>
      <c r="K37" s="123">
        <f t="shared" si="3"/>
        <v>0</v>
      </c>
      <c r="L37" s="123">
        <f t="shared" si="3"/>
        <v>0</v>
      </c>
      <c r="M37" s="123">
        <f t="shared" si="3"/>
        <v>0</v>
      </c>
      <c r="N37" s="123">
        <f t="shared" si="3"/>
        <v>0</v>
      </c>
      <c r="O37" s="123">
        <f t="shared" si="3"/>
        <v>0</v>
      </c>
      <c r="P37" s="123">
        <f t="shared" si="3"/>
        <v>0</v>
      </c>
      <c r="Q37" s="123">
        <f t="shared" si="3"/>
        <v>0</v>
      </c>
      <c r="R37" s="123">
        <f t="shared" si="3"/>
        <v>0</v>
      </c>
      <c r="S37" s="123">
        <f t="shared" si="3"/>
        <v>0</v>
      </c>
      <c r="T37" s="123">
        <f t="shared" si="3"/>
        <v>0</v>
      </c>
      <c r="U37" s="123">
        <f t="shared" si="3"/>
        <v>0</v>
      </c>
      <c r="V37" s="123">
        <f t="shared" si="3"/>
        <v>0</v>
      </c>
      <c r="W37" s="123">
        <f t="shared" si="3"/>
        <v>0</v>
      </c>
      <c r="X37" s="123">
        <f t="shared" si="3"/>
        <v>0</v>
      </c>
      <c r="Y37" s="123">
        <f t="shared" si="3"/>
        <v>0</v>
      </c>
      <c r="Z37" s="123">
        <f t="shared" si="3"/>
        <v>0</v>
      </c>
      <c r="AA37" s="123">
        <f t="shared" si="3"/>
        <v>0</v>
      </c>
      <c r="AB37" s="123">
        <f t="shared" si="3"/>
        <v>0</v>
      </c>
      <c r="AC37" s="123">
        <f t="shared" si="3"/>
        <v>0</v>
      </c>
      <c r="AD37" s="123">
        <f t="shared" si="3"/>
        <v>0</v>
      </c>
      <c r="AE37" s="123">
        <f t="shared" si="3"/>
        <v>0</v>
      </c>
      <c r="AF37" s="123">
        <f t="shared" si="3"/>
        <v>0</v>
      </c>
      <c r="AG37" s="123">
        <f t="shared" si="3"/>
        <v>0</v>
      </c>
      <c r="AH37" s="123">
        <f t="shared" si="3"/>
        <v>0</v>
      </c>
      <c r="AI37" s="123">
        <f t="shared" si="3"/>
        <v>0</v>
      </c>
      <c r="AJ37" s="123">
        <f t="shared" si="3"/>
        <v>0</v>
      </c>
      <c r="AK37" s="123">
        <f aca="true" t="shared" si="4" ref="AK37:BL37">SUM(AK33:AK35)</f>
        <v>0</v>
      </c>
      <c r="AL37" s="123">
        <f t="shared" si="4"/>
        <v>0</v>
      </c>
      <c r="AM37" s="123">
        <f t="shared" si="4"/>
        <v>0</v>
      </c>
      <c r="AN37" s="123">
        <f t="shared" si="4"/>
        <v>0</v>
      </c>
      <c r="AO37" s="123">
        <f t="shared" si="4"/>
        <v>0</v>
      </c>
      <c r="AP37" s="123">
        <f t="shared" si="4"/>
        <v>0</v>
      </c>
      <c r="AQ37" s="123">
        <f t="shared" si="4"/>
        <v>0</v>
      </c>
      <c r="AR37" s="123">
        <f t="shared" si="4"/>
        <v>0</v>
      </c>
      <c r="AS37" s="123">
        <f t="shared" si="4"/>
        <v>0</v>
      </c>
      <c r="AT37" s="123">
        <f t="shared" si="4"/>
        <v>0</v>
      </c>
      <c r="AU37" s="123">
        <f t="shared" si="4"/>
        <v>0</v>
      </c>
      <c r="AV37" s="123">
        <f t="shared" si="4"/>
        <v>0</v>
      </c>
      <c r="AW37" s="123">
        <f t="shared" si="4"/>
        <v>0</v>
      </c>
      <c r="AX37" s="123">
        <f t="shared" si="4"/>
        <v>0</v>
      </c>
      <c r="AY37" s="123">
        <f t="shared" si="4"/>
        <v>0</v>
      </c>
      <c r="AZ37" s="123">
        <f t="shared" si="4"/>
        <v>0</v>
      </c>
      <c r="BA37" s="123">
        <f t="shared" si="4"/>
        <v>0</v>
      </c>
      <c r="BB37" s="123">
        <f t="shared" si="4"/>
        <v>0</v>
      </c>
      <c r="BC37" s="123">
        <f t="shared" si="4"/>
        <v>0</v>
      </c>
      <c r="BD37" s="123">
        <f t="shared" si="4"/>
        <v>0</v>
      </c>
      <c r="BE37" s="123">
        <f t="shared" si="4"/>
        <v>0</v>
      </c>
      <c r="BF37" s="123">
        <f t="shared" si="4"/>
        <v>0</v>
      </c>
      <c r="BG37" s="123">
        <f t="shared" si="4"/>
        <v>0</v>
      </c>
      <c r="BH37" s="123">
        <f t="shared" si="4"/>
        <v>0</v>
      </c>
      <c r="BI37" s="123">
        <f t="shared" si="4"/>
        <v>0</v>
      </c>
      <c r="BJ37" s="123">
        <f t="shared" si="4"/>
        <v>0</v>
      </c>
      <c r="BK37" s="123">
        <f t="shared" si="4"/>
        <v>0</v>
      </c>
      <c r="BL37" s="124">
        <f t="shared" si="4"/>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SUM(E21,E29,E37)</f>
        <v>0</v>
      </c>
      <c r="F39" s="114">
        <f aca="true" t="shared" si="5" ref="F39:BL39">SUM(F21,F29,F37)</f>
        <v>0</v>
      </c>
      <c r="G39" s="114">
        <f t="shared" si="5"/>
        <v>0</v>
      </c>
      <c r="H39" s="114">
        <f t="shared" si="5"/>
        <v>0</v>
      </c>
      <c r="I39" s="114">
        <f t="shared" si="5"/>
        <v>0</v>
      </c>
      <c r="J39" s="114">
        <f t="shared" si="5"/>
        <v>0</v>
      </c>
      <c r="K39" s="114">
        <f t="shared" si="5"/>
        <v>0</v>
      </c>
      <c r="L39" s="114">
        <f t="shared" si="5"/>
        <v>0</v>
      </c>
      <c r="M39" s="114">
        <f t="shared" si="5"/>
        <v>0</v>
      </c>
      <c r="N39" s="114">
        <f t="shared" si="5"/>
        <v>0</v>
      </c>
      <c r="O39" s="114">
        <f t="shared" si="5"/>
        <v>0</v>
      </c>
      <c r="P39" s="114">
        <f t="shared" si="5"/>
        <v>0</v>
      </c>
      <c r="Q39" s="114">
        <f t="shared" si="5"/>
        <v>0</v>
      </c>
      <c r="R39" s="114">
        <f t="shared" si="5"/>
        <v>0</v>
      </c>
      <c r="S39" s="114">
        <f t="shared" si="5"/>
        <v>0</v>
      </c>
      <c r="T39" s="114">
        <f t="shared" si="5"/>
        <v>0</v>
      </c>
      <c r="U39" s="114">
        <f t="shared" si="5"/>
        <v>0</v>
      </c>
      <c r="V39" s="114">
        <f t="shared" si="5"/>
        <v>0</v>
      </c>
      <c r="W39" s="114">
        <f t="shared" si="5"/>
        <v>0</v>
      </c>
      <c r="X39" s="114">
        <f t="shared" si="5"/>
        <v>0</v>
      </c>
      <c r="Y39" s="114">
        <f t="shared" si="5"/>
        <v>0</v>
      </c>
      <c r="Z39" s="114">
        <f t="shared" si="5"/>
        <v>0</v>
      </c>
      <c r="AA39" s="114">
        <f t="shared" si="5"/>
        <v>0</v>
      </c>
      <c r="AB39" s="114">
        <f t="shared" si="5"/>
        <v>0</v>
      </c>
      <c r="AC39" s="114">
        <f t="shared" si="5"/>
        <v>0</v>
      </c>
      <c r="AD39" s="114">
        <f t="shared" si="5"/>
        <v>0</v>
      </c>
      <c r="AE39" s="114">
        <f t="shared" si="5"/>
        <v>0</v>
      </c>
      <c r="AF39" s="114">
        <f t="shared" si="5"/>
        <v>0</v>
      </c>
      <c r="AG39" s="114">
        <f t="shared" si="5"/>
        <v>0</v>
      </c>
      <c r="AH39" s="114">
        <f t="shared" si="5"/>
        <v>0</v>
      </c>
      <c r="AI39" s="114">
        <f t="shared" si="5"/>
        <v>0</v>
      </c>
      <c r="AJ39" s="114">
        <f t="shared" si="5"/>
        <v>0</v>
      </c>
      <c r="AK39" s="114">
        <f t="shared" si="5"/>
        <v>0</v>
      </c>
      <c r="AL39" s="114">
        <f t="shared" si="5"/>
        <v>0</v>
      </c>
      <c r="AM39" s="114">
        <f t="shared" si="5"/>
        <v>0</v>
      </c>
      <c r="AN39" s="114">
        <f t="shared" si="5"/>
        <v>0</v>
      </c>
      <c r="AO39" s="114">
        <f t="shared" si="5"/>
        <v>0</v>
      </c>
      <c r="AP39" s="114">
        <f t="shared" si="5"/>
        <v>0</v>
      </c>
      <c r="AQ39" s="114">
        <f t="shared" si="5"/>
        <v>0</v>
      </c>
      <c r="AR39" s="114">
        <f t="shared" si="5"/>
        <v>0</v>
      </c>
      <c r="AS39" s="114">
        <f t="shared" si="5"/>
        <v>0</v>
      </c>
      <c r="AT39" s="114">
        <f t="shared" si="5"/>
        <v>0</v>
      </c>
      <c r="AU39" s="114">
        <f t="shared" si="5"/>
        <v>0</v>
      </c>
      <c r="AV39" s="114">
        <f t="shared" si="5"/>
        <v>0</v>
      </c>
      <c r="AW39" s="114">
        <f t="shared" si="5"/>
        <v>0</v>
      </c>
      <c r="AX39" s="114">
        <f t="shared" si="5"/>
        <v>0</v>
      </c>
      <c r="AY39" s="114">
        <f t="shared" si="5"/>
        <v>0</v>
      </c>
      <c r="AZ39" s="114">
        <f t="shared" si="5"/>
        <v>0</v>
      </c>
      <c r="BA39" s="114">
        <f t="shared" si="5"/>
        <v>0</v>
      </c>
      <c r="BB39" s="114">
        <f t="shared" si="5"/>
        <v>0</v>
      </c>
      <c r="BC39" s="114">
        <f t="shared" si="5"/>
        <v>0</v>
      </c>
      <c r="BD39" s="114">
        <f t="shared" si="5"/>
        <v>0</v>
      </c>
      <c r="BE39" s="114">
        <f t="shared" si="5"/>
        <v>0</v>
      </c>
      <c r="BF39" s="114">
        <f t="shared" si="5"/>
        <v>0</v>
      </c>
      <c r="BG39" s="114">
        <f t="shared" si="5"/>
        <v>0</v>
      </c>
      <c r="BH39" s="114">
        <f t="shared" si="5"/>
        <v>0</v>
      </c>
      <c r="BI39" s="114">
        <f t="shared" si="5"/>
        <v>0</v>
      </c>
      <c r="BJ39" s="114">
        <f t="shared" si="5"/>
        <v>0</v>
      </c>
      <c r="BK39" s="114">
        <f t="shared" si="5"/>
        <v>0</v>
      </c>
      <c r="BL39" s="115">
        <f t="shared" si="5"/>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 aca="true" t="shared" si="6" ref="F41:BL41">F39*F48</f>
        <v>0</v>
      </c>
      <c r="G41" s="36">
        <f t="shared" si="6"/>
        <v>0</v>
      </c>
      <c r="H41" s="36">
        <f t="shared" si="6"/>
        <v>0</v>
      </c>
      <c r="I41" s="36">
        <f t="shared" si="6"/>
        <v>0</v>
      </c>
      <c r="J41" s="36">
        <f t="shared" si="6"/>
        <v>0</v>
      </c>
      <c r="K41" s="36">
        <f t="shared" si="6"/>
        <v>0</v>
      </c>
      <c r="L41" s="36">
        <f t="shared" si="6"/>
        <v>0</v>
      </c>
      <c r="M41" s="36">
        <f t="shared" si="6"/>
        <v>0</v>
      </c>
      <c r="N41" s="36">
        <f t="shared" si="6"/>
        <v>0</v>
      </c>
      <c r="O41" s="36">
        <f t="shared" si="6"/>
        <v>0</v>
      </c>
      <c r="P41" s="36">
        <f t="shared" si="6"/>
        <v>0</v>
      </c>
      <c r="Q41" s="36">
        <f t="shared" si="6"/>
        <v>0</v>
      </c>
      <c r="R41" s="36">
        <f t="shared" si="6"/>
        <v>0</v>
      </c>
      <c r="S41" s="36">
        <f t="shared" si="6"/>
        <v>0</v>
      </c>
      <c r="T41" s="36">
        <f t="shared" si="6"/>
        <v>0</v>
      </c>
      <c r="U41" s="36">
        <f t="shared" si="6"/>
        <v>0</v>
      </c>
      <c r="V41" s="36">
        <f t="shared" si="6"/>
        <v>0</v>
      </c>
      <c r="W41" s="36">
        <f t="shared" si="6"/>
        <v>0</v>
      </c>
      <c r="X41" s="36">
        <f t="shared" si="6"/>
        <v>0</v>
      </c>
      <c r="Y41" s="36">
        <f t="shared" si="6"/>
        <v>0</v>
      </c>
      <c r="Z41" s="36">
        <f t="shared" si="6"/>
        <v>0</v>
      </c>
      <c r="AA41" s="36">
        <f t="shared" si="6"/>
        <v>0</v>
      </c>
      <c r="AB41" s="36">
        <f t="shared" si="6"/>
        <v>0</v>
      </c>
      <c r="AC41" s="36">
        <f t="shared" si="6"/>
        <v>0</v>
      </c>
      <c r="AD41" s="36">
        <f t="shared" si="6"/>
        <v>0</v>
      </c>
      <c r="AE41" s="36">
        <f t="shared" si="6"/>
        <v>0</v>
      </c>
      <c r="AF41" s="36">
        <f t="shared" si="6"/>
        <v>0</v>
      </c>
      <c r="AG41" s="36">
        <f t="shared" si="6"/>
        <v>0</v>
      </c>
      <c r="AH41" s="36">
        <f t="shared" si="6"/>
        <v>0</v>
      </c>
      <c r="AI41" s="36">
        <f t="shared" si="6"/>
        <v>0</v>
      </c>
      <c r="AJ41" s="36">
        <f t="shared" si="6"/>
        <v>0</v>
      </c>
      <c r="AK41" s="36">
        <f t="shared" si="6"/>
        <v>0</v>
      </c>
      <c r="AL41" s="36">
        <f t="shared" si="6"/>
        <v>0</v>
      </c>
      <c r="AM41" s="36">
        <f t="shared" si="6"/>
        <v>0</v>
      </c>
      <c r="AN41" s="36">
        <f t="shared" si="6"/>
        <v>0</v>
      </c>
      <c r="AO41" s="36">
        <f t="shared" si="6"/>
        <v>0</v>
      </c>
      <c r="AP41" s="36">
        <f t="shared" si="6"/>
        <v>0</v>
      </c>
      <c r="AQ41" s="36">
        <f t="shared" si="6"/>
        <v>0</v>
      </c>
      <c r="AR41" s="36">
        <f t="shared" si="6"/>
        <v>0</v>
      </c>
      <c r="AS41" s="36">
        <f t="shared" si="6"/>
        <v>0</v>
      </c>
      <c r="AT41" s="36">
        <f t="shared" si="6"/>
        <v>0</v>
      </c>
      <c r="AU41" s="36">
        <f t="shared" si="6"/>
        <v>0</v>
      </c>
      <c r="AV41" s="36">
        <f t="shared" si="6"/>
        <v>0</v>
      </c>
      <c r="AW41" s="36">
        <f t="shared" si="6"/>
        <v>0</v>
      </c>
      <c r="AX41" s="36">
        <f t="shared" si="6"/>
        <v>0</v>
      </c>
      <c r="AY41" s="36">
        <f t="shared" si="6"/>
        <v>0</v>
      </c>
      <c r="AZ41" s="36">
        <f t="shared" si="6"/>
        <v>0</v>
      </c>
      <c r="BA41" s="36">
        <f t="shared" si="6"/>
        <v>0</v>
      </c>
      <c r="BB41" s="36">
        <f t="shared" si="6"/>
        <v>0</v>
      </c>
      <c r="BC41" s="36">
        <f t="shared" si="6"/>
        <v>0</v>
      </c>
      <c r="BD41" s="36">
        <f t="shared" si="6"/>
        <v>0</v>
      </c>
      <c r="BE41" s="36">
        <f t="shared" si="6"/>
        <v>0</v>
      </c>
      <c r="BF41" s="36">
        <f t="shared" si="6"/>
        <v>0</v>
      </c>
      <c r="BG41" s="36">
        <f t="shared" si="6"/>
        <v>0</v>
      </c>
      <c r="BH41" s="36">
        <f t="shared" si="6"/>
        <v>0</v>
      </c>
      <c r="BI41" s="36">
        <f t="shared" si="6"/>
        <v>0</v>
      </c>
      <c r="BJ41" s="36">
        <f t="shared" si="6"/>
        <v>0</v>
      </c>
      <c r="BK41" s="36">
        <f t="shared" si="6"/>
        <v>0</v>
      </c>
      <c r="BL41" s="37">
        <f t="shared" si="6"/>
        <v>0</v>
      </c>
      <c r="BO41" s="280" t="s">
        <v>9</v>
      </c>
      <c r="BP41" s="281"/>
      <c r="BQ41" s="281"/>
      <c r="BR41" s="281"/>
      <c r="BS41" s="281"/>
      <c r="BT41" s="282"/>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E11</f>
        <v>0</v>
      </c>
      <c r="F46">
        <f aca="true" t="shared" si="7" ref="F46:BL46">F11</f>
        <v>1</v>
      </c>
      <c r="G46">
        <f t="shared" si="7"/>
        <v>2</v>
      </c>
      <c r="H46">
        <f t="shared" si="7"/>
        <v>3</v>
      </c>
      <c r="I46">
        <f t="shared" si="7"/>
        <v>4</v>
      </c>
      <c r="J46">
        <f t="shared" si="7"/>
        <v>5</v>
      </c>
      <c r="K46">
        <f t="shared" si="7"/>
        <v>6</v>
      </c>
      <c r="L46">
        <f t="shared" si="7"/>
        <v>7</v>
      </c>
      <c r="M46">
        <f t="shared" si="7"/>
        <v>8</v>
      </c>
      <c r="N46">
        <f t="shared" si="7"/>
        <v>9</v>
      </c>
      <c r="O46">
        <f t="shared" si="7"/>
        <v>10</v>
      </c>
      <c r="P46">
        <f t="shared" si="7"/>
        <v>11</v>
      </c>
      <c r="Q46">
        <f t="shared" si="7"/>
        <v>12</v>
      </c>
      <c r="R46">
        <f t="shared" si="7"/>
        <v>13</v>
      </c>
      <c r="S46">
        <f t="shared" si="7"/>
        <v>14</v>
      </c>
      <c r="T46">
        <f t="shared" si="7"/>
        <v>15</v>
      </c>
      <c r="U46">
        <f t="shared" si="7"/>
        <v>16</v>
      </c>
      <c r="V46">
        <f t="shared" si="7"/>
        <v>17</v>
      </c>
      <c r="W46">
        <f t="shared" si="7"/>
        <v>18</v>
      </c>
      <c r="X46">
        <f t="shared" si="7"/>
        <v>19</v>
      </c>
      <c r="Y46">
        <f t="shared" si="7"/>
        <v>20</v>
      </c>
      <c r="Z46">
        <f t="shared" si="7"/>
        <v>21</v>
      </c>
      <c r="AA46">
        <f t="shared" si="7"/>
        <v>22</v>
      </c>
      <c r="AB46">
        <f t="shared" si="7"/>
        <v>23</v>
      </c>
      <c r="AC46">
        <f t="shared" si="7"/>
        <v>24</v>
      </c>
      <c r="AD46">
        <f t="shared" si="7"/>
        <v>25</v>
      </c>
      <c r="AE46">
        <f t="shared" si="7"/>
        <v>26</v>
      </c>
      <c r="AF46">
        <f t="shared" si="7"/>
        <v>27</v>
      </c>
      <c r="AG46">
        <f t="shared" si="7"/>
        <v>28</v>
      </c>
      <c r="AH46">
        <f t="shared" si="7"/>
        <v>29</v>
      </c>
      <c r="AI46">
        <f t="shared" si="7"/>
        <v>30</v>
      </c>
      <c r="AJ46">
        <f t="shared" si="7"/>
        <v>31</v>
      </c>
      <c r="AK46">
        <f t="shared" si="7"/>
        <v>32</v>
      </c>
      <c r="AL46">
        <f t="shared" si="7"/>
        <v>33</v>
      </c>
      <c r="AM46">
        <f t="shared" si="7"/>
        <v>34</v>
      </c>
      <c r="AN46">
        <f t="shared" si="7"/>
        <v>35</v>
      </c>
      <c r="AO46">
        <f t="shared" si="7"/>
        <v>36</v>
      </c>
      <c r="AP46">
        <f t="shared" si="7"/>
        <v>37</v>
      </c>
      <c r="AQ46">
        <f t="shared" si="7"/>
        <v>38</v>
      </c>
      <c r="AR46">
        <f t="shared" si="7"/>
        <v>39</v>
      </c>
      <c r="AS46">
        <f t="shared" si="7"/>
        <v>40</v>
      </c>
      <c r="AT46">
        <f t="shared" si="7"/>
        <v>41</v>
      </c>
      <c r="AU46">
        <f t="shared" si="7"/>
        <v>42</v>
      </c>
      <c r="AV46">
        <f t="shared" si="7"/>
        <v>43</v>
      </c>
      <c r="AW46">
        <f t="shared" si="7"/>
        <v>44</v>
      </c>
      <c r="AX46">
        <f t="shared" si="7"/>
        <v>45</v>
      </c>
      <c r="AY46">
        <f t="shared" si="7"/>
        <v>46</v>
      </c>
      <c r="AZ46">
        <f t="shared" si="7"/>
        <v>47</v>
      </c>
      <c r="BA46">
        <f t="shared" si="7"/>
        <v>48</v>
      </c>
      <c r="BB46">
        <f t="shared" si="7"/>
        <v>49</v>
      </c>
      <c r="BC46">
        <f t="shared" si="7"/>
        <v>50</v>
      </c>
      <c r="BD46">
        <f t="shared" si="7"/>
        <v>51</v>
      </c>
      <c r="BE46">
        <f t="shared" si="7"/>
        <v>52</v>
      </c>
      <c r="BF46">
        <f t="shared" si="7"/>
        <v>53</v>
      </c>
      <c r="BG46">
        <f t="shared" si="7"/>
        <v>54</v>
      </c>
      <c r="BH46">
        <f t="shared" si="7"/>
        <v>55</v>
      </c>
      <c r="BI46">
        <f t="shared" si="7"/>
        <v>56</v>
      </c>
      <c r="BJ46">
        <f t="shared" si="7"/>
        <v>57</v>
      </c>
      <c r="BK46">
        <f t="shared" si="7"/>
        <v>58</v>
      </c>
      <c r="BL46">
        <f t="shared" si="7"/>
        <v>59</v>
      </c>
    </row>
    <row r="47" spans="2:64" ht="15" customHeight="1">
      <c r="B47" s="14" t="s">
        <v>63</v>
      </c>
      <c r="E47" s="19">
        <v>0.035</v>
      </c>
      <c r="F47" s="19">
        <v>0.035</v>
      </c>
      <c r="G47" s="19">
        <v>0.035</v>
      </c>
      <c r="H47" s="19">
        <v>0.035</v>
      </c>
      <c r="I47" s="19">
        <v>0.035</v>
      </c>
      <c r="J47" s="19">
        <v>0.035</v>
      </c>
      <c r="K47" s="19">
        <v>0.035</v>
      </c>
      <c r="L47" s="19">
        <v>0.035</v>
      </c>
      <c r="M47" s="19">
        <v>0.035</v>
      </c>
      <c r="N47" s="19">
        <v>0.035</v>
      </c>
      <c r="O47" s="19">
        <v>0.035</v>
      </c>
      <c r="P47" s="19">
        <v>0.035</v>
      </c>
      <c r="Q47" s="19">
        <v>0.035</v>
      </c>
      <c r="R47" s="19">
        <v>0.035</v>
      </c>
      <c r="S47" s="19">
        <v>0.035</v>
      </c>
      <c r="T47" s="19">
        <v>0.035</v>
      </c>
      <c r="U47" s="19">
        <v>0.035</v>
      </c>
      <c r="V47" s="19">
        <v>0.035</v>
      </c>
      <c r="W47" s="19">
        <v>0.035</v>
      </c>
      <c r="X47" s="19">
        <v>0.035</v>
      </c>
      <c r="Y47" s="19">
        <v>0.035</v>
      </c>
      <c r="Z47" s="19">
        <v>0.035</v>
      </c>
      <c r="AA47" s="19">
        <v>0.035</v>
      </c>
      <c r="AB47" s="19">
        <v>0.035</v>
      </c>
      <c r="AC47" s="19">
        <v>0.035</v>
      </c>
      <c r="AD47" s="19">
        <v>0.035</v>
      </c>
      <c r="AE47" s="19">
        <v>0.035</v>
      </c>
      <c r="AF47" s="19">
        <v>0.035</v>
      </c>
      <c r="AG47" s="19">
        <v>0.035</v>
      </c>
      <c r="AH47" s="19">
        <v>0.035</v>
      </c>
      <c r="AI47" s="19">
        <v>0.035</v>
      </c>
      <c r="AJ47" s="19">
        <v>0.03</v>
      </c>
      <c r="AK47" s="19">
        <v>0.03</v>
      </c>
      <c r="AL47" s="19">
        <v>0.03</v>
      </c>
      <c r="AM47" s="19">
        <v>0.03</v>
      </c>
      <c r="AN47" s="19">
        <v>0.03</v>
      </c>
      <c r="AO47" s="19">
        <v>0.03</v>
      </c>
      <c r="AP47" s="19">
        <v>0.03</v>
      </c>
      <c r="AQ47" s="19">
        <v>0.03</v>
      </c>
      <c r="AR47" s="19">
        <v>0.03</v>
      </c>
      <c r="AS47" s="19">
        <v>0.03</v>
      </c>
      <c r="AT47" s="19">
        <v>0.03</v>
      </c>
      <c r="AU47" s="19">
        <v>0.03</v>
      </c>
      <c r="AV47" s="19">
        <v>0.03</v>
      </c>
      <c r="AW47" s="19">
        <v>0.03</v>
      </c>
      <c r="AX47" s="19">
        <v>0.03</v>
      </c>
      <c r="AY47" s="19">
        <v>0.03</v>
      </c>
      <c r="AZ47" s="19">
        <v>0.03</v>
      </c>
      <c r="BA47" s="19">
        <v>0.03</v>
      </c>
      <c r="BB47" s="19">
        <v>0.03</v>
      </c>
      <c r="BC47" s="19">
        <v>0.03</v>
      </c>
      <c r="BD47" s="19">
        <v>0.03</v>
      </c>
      <c r="BE47" s="19">
        <v>0.03</v>
      </c>
      <c r="BF47" s="19">
        <v>0.03</v>
      </c>
      <c r="BG47" s="19">
        <v>0.03</v>
      </c>
      <c r="BH47" s="19">
        <v>0.03</v>
      </c>
      <c r="BI47" s="19">
        <v>0.03</v>
      </c>
      <c r="BJ47" s="19">
        <v>0.03</v>
      </c>
      <c r="BK47" s="19">
        <v>0.03</v>
      </c>
      <c r="BL47" s="19">
        <v>0.03</v>
      </c>
    </row>
    <row r="48" spans="2:64" ht="15" customHeight="1">
      <c r="B48" s="14" t="s">
        <v>48</v>
      </c>
      <c r="E48" s="18">
        <f>1/((1+E47)^E11)</f>
        <v>1</v>
      </c>
      <c r="F48" s="18">
        <f aca="true" t="shared" si="8" ref="F48:AI48">1/((1+F47)^F11)</f>
        <v>0.9661835748792271</v>
      </c>
      <c r="G48" s="18">
        <f t="shared" si="8"/>
        <v>0.933510700366403</v>
      </c>
      <c r="H48" s="18">
        <f t="shared" si="8"/>
        <v>0.9019427056680224</v>
      </c>
      <c r="I48" s="18">
        <f t="shared" si="8"/>
        <v>0.8714422276985724</v>
      </c>
      <c r="J48" s="18">
        <f t="shared" si="8"/>
        <v>0.8419731668585242</v>
      </c>
      <c r="K48" s="18">
        <f t="shared" si="8"/>
        <v>0.8135006443077528</v>
      </c>
      <c r="L48" s="18">
        <f t="shared" si="8"/>
        <v>0.7859909606838191</v>
      </c>
      <c r="M48" s="18">
        <f t="shared" si="8"/>
        <v>0.7594115562162506</v>
      </c>
      <c r="N48" s="18">
        <f t="shared" si="8"/>
        <v>0.7337309721896141</v>
      </c>
      <c r="O48" s="18">
        <f t="shared" si="8"/>
        <v>0.7089188137097722</v>
      </c>
      <c r="P48" s="18">
        <f t="shared" si="8"/>
        <v>0.6849457137292485</v>
      </c>
      <c r="Q48" s="18">
        <f t="shared" si="8"/>
        <v>0.661783298289129</v>
      </c>
      <c r="R48" s="18">
        <f t="shared" si="8"/>
        <v>0.6394041529363567</v>
      </c>
      <c r="S48" s="18">
        <f t="shared" si="8"/>
        <v>0.617781790276673</v>
      </c>
      <c r="T48" s="18">
        <f t="shared" si="8"/>
        <v>0.596890618624805</v>
      </c>
      <c r="U48" s="18">
        <f t="shared" si="8"/>
        <v>0.5767059117147875</v>
      </c>
      <c r="V48" s="18">
        <f t="shared" si="8"/>
        <v>0.5572037794345773</v>
      </c>
      <c r="W48" s="18">
        <f t="shared" si="8"/>
        <v>0.5383611395503163</v>
      </c>
      <c r="X48" s="18">
        <f t="shared" si="8"/>
        <v>0.5201556903867791</v>
      </c>
      <c r="Y48" s="18">
        <f t="shared" si="8"/>
        <v>0.5025658844316706</v>
      </c>
      <c r="Z48" s="18">
        <f t="shared" si="8"/>
        <v>0.4855709028325321</v>
      </c>
      <c r="AA48" s="18">
        <f t="shared" si="8"/>
        <v>0.46915063075606966</v>
      </c>
      <c r="AB48" s="18">
        <f t="shared" si="8"/>
        <v>0.45328563358074364</v>
      </c>
      <c r="AC48" s="18">
        <f t="shared" si="8"/>
        <v>0.4379571338944384</v>
      </c>
      <c r="AD48" s="18">
        <f t="shared" si="8"/>
        <v>0.42314698926998884</v>
      </c>
      <c r="AE48" s="18">
        <f t="shared" si="8"/>
        <v>0.40883767079225974</v>
      </c>
      <c r="AF48" s="18">
        <f t="shared" si="8"/>
        <v>0.39501224231136206</v>
      </c>
      <c r="AG48" s="18">
        <f t="shared" si="8"/>
        <v>0.3816543403974513</v>
      </c>
      <c r="AH48" s="18">
        <f t="shared" si="8"/>
        <v>0.368748154973383</v>
      </c>
      <c r="AI48" s="18">
        <f t="shared" si="8"/>
        <v>0.35627841060230236</v>
      </c>
      <c r="AJ48" s="18">
        <f>+AI48/(1+AJ47)</f>
        <v>0.3459013695167984</v>
      </c>
      <c r="AK48" s="18">
        <f aca="true" t="shared" si="9" ref="AK48:BL48">+AJ48/(1+AK47)</f>
        <v>0.3358265723464062</v>
      </c>
      <c r="AL48" s="18">
        <f t="shared" si="9"/>
        <v>0.3260452158702973</v>
      </c>
      <c r="AM48" s="18">
        <f t="shared" si="9"/>
        <v>0.3165487532721333</v>
      </c>
      <c r="AN48" s="18">
        <f t="shared" si="9"/>
        <v>0.30732888667197406</v>
      </c>
      <c r="AO48" s="18">
        <f t="shared" si="9"/>
        <v>0.29837755987570297</v>
      </c>
      <c r="AP48" s="18">
        <f t="shared" si="9"/>
        <v>0.28968695133563394</v>
      </c>
      <c r="AQ48" s="18">
        <f t="shared" si="9"/>
        <v>0.28124946731614947</v>
      </c>
      <c r="AR48" s="18">
        <f t="shared" si="9"/>
        <v>0.27305773525839755</v>
      </c>
      <c r="AS48" s="18">
        <f t="shared" si="9"/>
        <v>0.26510459733825004</v>
      </c>
      <c r="AT48" s="18">
        <f t="shared" si="9"/>
        <v>0.25738310421189325</v>
      </c>
      <c r="AU48" s="18">
        <f t="shared" si="9"/>
        <v>0.2498865089435857</v>
      </c>
      <c r="AV48" s="18">
        <f t="shared" si="9"/>
        <v>0.24260826111027736</v>
      </c>
      <c r="AW48" s="18">
        <f t="shared" si="9"/>
        <v>0.23554200107793918</v>
      </c>
      <c r="AX48" s="18">
        <f t="shared" si="9"/>
        <v>0.22868155444460114</v>
      </c>
      <c r="AY48" s="18">
        <f t="shared" si="9"/>
        <v>0.2220209266452438</v>
      </c>
      <c r="AZ48" s="18">
        <f t="shared" si="9"/>
        <v>0.21555429771382895</v>
      </c>
      <c r="BA48" s="18">
        <f t="shared" si="9"/>
        <v>0.20927601719789218</v>
      </c>
      <c r="BB48" s="18">
        <f t="shared" si="9"/>
        <v>0.20318059922125453</v>
      </c>
      <c r="BC48" s="18">
        <f t="shared" si="9"/>
        <v>0.19726271769053838</v>
      </c>
      <c r="BD48" s="18">
        <f t="shared" si="9"/>
        <v>0.1915172016412994</v>
      </c>
      <c r="BE48" s="18">
        <f t="shared" si="9"/>
        <v>0.18593903071970816</v>
      </c>
      <c r="BF48" s="18">
        <f t="shared" si="9"/>
        <v>0.18052333079583316</v>
      </c>
      <c r="BG48" s="18">
        <f t="shared" si="9"/>
        <v>0.1752653697046924</v>
      </c>
      <c r="BH48" s="18">
        <f t="shared" si="9"/>
        <v>0.17016055311135184</v>
      </c>
      <c r="BI48" s="18">
        <f t="shared" si="9"/>
        <v>0.1652044204964581</v>
      </c>
      <c r="BJ48" s="18">
        <f t="shared" si="9"/>
        <v>0.16039264125869718</v>
      </c>
      <c r="BK48" s="18">
        <f t="shared" si="9"/>
        <v>0.15572101093077395</v>
      </c>
      <c r="BL48" s="18">
        <f t="shared" si="9"/>
        <v>0.15118544750560578</v>
      </c>
    </row>
    <row r="49" spans="2:64" ht="15" customHeight="1">
      <c r="B49" s="14" t="s">
        <v>64</v>
      </c>
      <c r="E49" s="20">
        <f>E48</f>
        <v>1</v>
      </c>
      <c r="F49" s="20">
        <f>+F48+E49</f>
        <v>1.9661835748792271</v>
      </c>
      <c r="G49" s="20">
        <f aca="true" t="shared" si="10" ref="G49:BL49">+G48+F49</f>
        <v>2.89969427524563</v>
      </c>
      <c r="H49" s="20">
        <f t="shared" si="10"/>
        <v>3.8016369809136523</v>
      </c>
      <c r="I49" s="20">
        <f t="shared" si="10"/>
        <v>4.673079208612225</v>
      </c>
      <c r="J49" s="20">
        <f t="shared" si="10"/>
        <v>5.515052375470749</v>
      </c>
      <c r="K49" s="20">
        <f t="shared" si="10"/>
        <v>6.328553019778502</v>
      </c>
      <c r="L49" s="20">
        <f t="shared" si="10"/>
        <v>7.1145439804623205</v>
      </c>
      <c r="M49" s="20">
        <f t="shared" si="10"/>
        <v>7.873955536678571</v>
      </c>
      <c r="N49" s="20">
        <f t="shared" si="10"/>
        <v>8.607686508868186</v>
      </c>
      <c r="O49" s="20">
        <f t="shared" si="10"/>
        <v>9.316605322577958</v>
      </c>
      <c r="P49" s="20">
        <f t="shared" si="10"/>
        <v>10.001551036307207</v>
      </c>
      <c r="Q49" s="20">
        <f t="shared" si="10"/>
        <v>10.663334334596335</v>
      </c>
      <c r="R49" s="20">
        <f t="shared" si="10"/>
        <v>11.302738487532691</v>
      </c>
      <c r="S49" s="20">
        <f t="shared" si="10"/>
        <v>11.920520277809365</v>
      </c>
      <c r="T49" s="20">
        <f t="shared" si="10"/>
        <v>12.51741089643417</v>
      </c>
      <c r="U49" s="20">
        <f t="shared" si="10"/>
        <v>13.094116808148957</v>
      </c>
      <c r="V49" s="20">
        <f t="shared" si="10"/>
        <v>13.651320587583534</v>
      </c>
      <c r="W49" s="20">
        <f t="shared" si="10"/>
        <v>14.18968172713385</v>
      </c>
      <c r="X49" s="20">
        <f t="shared" si="10"/>
        <v>14.70983741752063</v>
      </c>
      <c r="Y49" s="20">
        <f t="shared" si="10"/>
        <v>15.2124033019523</v>
      </c>
      <c r="Z49" s="20">
        <f t="shared" si="10"/>
        <v>15.697974204784831</v>
      </c>
      <c r="AA49" s="20">
        <f t="shared" si="10"/>
        <v>16.1671248355409</v>
      </c>
      <c r="AB49" s="20">
        <f t="shared" si="10"/>
        <v>16.620410469121644</v>
      </c>
      <c r="AC49" s="20">
        <f t="shared" si="10"/>
        <v>17.058367603016084</v>
      </c>
      <c r="AD49" s="20">
        <f t="shared" si="10"/>
        <v>17.48151459228607</v>
      </c>
      <c r="AE49" s="20">
        <f t="shared" si="10"/>
        <v>17.89035226307833</v>
      </c>
      <c r="AF49" s="20">
        <f t="shared" si="10"/>
        <v>18.285364505389694</v>
      </c>
      <c r="AG49" s="20">
        <f t="shared" si="10"/>
        <v>18.667018845787144</v>
      </c>
      <c r="AH49" s="20">
        <f t="shared" si="10"/>
        <v>19.035767000760526</v>
      </c>
      <c r="AI49" s="20">
        <f>+AI48+AH49</f>
        <v>19.39204541136283</v>
      </c>
      <c r="AJ49" s="20">
        <f t="shared" si="10"/>
        <v>19.73794678087963</v>
      </c>
      <c r="AK49" s="20">
        <f t="shared" si="10"/>
        <v>20.073773353226034</v>
      </c>
      <c r="AL49" s="20">
        <f t="shared" si="10"/>
        <v>20.399818569096333</v>
      </c>
      <c r="AM49" s="20">
        <f t="shared" si="10"/>
        <v>20.716367322368466</v>
      </c>
      <c r="AN49" s="20">
        <f t="shared" si="10"/>
        <v>21.02369620904044</v>
      </c>
      <c r="AO49" s="20">
        <f t="shared" si="10"/>
        <v>21.322073768916145</v>
      </c>
      <c r="AP49" s="20">
        <f t="shared" si="10"/>
        <v>21.61176072025178</v>
      </c>
      <c r="AQ49" s="20">
        <f t="shared" si="10"/>
        <v>21.89301018756793</v>
      </c>
      <c r="AR49" s="20">
        <f t="shared" si="10"/>
        <v>22.16606792282633</v>
      </c>
      <c r="AS49" s="20">
        <f t="shared" si="10"/>
        <v>22.43117252016458</v>
      </c>
      <c r="AT49" s="20">
        <f t="shared" si="10"/>
        <v>22.688555624376473</v>
      </c>
      <c r="AU49" s="20">
        <f t="shared" si="10"/>
        <v>22.93844213332006</v>
      </c>
      <c r="AV49" s="20">
        <f t="shared" si="10"/>
        <v>23.181050394430336</v>
      </c>
      <c r="AW49" s="20">
        <f t="shared" si="10"/>
        <v>23.416592395508275</v>
      </c>
      <c r="AX49" s="20">
        <f t="shared" si="10"/>
        <v>23.645273949952877</v>
      </c>
      <c r="AY49" s="20">
        <f t="shared" si="10"/>
        <v>23.86729487659812</v>
      </c>
      <c r="AZ49" s="20">
        <f t="shared" si="10"/>
        <v>24.08284917431195</v>
      </c>
      <c r="BA49" s="20">
        <f t="shared" si="10"/>
        <v>24.292125191509843</v>
      </c>
      <c r="BB49" s="20">
        <f t="shared" si="10"/>
        <v>24.4953057907311</v>
      </c>
      <c r="BC49" s="20">
        <f t="shared" si="10"/>
        <v>24.692568508421637</v>
      </c>
      <c r="BD49" s="20">
        <f t="shared" si="10"/>
        <v>24.884085710062937</v>
      </c>
      <c r="BE49" s="20">
        <f t="shared" si="10"/>
        <v>25.070024740782646</v>
      </c>
      <c r="BF49" s="20">
        <f t="shared" si="10"/>
        <v>25.25054807157848</v>
      </c>
      <c r="BG49" s="20">
        <f t="shared" si="10"/>
        <v>25.42581344128317</v>
      </c>
      <c r="BH49" s="20">
        <f t="shared" si="10"/>
        <v>25.595973994394523</v>
      </c>
      <c r="BI49" s="20">
        <f t="shared" si="10"/>
        <v>25.76117841489098</v>
      </c>
      <c r="BJ49" s="20">
        <f t="shared" si="10"/>
        <v>25.921571056149677</v>
      </c>
      <c r="BK49" s="20">
        <f t="shared" si="10"/>
        <v>26.07729206708045</v>
      </c>
      <c r="BL49" s="20">
        <f t="shared" si="10"/>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IF($C$50&gt;F46,F48,"")</f>
      </c>
      <c r="G51" s="20">
        <f aca="true" t="shared" si="11" ref="G51:BL51">IF($C$50&gt;G46,G48,"")</f>
      </c>
      <c r="H51" s="20">
        <f t="shared" si="11"/>
      </c>
      <c r="I51" s="20">
        <f t="shared" si="11"/>
      </c>
      <c r="J51" s="20">
        <f t="shared" si="11"/>
      </c>
      <c r="K51" s="20">
        <f t="shared" si="11"/>
      </c>
      <c r="L51" s="20">
        <f t="shared" si="11"/>
      </c>
      <c r="M51" s="20">
        <f t="shared" si="11"/>
      </c>
      <c r="N51" s="20">
        <f t="shared" si="11"/>
      </c>
      <c r="O51" s="20">
        <f t="shared" si="11"/>
      </c>
      <c r="P51" s="20">
        <f t="shared" si="11"/>
      </c>
      <c r="Q51" s="20">
        <f t="shared" si="11"/>
      </c>
      <c r="R51" s="20">
        <f t="shared" si="11"/>
      </c>
      <c r="S51" s="20">
        <f t="shared" si="11"/>
      </c>
      <c r="T51" s="20">
        <f t="shared" si="11"/>
      </c>
      <c r="U51" s="20">
        <f t="shared" si="11"/>
      </c>
      <c r="V51" s="20">
        <f t="shared" si="11"/>
      </c>
      <c r="W51" s="20">
        <f t="shared" si="11"/>
      </c>
      <c r="X51" s="20">
        <f t="shared" si="11"/>
      </c>
      <c r="Y51" s="20">
        <f t="shared" si="11"/>
      </c>
      <c r="Z51" s="20">
        <f t="shared" si="11"/>
      </c>
      <c r="AA51" s="20">
        <f t="shared" si="11"/>
      </c>
      <c r="AB51" s="20">
        <f t="shared" si="11"/>
      </c>
      <c r="AC51" s="20">
        <f t="shared" si="11"/>
      </c>
      <c r="AD51" s="20">
        <f t="shared" si="11"/>
      </c>
      <c r="AE51" s="20">
        <f t="shared" si="11"/>
      </c>
      <c r="AF51" s="20">
        <f t="shared" si="11"/>
      </c>
      <c r="AG51" s="20">
        <f t="shared" si="11"/>
      </c>
      <c r="AH51" s="20">
        <f t="shared" si="11"/>
      </c>
      <c r="AI51" s="20">
        <f t="shared" si="11"/>
      </c>
      <c r="AJ51" s="20">
        <f t="shared" si="11"/>
      </c>
      <c r="AK51" s="20">
        <f t="shared" si="11"/>
      </c>
      <c r="AL51" s="20">
        <f t="shared" si="11"/>
      </c>
      <c r="AM51" s="20">
        <f t="shared" si="11"/>
      </c>
      <c r="AN51" s="20">
        <f t="shared" si="11"/>
      </c>
      <c r="AO51" s="20">
        <f t="shared" si="11"/>
      </c>
      <c r="AP51" s="20">
        <f t="shared" si="11"/>
      </c>
      <c r="AQ51" s="20">
        <f t="shared" si="11"/>
      </c>
      <c r="AR51" s="20">
        <f t="shared" si="11"/>
      </c>
      <c r="AS51" s="20">
        <f t="shared" si="11"/>
      </c>
      <c r="AT51" s="20">
        <f t="shared" si="11"/>
      </c>
      <c r="AU51" s="20">
        <f t="shared" si="11"/>
      </c>
      <c r="AV51" s="20">
        <f t="shared" si="11"/>
      </c>
      <c r="AW51" s="20">
        <f t="shared" si="11"/>
      </c>
      <c r="AX51" s="20">
        <f t="shared" si="11"/>
      </c>
      <c r="AY51" s="20">
        <f t="shared" si="11"/>
      </c>
      <c r="AZ51" s="20">
        <f t="shared" si="11"/>
      </c>
      <c r="BA51" s="20">
        <f t="shared" si="11"/>
      </c>
      <c r="BB51" s="20">
        <f t="shared" si="11"/>
      </c>
      <c r="BC51" s="20">
        <f t="shared" si="11"/>
      </c>
      <c r="BD51" s="20">
        <f t="shared" si="11"/>
      </c>
      <c r="BE51" s="20">
        <f t="shared" si="11"/>
      </c>
      <c r="BF51" s="20">
        <f t="shared" si="11"/>
      </c>
      <c r="BG51" s="20">
        <f t="shared" si="11"/>
      </c>
      <c r="BH51" s="20">
        <f t="shared" si="11"/>
      </c>
      <c r="BI51" s="20">
        <f t="shared" si="11"/>
      </c>
      <c r="BJ51" s="20">
        <f t="shared" si="11"/>
      </c>
      <c r="BK51" s="20">
        <f t="shared" si="11"/>
      </c>
      <c r="BL51" s="20">
        <f t="shared" si="1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12" ref="E55:AJ55">(E39-E25)*E48</f>
        <v>0</v>
      </c>
      <c r="F55" s="23">
        <f t="shared" si="12"/>
        <v>0</v>
      </c>
      <c r="G55" s="23">
        <f t="shared" si="12"/>
        <v>0</v>
      </c>
      <c r="H55" s="23">
        <f t="shared" si="12"/>
        <v>0</v>
      </c>
      <c r="I55" s="23">
        <f t="shared" si="12"/>
        <v>0</v>
      </c>
      <c r="J55" s="23">
        <f t="shared" si="12"/>
        <v>0</v>
      </c>
      <c r="K55" s="23">
        <f t="shared" si="12"/>
        <v>0</v>
      </c>
      <c r="L55" s="23">
        <f>(L39-L25)*L48</f>
        <v>0</v>
      </c>
      <c r="M55" s="23">
        <f t="shared" si="12"/>
        <v>0</v>
      </c>
      <c r="N55" s="23">
        <f t="shared" si="12"/>
        <v>0</v>
      </c>
      <c r="O55" s="23">
        <f t="shared" si="12"/>
        <v>0</v>
      </c>
      <c r="P55" s="23">
        <f t="shared" si="12"/>
        <v>0</v>
      </c>
      <c r="Q55" s="23">
        <f t="shared" si="12"/>
        <v>0</v>
      </c>
      <c r="R55" s="23">
        <f t="shared" si="12"/>
        <v>0</v>
      </c>
      <c r="S55" s="23">
        <f t="shared" si="12"/>
        <v>0</v>
      </c>
      <c r="T55" s="23">
        <f t="shared" si="12"/>
        <v>0</v>
      </c>
      <c r="U55" s="23">
        <f t="shared" si="12"/>
        <v>0</v>
      </c>
      <c r="V55" s="23">
        <f t="shared" si="12"/>
        <v>0</v>
      </c>
      <c r="W55" s="23">
        <f t="shared" si="12"/>
        <v>0</v>
      </c>
      <c r="X55" s="23">
        <f t="shared" si="12"/>
        <v>0</v>
      </c>
      <c r="Y55" s="23">
        <f t="shared" si="12"/>
        <v>0</v>
      </c>
      <c r="Z55" s="23">
        <f t="shared" si="12"/>
        <v>0</v>
      </c>
      <c r="AA55" s="23">
        <f t="shared" si="12"/>
        <v>0</v>
      </c>
      <c r="AB55" s="23">
        <f t="shared" si="12"/>
        <v>0</v>
      </c>
      <c r="AC55" s="23">
        <f t="shared" si="12"/>
        <v>0</v>
      </c>
      <c r="AD55" s="23">
        <f t="shared" si="12"/>
        <v>0</v>
      </c>
      <c r="AE55" s="23">
        <f t="shared" si="12"/>
        <v>0</v>
      </c>
      <c r="AF55" s="23">
        <f t="shared" si="12"/>
        <v>0</v>
      </c>
      <c r="AG55" s="23">
        <f t="shared" si="12"/>
        <v>0</v>
      </c>
      <c r="AH55" s="23">
        <f t="shared" si="12"/>
        <v>0</v>
      </c>
      <c r="AI55" s="23">
        <f t="shared" si="12"/>
        <v>0</v>
      </c>
      <c r="AJ55" s="23">
        <f t="shared" si="12"/>
        <v>0</v>
      </c>
      <c r="AK55" s="23">
        <f aca="true" t="shared" si="13" ref="AK55:BL55">(AK39-AK25)*AK48</f>
        <v>0</v>
      </c>
      <c r="AL55" s="23">
        <f t="shared" si="13"/>
        <v>0</v>
      </c>
      <c r="AM55" s="23">
        <f t="shared" si="13"/>
        <v>0</v>
      </c>
      <c r="AN55" s="23">
        <f t="shared" si="13"/>
        <v>0</v>
      </c>
      <c r="AO55" s="23">
        <f t="shared" si="13"/>
        <v>0</v>
      </c>
      <c r="AP55" s="23">
        <f t="shared" si="13"/>
        <v>0</v>
      </c>
      <c r="AQ55" s="23">
        <f t="shared" si="13"/>
        <v>0</v>
      </c>
      <c r="AR55" s="23">
        <f t="shared" si="13"/>
        <v>0</v>
      </c>
      <c r="AS55" s="23">
        <f t="shared" si="13"/>
        <v>0</v>
      </c>
      <c r="AT55" s="23">
        <f t="shared" si="13"/>
        <v>0</v>
      </c>
      <c r="AU55" s="23">
        <f t="shared" si="13"/>
        <v>0</v>
      </c>
      <c r="AV55" s="23">
        <f t="shared" si="13"/>
        <v>0</v>
      </c>
      <c r="AW55" s="23">
        <f t="shared" si="13"/>
        <v>0</v>
      </c>
      <c r="AX55" s="23">
        <f t="shared" si="13"/>
        <v>0</v>
      </c>
      <c r="AY55" s="23">
        <f t="shared" si="13"/>
        <v>0</v>
      </c>
      <c r="AZ55" s="23">
        <f t="shared" si="13"/>
        <v>0</v>
      </c>
      <c r="BA55" s="23">
        <f t="shared" si="13"/>
        <v>0</v>
      </c>
      <c r="BB55" s="23">
        <f t="shared" si="13"/>
        <v>0</v>
      </c>
      <c r="BC55" s="23">
        <f t="shared" si="13"/>
        <v>0</v>
      </c>
      <c r="BD55" s="23">
        <f t="shared" si="13"/>
        <v>0</v>
      </c>
      <c r="BE55" s="23">
        <f t="shared" si="13"/>
        <v>0</v>
      </c>
      <c r="BF55" s="23">
        <f t="shared" si="13"/>
        <v>0</v>
      </c>
      <c r="BG55" s="23">
        <f t="shared" si="13"/>
        <v>0</v>
      </c>
      <c r="BH55" s="23">
        <f t="shared" si="13"/>
        <v>0</v>
      </c>
      <c r="BI55" s="23">
        <f t="shared" si="13"/>
        <v>0</v>
      </c>
      <c r="BJ55" s="23">
        <f t="shared" si="13"/>
        <v>0</v>
      </c>
      <c r="BK55" s="23">
        <f t="shared" si="13"/>
        <v>0</v>
      </c>
      <c r="BL55" s="23">
        <f t="shared" si="1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40:BT40"/>
    <mergeCell ref="BO41:BT41"/>
    <mergeCell ref="BO36:BT36"/>
    <mergeCell ref="BO37:BT37"/>
    <mergeCell ref="BO38:BT38"/>
    <mergeCell ref="BO39:BT39"/>
    <mergeCell ref="BO34:BT34"/>
    <mergeCell ref="BO35:BT35"/>
    <mergeCell ref="BO28:BT28"/>
    <mergeCell ref="BO29:BT29"/>
    <mergeCell ref="BO30:BT30"/>
    <mergeCell ref="BO31:BT31"/>
    <mergeCell ref="BO33:BT33"/>
    <mergeCell ref="BO24:BT24"/>
    <mergeCell ref="BO25:BT25"/>
    <mergeCell ref="BO27:BT27"/>
    <mergeCell ref="BO26:BT26"/>
    <mergeCell ref="BO32:BT32"/>
    <mergeCell ref="BO18:BT18"/>
    <mergeCell ref="BO19:BT19"/>
    <mergeCell ref="BO23:BT23"/>
    <mergeCell ref="BO20:BT20"/>
    <mergeCell ref="BO21:BT21"/>
    <mergeCell ref="BO22:BT22"/>
    <mergeCell ref="BO17:BT17"/>
    <mergeCell ref="BO14:BT16"/>
    <mergeCell ref="C3:I5"/>
    <mergeCell ref="C2:I2"/>
    <mergeCell ref="B3:B5"/>
    <mergeCell ref="BO13:BT13"/>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1:&amp;"Arial,Regular" DO MINIMUM - BASIC REFURB WITH MINOR EXTENSION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69</v>
      </c>
      <c r="C2" s="266" t="s">
        <v>228</v>
      </c>
      <c r="D2" s="267"/>
      <c r="E2" s="267"/>
      <c r="F2" s="267"/>
      <c r="G2" s="267"/>
      <c r="H2" s="267"/>
      <c r="I2" s="268"/>
    </row>
    <row r="3" spans="2:9" s="11" customFormat="1" ht="20.25" customHeight="1">
      <c r="B3" s="269" t="s">
        <v>226</v>
      </c>
      <c r="C3" s="257" t="s">
        <v>230</v>
      </c>
      <c r="D3" s="258"/>
      <c r="E3" s="258"/>
      <c r="F3" s="258"/>
      <c r="G3" s="258"/>
      <c r="H3" s="258"/>
      <c r="I3" s="259"/>
    </row>
    <row r="4" spans="2:9" s="11" customFormat="1" ht="20.25" customHeight="1">
      <c r="B4" s="270"/>
      <c r="C4" s="260"/>
      <c r="D4" s="261"/>
      <c r="E4" s="261"/>
      <c r="F4" s="261"/>
      <c r="G4" s="261"/>
      <c r="H4" s="261"/>
      <c r="I4" s="262"/>
    </row>
    <row r="5" spans="2:10" s="11" customFormat="1" ht="20.25" customHeight="1">
      <c r="B5" s="271"/>
      <c r="C5" s="263"/>
      <c r="D5" s="264"/>
      <c r="E5" s="264"/>
      <c r="F5" s="264"/>
      <c r="G5" s="264"/>
      <c r="H5" s="264"/>
      <c r="I5" s="265"/>
      <c r="J5" s="15"/>
    </row>
    <row r="6" spans="2:10" s="11" customFormat="1" ht="15" customHeight="1">
      <c r="B6" s="1"/>
      <c r="C6" s="16"/>
      <c r="D6" s="16"/>
      <c r="F6" s="16"/>
      <c r="G6" s="16"/>
      <c r="H6" s="16"/>
      <c r="I6" s="16"/>
      <c r="J6" s="15"/>
    </row>
    <row r="7" spans="2:10" s="11" customFormat="1" ht="15" customHeight="1">
      <c r="B7" s="50" t="s">
        <v>65</v>
      </c>
      <c r="C7" s="131">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72" t="s">
        <v>5</v>
      </c>
      <c r="BP13" s="272"/>
      <c r="BQ13" s="272"/>
      <c r="BR13" s="272"/>
      <c r="BS13" s="272"/>
      <c r="BT13" s="27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48" t="s">
        <v>239</v>
      </c>
      <c r="BP14" s="249"/>
      <c r="BQ14" s="249"/>
      <c r="BR14" s="249"/>
      <c r="BS14" s="249"/>
      <c r="BT14" s="25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51"/>
      <c r="BP15" s="252"/>
      <c r="BQ15" s="252"/>
      <c r="BR15" s="252"/>
      <c r="BS15" s="252"/>
      <c r="BT15" s="25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54"/>
      <c r="BP16" s="255"/>
      <c r="BQ16" s="255"/>
      <c r="BR16" s="255"/>
      <c r="BS16" s="255"/>
      <c r="BT16" s="256"/>
    </row>
    <row r="17" spans="2:72" ht="15" customHeight="1">
      <c r="B17" s="27" t="s">
        <v>51</v>
      </c>
      <c r="C17" s="31">
        <f>SUM(E17:BL17)</f>
        <v>0</v>
      </c>
      <c r="D17" s="23"/>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9"/>
      <c r="BO17" s="245" t="s">
        <v>4</v>
      </c>
      <c r="BP17" s="246"/>
      <c r="BQ17" s="246"/>
      <c r="BR17" s="246"/>
      <c r="BS17" s="246"/>
      <c r="BT17" s="247"/>
    </row>
    <row r="18" spans="2:72" ht="15" customHeight="1">
      <c r="B18" s="27" t="s">
        <v>52</v>
      </c>
      <c r="C18" s="31">
        <f>SUM(E18:BL18)</f>
        <v>0</v>
      </c>
      <c r="D18" s="23"/>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9"/>
      <c r="BO18" s="273" t="s">
        <v>10</v>
      </c>
      <c r="BP18" s="243"/>
      <c r="BQ18" s="243"/>
      <c r="BR18" s="243"/>
      <c r="BS18" s="243"/>
      <c r="BT18" s="244"/>
    </row>
    <row r="19" spans="2:72" ht="15" customHeight="1">
      <c r="B19" s="27" t="s">
        <v>50</v>
      </c>
      <c r="C19" s="31">
        <f>SUM(E19:BL19)</f>
        <v>0</v>
      </c>
      <c r="D19" s="23"/>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9"/>
      <c r="BO19" s="273"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77" t="s">
        <v>9</v>
      </c>
      <c r="BP23" s="278"/>
      <c r="BQ23" s="278"/>
      <c r="BR23" s="278"/>
      <c r="BS23" s="278"/>
      <c r="BT23" s="279"/>
    </row>
    <row r="24" spans="2:72" ht="15" customHeight="1">
      <c r="B24" s="28" t="s">
        <v>53</v>
      </c>
      <c r="C24" s="31">
        <f>SUM(E24:BL24)</f>
        <v>0</v>
      </c>
      <c r="D24" s="23"/>
      <c r="E24" s="127"/>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9"/>
      <c r="BO24" s="273"/>
      <c r="BP24" s="243"/>
      <c r="BQ24" s="243"/>
      <c r="BR24" s="243"/>
      <c r="BS24" s="243"/>
      <c r="BT24" s="244"/>
    </row>
    <row r="25" spans="2:72" ht="15" customHeight="1">
      <c r="B25" s="28" t="s">
        <v>45</v>
      </c>
      <c r="C25" s="31">
        <f>SUM(E25:BL25)</f>
        <v>0</v>
      </c>
      <c r="D25" s="23"/>
      <c r="E25" s="127"/>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9"/>
      <c r="BO25" s="273" t="s">
        <v>10</v>
      </c>
      <c r="BP25" s="243"/>
      <c r="BQ25" s="243"/>
      <c r="BR25" s="243"/>
      <c r="BS25" s="243"/>
      <c r="BT25" s="244"/>
    </row>
    <row r="26" spans="2:72" ht="15" customHeight="1">
      <c r="B26" s="28" t="s">
        <v>54</v>
      </c>
      <c r="C26" s="31">
        <f>SUM(E26:BL26)</f>
        <v>0</v>
      </c>
      <c r="D26" s="23"/>
      <c r="E26" s="127"/>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9"/>
      <c r="BO26" s="273" t="s">
        <v>10</v>
      </c>
      <c r="BP26" s="243"/>
      <c r="BQ26" s="243"/>
      <c r="BR26" s="243"/>
      <c r="BS26" s="243"/>
      <c r="BT26" s="244"/>
    </row>
    <row r="27" spans="2:72" ht="15" customHeight="1">
      <c r="B27" s="28" t="s">
        <v>56</v>
      </c>
      <c r="C27" s="31">
        <f>SUM(E27:BL27)</f>
        <v>0</v>
      </c>
      <c r="D27" s="23"/>
      <c r="E27" s="127"/>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9"/>
      <c r="BO27" s="273"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73"/>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73"/>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74"/>
      <c r="BP32" s="275"/>
      <c r="BQ32" s="275"/>
      <c r="BR32" s="275"/>
      <c r="BS32" s="275"/>
      <c r="BT32" s="276"/>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73"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73"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73"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80" t="s">
        <v>9</v>
      </c>
      <c r="BP41" s="281"/>
      <c r="BQ41" s="281"/>
      <c r="BR41" s="281"/>
      <c r="BS41" s="281"/>
      <c r="BT41" s="282"/>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4:BT24"/>
    <mergeCell ref="BO25:BT25"/>
    <mergeCell ref="BO14:BT16"/>
    <mergeCell ref="C3:I5"/>
    <mergeCell ref="C2:I2"/>
    <mergeCell ref="B3:B5"/>
    <mergeCell ref="BO13:BT13"/>
    <mergeCell ref="BO17:BT17"/>
    <mergeCell ref="BO18:BT18"/>
    <mergeCell ref="BO19:BT19"/>
    <mergeCell ref="BO23:BT23"/>
    <mergeCell ref="BO20:BT20"/>
    <mergeCell ref="BO21:BT21"/>
    <mergeCell ref="BO22:BT22"/>
    <mergeCell ref="BO27:BT27"/>
    <mergeCell ref="BO26:BT26"/>
    <mergeCell ref="BO28:BT28"/>
    <mergeCell ref="BO29:BT29"/>
    <mergeCell ref="BO32:BT32"/>
    <mergeCell ref="BO33:BT33"/>
    <mergeCell ref="BO30:BT30"/>
    <mergeCell ref="BO31:BT31"/>
    <mergeCell ref="BO34:BT34"/>
    <mergeCell ref="BO35:BT35"/>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2&amp;"Arial,Regular" </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70</v>
      </c>
      <c r="C2" s="266" t="s">
        <v>228</v>
      </c>
      <c r="D2" s="267"/>
      <c r="E2" s="267"/>
      <c r="F2" s="267"/>
      <c r="G2" s="267"/>
      <c r="H2" s="267"/>
      <c r="I2" s="268"/>
    </row>
    <row r="3" spans="2:9" s="11" customFormat="1" ht="20.25" customHeight="1">
      <c r="B3" s="269" t="s">
        <v>226</v>
      </c>
      <c r="C3" s="257" t="s">
        <v>230</v>
      </c>
      <c r="D3" s="258"/>
      <c r="E3" s="258"/>
      <c r="F3" s="258"/>
      <c r="G3" s="258"/>
      <c r="H3" s="258"/>
      <c r="I3" s="259"/>
    </row>
    <row r="4" spans="2:9" s="11" customFormat="1" ht="20.25" customHeight="1">
      <c r="B4" s="270"/>
      <c r="C4" s="260"/>
      <c r="D4" s="261"/>
      <c r="E4" s="261"/>
      <c r="F4" s="261"/>
      <c r="G4" s="261"/>
      <c r="H4" s="261"/>
      <c r="I4" s="262"/>
    </row>
    <row r="5" spans="2:10" s="11" customFormat="1" ht="20.25" customHeight="1">
      <c r="B5" s="271"/>
      <c r="C5" s="263"/>
      <c r="D5" s="264"/>
      <c r="E5" s="264"/>
      <c r="F5" s="264"/>
      <c r="G5" s="264"/>
      <c r="H5" s="264"/>
      <c r="I5" s="26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72" t="s">
        <v>5</v>
      </c>
      <c r="BP13" s="272"/>
      <c r="BQ13" s="272"/>
      <c r="BR13" s="272"/>
      <c r="BS13" s="272"/>
      <c r="BT13" s="27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48" t="s">
        <v>239</v>
      </c>
      <c r="BP14" s="249"/>
      <c r="BQ14" s="249"/>
      <c r="BR14" s="249"/>
      <c r="BS14" s="249"/>
      <c r="BT14" s="25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51"/>
      <c r="BP15" s="252"/>
      <c r="BQ15" s="252"/>
      <c r="BR15" s="252"/>
      <c r="BS15" s="252"/>
      <c r="BT15" s="25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54"/>
      <c r="BP16" s="255"/>
      <c r="BQ16" s="255"/>
      <c r="BR16" s="255"/>
      <c r="BS16" s="255"/>
      <c r="BT16" s="25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45" t="s">
        <v>4</v>
      </c>
      <c r="BP17" s="246"/>
      <c r="BQ17" s="246"/>
      <c r="BR17" s="246"/>
      <c r="BS17" s="246"/>
      <c r="BT17" s="24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73"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73"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77" t="s">
        <v>9</v>
      </c>
      <c r="BP23" s="278"/>
      <c r="BQ23" s="278"/>
      <c r="BR23" s="278"/>
      <c r="BS23" s="278"/>
      <c r="BT23" s="279"/>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73"/>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73"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73"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73"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73"/>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73"/>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74"/>
      <c r="BP32" s="275"/>
      <c r="BQ32" s="275"/>
      <c r="BR32" s="275"/>
      <c r="BS32" s="275"/>
      <c r="BT32" s="276"/>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73"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73"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73"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80" t="s">
        <v>9</v>
      </c>
      <c r="BP41" s="281"/>
      <c r="BQ41" s="281"/>
      <c r="BR41" s="281"/>
      <c r="BS41" s="281"/>
      <c r="BT41" s="282"/>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40:BT40"/>
    <mergeCell ref="BO41:BT41"/>
    <mergeCell ref="BO36:BT36"/>
    <mergeCell ref="BO37:BT37"/>
    <mergeCell ref="BO38:BT38"/>
    <mergeCell ref="BO39:BT39"/>
    <mergeCell ref="BO34:BT34"/>
    <mergeCell ref="BO35:BT35"/>
    <mergeCell ref="BO28:BT28"/>
    <mergeCell ref="BO29:BT29"/>
    <mergeCell ref="BO30:BT30"/>
    <mergeCell ref="BO31:BT31"/>
    <mergeCell ref="BO33:BT33"/>
    <mergeCell ref="BO24:BT24"/>
    <mergeCell ref="BO25:BT25"/>
    <mergeCell ref="BO27:BT27"/>
    <mergeCell ref="BO26:BT26"/>
    <mergeCell ref="BO32:BT32"/>
    <mergeCell ref="BO18:BT18"/>
    <mergeCell ref="BO19:BT19"/>
    <mergeCell ref="BO23:BT23"/>
    <mergeCell ref="BO20:BT20"/>
    <mergeCell ref="BO21:BT21"/>
    <mergeCell ref="BO22:BT22"/>
    <mergeCell ref="BO17:BT17"/>
    <mergeCell ref="BO14:BT16"/>
    <mergeCell ref="C3:I5"/>
    <mergeCell ref="C2:I2"/>
    <mergeCell ref="B3:B5"/>
    <mergeCell ref="BO13:BT13"/>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3&amp;"Arial,Regular"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237</v>
      </c>
      <c r="C2" s="266" t="s">
        <v>228</v>
      </c>
      <c r="D2" s="267"/>
      <c r="E2" s="267"/>
      <c r="F2" s="267"/>
      <c r="G2" s="267"/>
      <c r="H2" s="267"/>
      <c r="I2" s="268"/>
    </row>
    <row r="3" spans="2:9" s="11" customFormat="1" ht="20.25" customHeight="1">
      <c r="B3" s="269" t="s">
        <v>226</v>
      </c>
      <c r="C3" s="257" t="s">
        <v>230</v>
      </c>
      <c r="D3" s="258"/>
      <c r="E3" s="258"/>
      <c r="F3" s="258"/>
      <c r="G3" s="258"/>
      <c r="H3" s="258"/>
      <c r="I3" s="259"/>
    </row>
    <row r="4" spans="2:9" s="11" customFormat="1" ht="20.25" customHeight="1">
      <c r="B4" s="270"/>
      <c r="C4" s="260"/>
      <c r="D4" s="261"/>
      <c r="E4" s="261"/>
      <c r="F4" s="261"/>
      <c r="G4" s="261"/>
      <c r="H4" s="261"/>
      <c r="I4" s="262"/>
    </row>
    <row r="5" spans="2:10" s="11" customFormat="1" ht="20.25" customHeight="1">
      <c r="B5" s="271"/>
      <c r="C5" s="263"/>
      <c r="D5" s="264"/>
      <c r="E5" s="264"/>
      <c r="F5" s="264"/>
      <c r="G5" s="264"/>
      <c r="H5" s="264"/>
      <c r="I5" s="26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72" t="s">
        <v>5</v>
      </c>
      <c r="BP13" s="272"/>
      <c r="BQ13" s="272"/>
      <c r="BR13" s="272"/>
      <c r="BS13" s="272"/>
      <c r="BT13" s="27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48" t="s">
        <v>239</v>
      </c>
      <c r="BP14" s="249"/>
      <c r="BQ14" s="249"/>
      <c r="BR14" s="249"/>
      <c r="BS14" s="249"/>
      <c r="BT14" s="25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51"/>
      <c r="BP15" s="252"/>
      <c r="BQ15" s="252"/>
      <c r="BR15" s="252"/>
      <c r="BS15" s="252"/>
      <c r="BT15" s="25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54"/>
      <c r="BP16" s="255"/>
      <c r="BQ16" s="255"/>
      <c r="BR16" s="255"/>
      <c r="BS16" s="255"/>
      <c r="BT16" s="25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45" t="s">
        <v>4</v>
      </c>
      <c r="BP17" s="246"/>
      <c r="BQ17" s="246"/>
      <c r="BR17" s="246"/>
      <c r="BS17" s="246"/>
      <c r="BT17" s="24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73"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73"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77" t="s">
        <v>9</v>
      </c>
      <c r="BP23" s="278"/>
      <c r="BQ23" s="278"/>
      <c r="BR23" s="278"/>
      <c r="BS23" s="278"/>
      <c r="BT23" s="279"/>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73"/>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73"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73"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73"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73"/>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73"/>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74"/>
      <c r="BP32" s="275"/>
      <c r="BQ32" s="275"/>
      <c r="BR32" s="275"/>
      <c r="BS32" s="275"/>
      <c r="BT32" s="276"/>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73"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73"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73"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F39*F48</f>
        <v>0</v>
      </c>
      <c r="G41" s="36">
        <f aca="true" t="shared" si="12" ref="G41:AJ41">G39*G48</f>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80" t="s">
        <v>9</v>
      </c>
      <c r="BP41" s="281"/>
      <c r="BQ41" s="281"/>
      <c r="BR41" s="281"/>
      <c r="BS41" s="281"/>
      <c r="BT41" s="282"/>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+F48+E49</f>
        <v>1.9661835748792271</v>
      </c>
      <c r="G49" s="20">
        <f aca="true" t="shared" si="18" ref="G49:AK49">+G48+F49</f>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4:BT24"/>
    <mergeCell ref="BO25:BT25"/>
    <mergeCell ref="BO14:BT16"/>
    <mergeCell ref="C3:I5"/>
    <mergeCell ref="C2:I2"/>
    <mergeCell ref="B3:B5"/>
    <mergeCell ref="BO13:BT13"/>
    <mergeCell ref="BO17:BT17"/>
    <mergeCell ref="BO18:BT18"/>
    <mergeCell ref="BO19:BT19"/>
    <mergeCell ref="BO23:BT23"/>
    <mergeCell ref="BO20:BT20"/>
    <mergeCell ref="BO21:BT21"/>
    <mergeCell ref="BO22:BT22"/>
    <mergeCell ref="BO27:BT27"/>
    <mergeCell ref="BO26:BT26"/>
    <mergeCell ref="BO28:BT28"/>
    <mergeCell ref="BO29:BT29"/>
    <mergeCell ref="BO32:BT32"/>
    <mergeCell ref="BO33:BT33"/>
    <mergeCell ref="BO30:BT30"/>
    <mergeCell ref="BO31:BT31"/>
    <mergeCell ref="BO34:BT34"/>
    <mergeCell ref="BO35:BT35"/>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X&amp;"Arial,Regular"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58"/>
  <sheetViews>
    <sheetView zoomScale="80" zoomScaleNormal="80" zoomScalePageLayoutView="0" workbookViewId="0" topLeftCell="A1">
      <selection activeCell="A1" sqref="A1"/>
    </sheetView>
  </sheetViews>
  <sheetFormatPr defaultColWidth="8.88671875" defaultRowHeight="15"/>
  <cols>
    <col min="1" max="2" width="2.5546875" style="0" customWidth="1"/>
    <col min="3" max="3" width="20.77734375" style="0" customWidth="1"/>
    <col min="4" max="4" width="55.5546875" style="0" customWidth="1"/>
    <col min="5" max="6" width="22.5546875" style="0" customWidth="1"/>
    <col min="7" max="7" width="2.4453125" style="0" customWidth="1"/>
    <col min="8" max="10" width="6.3359375" style="0" customWidth="1"/>
    <col min="11" max="11" width="4.10546875" style="0" customWidth="1"/>
    <col min="12" max="13" width="23.6640625" style="0" customWidth="1"/>
    <col min="14" max="14" width="4.10546875" style="0" customWidth="1"/>
    <col min="15" max="15" width="4.77734375" style="0" customWidth="1"/>
  </cols>
  <sheetData>
    <row r="1" spans="1:23" ht="25.5" customHeight="1">
      <c r="A1" s="97"/>
      <c r="B1" s="98"/>
      <c r="C1" s="98"/>
      <c r="D1" s="98"/>
      <c r="E1" s="98"/>
      <c r="F1" s="98"/>
      <c r="G1" s="98"/>
      <c r="H1" s="98"/>
      <c r="I1" s="98"/>
      <c r="J1" s="98"/>
      <c r="K1" s="98"/>
      <c r="L1" s="98"/>
      <c r="M1" s="98"/>
      <c r="N1" s="98"/>
      <c r="O1" s="98"/>
      <c r="P1" s="98"/>
      <c r="Q1" s="98"/>
      <c r="R1" s="98"/>
      <c r="S1" s="98"/>
      <c r="T1" s="98"/>
      <c r="U1" s="98"/>
      <c r="V1" s="98"/>
      <c r="W1" s="99"/>
    </row>
    <row r="2" spans="1:31" ht="15.75" customHeight="1">
      <c r="A2" s="100"/>
      <c r="B2" s="53"/>
      <c r="C2" s="198" t="s">
        <v>3</v>
      </c>
      <c r="D2" s="199"/>
      <c r="E2" s="199"/>
      <c r="F2" s="200"/>
      <c r="G2" s="53"/>
      <c r="H2" s="53"/>
      <c r="I2" s="53"/>
      <c r="J2" s="53"/>
      <c r="K2" s="53"/>
      <c r="L2" s="53"/>
      <c r="M2" s="53"/>
      <c r="N2" s="53"/>
      <c r="O2" s="53"/>
      <c r="P2" s="53"/>
      <c r="Q2" s="53"/>
      <c r="R2" s="53"/>
      <c r="S2" s="53"/>
      <c r="T2" s="53"/>
      <c r="U2" s="53"/>
      <c r="V2" s="53"/>
      <c r="W2" s="101"/>
      <c r="X2" s="2"/>
      <c r="Y2" s="2"/>
      <c r="Z2" s="2"/>
      <c r="AA2" s="2"/>
      <c r="AB2" s="2"/>
      <c r="AC2" s="296"/>
      <c r="AD2" s="296"/>
      <c r="AE2" s="2"/>
    </row>
    <row r="3" spans="1:31" ht="112.5" customHeight="1">
      <c r="A3" s="100"/>
      <c r="B3" s="53"/>
      <c r="C3" s="201"/>
      <c r="D3" s="202"/>
      <c r="E3" s="202"/>
      <c r="F3" s="203"/>
      <c r="G3" s="53"/>
      <c r="H3" s="53"/>
      <c r="I3" s="135"/>
      <c r="J3" s="135"/>
      <c r="K3" s="135"/>
      <c r="L3" s="135"/>
      <c r="M3" s="135"/>
      <c r="N3" s="135"/>
      <c r="O3" s="135"/>
      <c r="P3" s="135"/>
      <c r="Q3" s="135"/>
      <c r="R3" s="135"/>
      <c r="S3" s="135"/>
      <c r="T3" s="135"/>
      <c r="U3" s="135"/>
      <c r="V3" s="135"/>
      <c r="W3" s="136"/>
      <c r="X3" s="3"/>
      <c r="Y3" s="3"/>
      <c r="Z3" s="3"/>
      <c r="AA3" s="3"/>
      <c r="AB3" s="3"/>
      <c r="AC3" s="3"/>
      <c r="AD3" s="3"/>
      <c r="AE3" s="2"/>
    </row>
    <row r="4" spans="1:31" ht="21.75" customHeight="1">
      <c r="A4" s="100"/>
      <c r="B4" s="53"/>
      <c r="C4" s="201"/>
      <c r="D4" s="202"/>
      <c r="E4" s="202"/>
      <c r="F4" s="203"/>
      <c r="G4" s="53"/>
      <c r="H4" s="53"/>
      <c r="I4" s="135"/>
      <c r="J4" s="135"/>
      <c r="K4" s="135"/>
      <c r="L4" s="135"/>
      <c r="M4" s="135"/>
      <c r="N4" s="135"/>
      <c r="O4" s="135"/>
      <c r="P4" s="135"/>
      <c r="Q4" s="135"/>
      <c r="R4" s="135"/>
      <c r="S4" s="135"/>
      <c r="T4" s="135"/>
      <c r="U4" s="135"/>
      <c r="V4" s="135"/>
      <c r="W4" s="136"/>
      <c r="X4" s="3"/>
      <c r="Y4" s="3"/>
      <c r="Z4" s="3"/>
      <c r="AA4" s="3"/>
      <c r="AB4" s="3"/>
      <c r="AC4" s="3"/>
      <c r="AD4" s="3"/>
      <c r="AE4" s="2"/>
    </row>
    <row r="5" spans="1:31" ht="21.75" customHeight="1">
      <c r="A5" s="100"/>
      <c r="B5" s="53"/>
      <c r="C5" s="201"/>
      <c r="D5" s="202"/>
      <c r="E5" s="202"/>
      <c r="F5" s="203"/>
      <c r="G5" s="53"/>
      <c r="H5" s="53"/>
      <c r="I5" s="135"/>
      <c r="J5" s="135"/>
      <c r="K5" s="135"/>
      <c r="L5" s="135"/>
      <c r="M5" s="135"/>
      <c r="N5" s="135"/>
      <c r="O5" s="135"/>
      <c r="P5" s="135"/>
      <c r="Q5" s="135"/>
      <c r="R5" s="135"/>
      <c r="S5" s="135"/>
      <c r="T5" s="135"/>
      <c r="U5" s="135"/>
      <c r="V5" s="135"/>
      <c r="W5" s="136"/>
      <c r="X5" s="3"/>
      <c r="Y5" s="3"/>
      <c r="Z5" s="3"/>
      <c r="AA5" s="3"/>
      <c r="AB5" s="3"/>
      <c r="AC5" s="3"/>
      <c r="AD5" s="3"/>
      <c r="AE5" s="2"/>
    </row>
    <row r="6" spans="1:31" ht="21.75" customHeight="1">
      <c r="A6" s="100"/>
      <c r="B6" s="53"/>
      <c r="C6" s="204"/>
      <c r="D6" s="205"/>
      <c r="E6" s="205"/>
      <c r="F6" s="206"/>
      <c r="G6" s="53"/>
      <c r="H6" s="53"/>
      <c r="I6" s="135"/>
      <c r="J6" s="135"/>
      <c r="K6" s="135"/>
      <c r="L6" s="135"/>
      <c r="M6" s="135"/>
      <c r="N6" s="135"/>
      <c r="O6" s="135"/>
      <c r="P6" s="135"/>
      <c r="Q6" s="135"/>
      <c r="R6" s="135"/>
      <c r="S6" s="135"/>
      <c r="T6" s="135"/>
      <c r="U6" s="135"/>
      <c r="V6" s="135"/>
      <c r="W6" s="136"/>
      <c r="X6" s="3"/>
      <c r="Y6" s="3"/>
      <c r="Z6" s="3"/>
      <c r="AA6" s="3"/>
      <c r="AB6" s="3"/>
      <c r="AC6" s="3"/>
      <c r="AD6" s="3"/>
      <c r="AE6" s="2"/>
    </row>
    <row r="7" spans="1:31" ht="18.75" customHeight="1">
      <c r="A7" s="100"/>
      <c r="B7" s="53"/>
      <c r="C7" s="53"/>
      <c r="D7" s="102"/>
      <c r="E7" s="137"/>
      <c r="F7" s="135"/>
      <c r="G7" s="135"/>
      <c r="H7" s="138"/>
      <c r="I7" s="135"/>
      <c r="J7" s="135"/>
      <c r="K7" s="135"/>
      <c r="L7" s="135"/>
      <c r="M7" s="135"/>
      <c r="N7" s="135"/>
      <c r="O7" s="135"/>
      <c r="P7" s="135"/>
      <c r="Q7" s="135"/>
      <c r="R7" s="135"/>
      <c r="S7" s="135"/>
      <c r="T7" s="135"/>
      <c r="U7" s="135"/>
      <c r="V7" s="135"/>
      <c r="W7" s="136"/>
      <c r="X7" s="3"/>
      <c r="Y7" s="3"/>
      <c r="Z7" s="3"/>
      <c r="AA7" s="3"/>
      <c r="AB7" s="3"/>
      <c r="AC7" s="3"/>
      <c r="AD7" s="3"/>
      <c r="AE7" s="2"/>
    </row>
    <row r="8" spans="1:31" ht="15.75" customHeight="1">
      <c r="A8" s="100"/>
      <c r="B8" s="53"/>
      <c r="C8" s="309" t="s">
        <v>71</v>
      </c>
      <c r="D8" s="310"/>
      <c r="E8" s="310"/>
      <c r="F8" s="311"/>
      <c r="G8" s="135"/>
      <c r="H8" s="53"/>
      <c r="I8" s="53"/>
      <c r="J8" s="53"/>
      <c r="K8" s="133"/>
      <c r="L8" s="135"/>
      <c r="M8" s="135"/>
      <c r="N8" s="135"/>
      <c r="O8" s="135"/>
      <c r="P8" s="135"/>
      <c r="Q8" s="135"/>
      <c r="R8" s="135"/>
      <c r="S8" s="135"/>
      <c r="T8" s="135"/>
      <c r="U8" s="135"/>
      <c r="V8" s="135"/>
      <c r="W8" s="136"/>
      <c r="X8" s="3"/>
      <c r="Y8" s="3"/>
      <c r="Z8" s="3"/>
      <c r="AA8" s="3"/>
      <c r="AB8" s="3"/>
      <c r="AC8" s="3"/>
      <c r="AD8" s="3"/>
      <c r="AE8" s="2"/>
    </row>
    <row r="9" spans="1:31" ht="21" customHeight="1">
      <c r="A9" s="100"/>
      <c r="B9" s="53"/>
      <c r="C9" s="312"/>
      <c r="D9" s="305"/>
      <c r="E9" s="295" t="s">
        <v>75</v>
      </c>
      <c r="F9" s="295"/>
      <c r="G9" s="135"/>
      <c r="H9" s="53"/>
      <c r="I9" s="53"/>
      <c r="J9" s="53"/>
      <c r="K9" s="133"/>
      <c r="L9" s="135"/>
      <c r="M9" s="135"/>
      <c r="N9" s="135"/>
      <c r="O9" s="135"/>
      <c r="P9" s="135"/>
      <c r="Q9" s="135"/>
      <c r="R9" s="135"/>
      <c r="S9" s="135"/>
      <c r="T9" s="135"/>
      <c r="U9" s="135"/>
      <c r="V9" s="135"/>
      <c r="W9" s="136"/>
      <c r="X9" s="3"/>
      <c r="Y9" s="3"/>
      <c r="Z9" s="3"/>
      <c r="AA9" s="3"/>
      <c r="AB9" s="3"/>
      <c r="AC9" s="3"/>
      <c r="AD9" s="3"/>
      <c r="AE9" s="2"/>
    </row>
    <row r="10" spans="1:31" ht="20.25" customHeight="1">
      <c r="A10" s="100"/>
      <c r="B10" s="53"/>
      <c r="C10" s="313"/>
      <c r="D10" s="306"/>
      <c r="E10" s="125" t="s">
        <v>72</v>
      </c>
      <c r="F10" s="125" t="s">
        <v>73</v>
      </c>
      <c r="G10" s="135"/>
      <c r="H10" s="53"/>
      <c r="I10" s="139"/>
      <c r="J10" s="139"/>
      <c r="K10" s="133"/>
      <c r="L10" s="135"/>
      <c r="M10" s="135"/>
      <c r="N10" s="135"/>
      <c r="O10" s="135"/>
      <c r="P10" s="135"/>
      <c r="Q10" s="135"/>
      <c r="R10" s="135"/>
      <c r="S10" s="135"/>
      <c r="T10" s="135"/>
      <c r="U10" s="135"/>
      <c r="V10" s="135"/>
      <c r="W10" s="136"/>
      <c r="X10" s="3"/>
      <c r="Y10" s="3"/>
      <c r="Z10" s="3"/>
      <c r="AA10" s="3"/>
      <c r="AB10" s="3"/>
      <c r="AC10" s="3"/>
      <c r="AD10" s="3"/>
      <c r="AE10" s="2"/>
    </row>
    <row r="11" spans="1:31" ht="15.75" customHeight="1">
      <c r="A11" s="100"/>
      <c r="B11" s="53"/>
      <c r="C11" s="313"/>
      <c r="D11" s="307" t="s">
        <v>7</v>
      </c>
      <c r="E11" s="283">
        <v>0.51</v>
      </c>
      <c r="F11" s="283">
        <v>0.24</v>
      </c>
      <c r="G11" s="135"/>
      <c r="H11" s="298" t="s">
        <v>107</v>
      </c>
      <c r="I11" s="299"/>
      <c r="J11" s="300"/>
      <c r="K11" s="140"/>
      <c r="L11" s="297" t="s">
        <v>105</v>
      </c>
      <c r="M11" s="297"/>
      <c r="N11" s="135"/>
      <c r="O11" s="135"/>
      <c r="P11" s="285" t="s">
        <v>2</v>
      </c>
      <c r="Q11" s="286"/>
      <c r="R11" s="286"/>
      <c r="S11" s="286"/>
      <c r="T11" s="286"/>
      <c r="U11" s="286"/>
      <c r="V11" s="287"/>
      <c r="W11" s="136"/>
      <c r="X11" s="3"/>
      <c r="Y11" s="3"/>
      <c r="Z11" s="3"/>
      <c r="AA11" s="3"/>
      <c r="AB11" s="3"/>
      <c r="AC11" s="3"/>
      <c r="AD11" s="3"/>
      <c r="AE11" s="2"/>
    </row>
    <row r="12" spans="1:31" ht="15" customHeight="1">
      <c r="A12" s="100"/>
      <c r="B12" s="53"/>
      <c r="C12" s="313"/>
      <c r="D12" s="308"/>
      <c r="E12" s="284"/>
      <c r="F12" s="284"/>
      <c r="G12" s="135"/>
      <c r="H12" s="301"/>
      <c r="I12" s="302"/>
      <c r="J12" s="303"/>
      <c r="K12" s="140"/>
      <c r="L12" s="46" t="s">
        <v>104</v>
      </c>
      <c r="M12" s="46" t="s">
        <v>103</v>
      </c>
      <c r="N12" s="135"/>
      <c r="O12" s="135"/>
      <c r="P12" s="288"/>
      <c r="Q12" s="289"/>
      <c r="R12" s="289"/>
      <c r="S12" s="289"/>
      <c r="T12" s="289"/>
      <c r="U12" s="289"/>
      <c r="V12" s="290"/>
      <c r="W12" s="136"/>
      <c r="X12" s="3"/>
      <c r="Y12" s="3"/>
      <c r="Z12" s="3"/>
      <c r="AA12" s="3"/>
      <c r="AB12" s="3"/>
      <c r="AC12" s="3"/>
      <c r="AD12" s="3"/>
      <c r="AE12" s="2"/>
    </row>
    <row r="13" spans="1:31" ht="15.75">
      <c r="A13" s="100"/>
      <c r="B13" s="53"/>
      <c r="C13" s="314"/>
      <c r="D13" s="152" t="s">
        <v>6</v>
      </c>
      <c r="E13" s="153"/>
      <c r="F13" s="154"/>
      <c r="G13" s="135"/>
      <c r="H13" s="304"/>
      <c r="I13" s="304"/>
      <c r="J13" s="304"/>
      <c r="K13" s="135"/>
      <c r="L13" s="88"/>
      <c r="M13" s="89"/>
      <c r="N13" s="135"/>
      <c r="O13" s="142"/>
      <c r="P13" s="291"/>
      <c r="Q13" s="292"/>
      <c r="R13" s="292"/>
      <c r="S13" s="292"/>
      <c r="T13" s="292"/>
      <c r="U13" s="292"/>
      <c r="V13" s="293"/>
      <c r="W13" s="136"/>
      <c r="X13" s="3"/>
      <c r="Y13" s="3"/>
      <c r="Z13" s="3"/>
      <c r="AA13" s="3"/>
      <c r="AB13" s="3"/>
      <c r="AC13" s="3"/>
      <c r="AD13" s="3"/>
      <c r="AE13" s="2"/>
    </row>
    <row r="14" spans="1:31" ht="15" customHeight="1">
      <c r="A14" s="100"/>
      <c r="B14" s="53"/>
      <c r="C14" s="312" t="s">
        <v>76</v>
      </c>
      <c r="D14" s="42" t="s">
        <v>77</v>
      </c>
      <c r="E14" s="155">
        <v>0.01</v>
      </c>
      <c r="F14" s="155"/>
      <c r="G14" s="135"/>
      <c r="H14" s="294">
        <v>0</v>
      </c>
      <c r="I14" s="294"/>
      <c r="J14" s="294"/>
      <c r="K14" s="135"/>
      <c r="L14" s="48">
        <f aca="true" t="shared" si="0" ref="L14:L39">E14*H14</f>
        <v>0</v>
      </c>
      <c r="M14" s="48">
        <f aca="true" t="shared" si="1" ref="M14:M39">F14*H14</f>
        <v>0</v>
      </c>
      <c r="N14" s="135"/>
      <c r="O14" s="143"/>
      <c r="P14" s="294"/>
      <c r="Q14" s="294"/>
      <c r="R14" s="294"/>
      <c r="S14" s="294"/>
      <c r="T14" s="294"/>
      <c r="U14" s="294"/>
      <c r="V14" s="294"/>
      <c r="W14" s="136"/>
      <c r="X14" s="3"/>
      <c r="Y14" s="3"/>
      <c r="Z14" s="3"/>
      <c r="AA14" s="3"/>
      <c r="AB14" s="3"/>
      <c r="AC14" s="3"/>
      <c r="AD14" s="3"/>
      <c r="AE14" s="2"/>
    </row>
    <row r="15" spans="1:31" ht="15.75" customHeight="1">
      <c r="A15" s="100"/>
      <c r="B15" s="53"/>
      <c r="C15" s="313"/>
      <c r="D15" s="42" t="s">
        <v>78</v>
      </c>
      <c r="E15" s="155">
        <v>0.02</v>
      </c>
      <c r="F15" s="155">
        <v>0.02</v>
      </c>
      <c r="G15" s="135"/>
      <c r="H15" s="294">
        <v>0</v>
      </c>
      <c r="I15" s="294"/>
      <c r="J15" s="294"/>
      <c r="K15" s="135"/>
      <c r="L15" s="48">
        <f t="shared" si="0"/>
        <v>0</v>
      </c>
      <c r="M15" s="48">
        <f t="shared" si="1"/>
        <v>0</v>
      </c>
      <c r="N15" s="135"/>
      <c r="O15" s="143"/>
      <c r="P15" s="294"/>
      <c r="Q15" s="294"/>
      <c r="R15" s="294"/>
      <c r="S15" s="294"/>
      <c r="T15" s="294"/>
      <c r="U15" s="294"/>
      <c r="V15" s="294"/>
      <c r="W15" s="136"/>
      <c r="X15" s="3"/>
      <c r="Y15" s="3"/>
      <c r="Z15" s="3"/>
      <c r="AA15" s="3"/>
      <c r="AB15" s="3"/>
      <c r="AC15" s="3"/>
      <c r="AD15" s="3"/>
      <c r="AE15" s="2"/>
    </row>
    <row r="16" spans="1:31" ht="15" customHeight="1">
      <c r="A16" s="100"/>
      <c r="B16" s="53"/>
      <c r="C16" s="313"/>
      <c r="D16" s="156" t="s">
        <v>102</v>
      </c>
      <c r="E16" s="155">
        <v>0.05</v>
      </c>
      <c r="F16" s="155">
        <v>0.09</v>
      </c>
      <c r="G16" s="135"/>
      <c r="H16" s="294">
        <v>0</v>
      </c>
      <c r="I16" s="294"/>
      <c r="J16" s="294"/>
      <c r="K16" s="135"/>
      <c r="L16" s="48">
        <f t="shared" si="0"/>
        <v>0</v>
      </c>
      <c r="M16" s="48">
        <f t="shared" si="1"/>
        <v>0</v>
      </c>
      <c r="N16" s="135"/>
      <c r="O16" s="143"/>
      <c r="P16" s="294"/>
      <c r="Q16" s="294"/>
      <c r="R16" s="294"/>
      <c r="S16" s="294"/>
      <c r="T16" s="294"/>
      <c r="U16" s="294"/>
      <c r="V16" s="294"/>
      <c r="W16" s="136"/>
      <c r="X16" s="3"/>
      <c r="Y16" s="3"/>
      <c r="Z16" s="3"/>
      <c r="AA16" s="3"/>
      <c r="AB16" s="3"/>
      <c r="AC16" s="3"/>
      <c r="AD16" s="3"/>
      <c r="AE16" s="2"/>
    </row>
    <row r="17" spans="1:31" ht="15" customHeight="1">
      <c r="A17" s="100"/>
      <c r="B17" s="53"/>
      <c r="C17" s="313"/>
      <c r="D17" s="156" t="s">
        <v>79</v>
      </c>
      <c r="E17" s="155"/>
      <c r="F17" s="155"/>
      <c r="G17" s="135"/>
      <c r="H17" s="294"/>
      <c r="I17" s="294"/>
      <c r="J17" s="294"/>
      <c r="K17" s="135"/>
      <c r="L17" s="48">
        <f t="shared" si="0"/>
        <v>0</v>
      </c>
      <c r="M17" s="48">
        <f t="shared" si="1"/>
        <v>0</v>
      </c>
      <c r="N17" s="135"/>
      <c r="O17" s="143"/>
      <c r="P17" s="294"/>
      <c r="Q17" s="294"/>
      <c r="R17" s="294"/>
      <c r="S17" s="294"/>
      <c r="T17" s="294"/>
      <c r="U17" s="294"/>
      <c r="V17" s="294"/>
      <c r="W17" s="136"/>
      <c r="X17" s="3"/>
      <c r="Y17" s="3"/>
      <c r="Z17" s="3"/>
      <c r="AA17" s="3"/>
      <c r="AB17" s="3"/>
      <c r="AC17" s="3"/>
      <c r="AD17" s="3"/>
      <c r="AE17" s="2"/>
    </row>
    <row r="18" spans="1:31" ht="15" customHeight="1">
      <c r="A18" s="100"/>
      <c r="B18" s="53"/>
      <c r="C18" s="313"/>
      <c r="D18" s="156" t="s">
        <v>101</v>
      </c>
      <c r="E18" s="155">
        <v>0.11</v>
      </c>
      <c r="F18" s="155">
        <v>0.29</v>
      </c>
      <c r="G18" s="135"/>
      <c r="H18" s="294">
        <v>0</v>
      </c>
      <c r="I18" s="294"/>
      <c r="J18" s="294"/>
      <c r="K18" s="135"/>
      <c r="L18" s="48">
        <f t="shared" si="0"/>
        <v>0</v>
      </c>
      <c r="M18" s="48">
        <f t="shared" si="1"/>
        <v>0</v>
      </c>
      <c r="N18" s="135"/>
      <c r="O18" s="143"/>
      <c r="P18" s="294"/>
      <c r="Q18" s="294"/>
      <c r="R18" s="294"/>
      <c r="S18" s="294"/>
      <c r="T18" s="294"/>
      <c r="U18" s="294"/>
      <c r="V18" s="294"/>
      <c r="W18" s="136"/>
      <c r="X18" s="3"/>
      <c r="Y18" s="3"/>
      <c r="Z18" s="3"/>
      <c r="AA18" s="3"/>
      <c r="AB18" s="3"/>
      <c r="AC18" s="3"/>
      <c r="AD18" s="3"/>
      <c r="AE18" s="2"/>
    </row>
    <row r="19" spans="1:31" ht="15" customHeight="1">
      <c r="A19" s="100"/>
      <c r="B19" s="53"/>
      <c r="C19" s="313"/>
      <c r="D19" s="42" t="s">
        <v>80</v>
      </c>
      <c r="E19" s="155"/>
      <c r="F19" s="155"/>
      <c r="G19" s="135"/>
      <c r="H19" s="294"/>
      <c r="I19" s="294"/>
      <c r="J19" s="294"/>
      <c r="K19" s="135"/>
      <c r="L19" s="48">
        <f t="shared" si="0"/>
        <v>0</v>
      </c>
      <c r="M19" s="48">
        <f t="shared" si="1"/>
        <v>0</v>
      </c>
      <c r="N19" s="135"/>
      <c r="O19" s="143"/>
      <c r="P19" s="294"/>
      <c r="Q19" s="294"/>
      <c r="R19" s="294"/>
      <c r="S19" s="294"/>
      <c r="T19" s="294"/>
      <c r="U19" s="294"/>
      <c r="V19" s="294"/>
      <c r="W19" s="136"/>
      <c r="X19" s="3"/>
      <c r="Y19" s="3"/>
      <c r="Z19" s="3"/>
      <c r="AA19" s="3"/>
      <c r="AB19" s="3"/>
      <c r="AC19" s="3"/>
      <c r="AD19" s="3"/>
      <c r="AE19" s="2"/>
    </row>
    <row r="20" spans="1:31" ht="15" customHeight="1">
      <c r="A20" s="100"/>
      <c r="B20" s="53"/>
      <c r="C20" s="314"/>
      <c r="D20" s="156" t="s">
        <v>100</v>
      </c>
      <c r="E20" s="155"/>
      <c r="F20" s="155"/>
      <c r="G20" s="135"/>
      <c r="H20" s="294"/>
      <c r="I20" s="294"/>
      <c r="J20" s="294"/>
      <c r="K20" s="135"/>
      <c r="L20" s="48">
        <f t="shared" si="0"/>
        <v>0</v>
      </c>
      <c r="M20" s="48">
        <f t="shared" si="1"/>
        <v>0</v>
      </c>
      <c r="N20" s="135"/>
      <c r="O20" s="143"/>
      <c r="P20" s="294"/>
      <c r="Q20" s="294"/>
      <c r="R20" s="294"/>
      <c r="S20" s="294"/>
      <c r="T20" s="294"/>
      <c r="U20" s="294"/>
      <c r="V20" s="294"/>
      <c r="W20" s="136"/>
      <c r="X20" s="3"/>
      <c r="Y20" s="3"/>
      <c r="Z20" s="3"/>
      <c r="AA20" s="3"/>
      <c r="AB20" s="3"/>
      <c r="AC20" s="3"/>
      <c r="AD20" s="3"/>
      <c r="AE20" s="2"/>
    </row>
    <row r="21" spans="1:31" ht="15" customHeight="1">
      <c r="A21" s="100"/>
      <c r="B21" s="53"/>
      <c r="C21" s="316" t="s">
        <v>81</v>
      </c>
      <c r="D21" s="43" t="s">
        <v>82</v>
      </c>
      <c r="E21" s="155">
        <v>0.03</v>
      </c>
      <c r="F21" s="155">
        <v>0.01</v>
      </c>
      <c r="G21" s="135"/>
      <c r="H21" s="294">
        <v>0</v>
      </c>
      <c r="I21" s="294"/>
      <c r="J21" s="294"/>
      <c r="K21" s="135"/>
      <c r="L21" s="48">
        <f t="shared" si="0"/>
        <v>0</v>
      </c>
      <c r="M21" s="48">
        <f t="shared" si="1"/>
        <v>0</v>
      </c>
      <c r="N21" s="135"/>
      <c r="O21" s="143"/>
      <c r="P21" s="294"/>
      <c r="Q21" s="294"/>
      <c r="R21" s="294"/>
      <c r="S21" s="294"/>
      <c r="T21" s="294"/>
      <c r="U21" s="294"/>
      <c r="V21" s="294"/>
      <c r="W21" s="136"/>
      <c r="X21" s="3"/>
      <c r="Y21" s="3"/>
      <c r="Z21" s="3"/>
      <c r="AA21" s="3"/>
      <c r="AB21" s="3"/>
      <c r="AC21" s="3"/>
      <c r="AD21" s="3"/>
      <c r="AE21" s="2"/>
    </row>
    <row r="22" spans="1:31" ht="14.25" customHeight="1">
      <c r="A22" s="100"/>
      <c r="B22" s="53"/>
      <c r="C22" s="317"/>
      <c r="D22" s="43" t="s">
        <v>83</v>
      </c>
      <c r="E22" s="155">
        <v>0.09</v>
      </c>
      <c r="F22" s="155">
        <v>0.04</v>
      </c>
      <c r="G22" s="135"/>
      <c r="H22" s="294">
        <v>0</v>
      </c>
      <c r="I22" s="294"/>
      <c r="J22" s="294"/>
      <c r="K22" s="135"/>
      <c r="L22" s="48">
        <f t="shared" si="0"/>
        <v>0</v>
      </c>
      <c r="M22" s="48">
        <f t="shared" si="1"/>
        <v>0</v>
      </c>
      <c r="N22" s="135"/>
      <c r="O22" s="143"/>
      <c r="P22" s="294"/>
      <c r="Q22" s="294"/>
      <c r="R22" s="294"/>
      <c r="S22" s="294"/>
      <c r="T22" s="294"/>
      <c r="U22" s="294"/>
      <c r="V22" s="294"/>
      <c r="W22" s="136"/>
      <c r="X22" s="3"/>
      <c r="Y22" s="3"/>
      <c r="Z22" s="3"/>
      <c r="AA22" s="3"/>
      <c r="AB22" s="3"/>
      <c r="AC22" s="3"/>
      <c r="AD22" s="3"/>
      <c r="AE22" s="2"/>
    </row>
    <row r="23" spans="1:31" ht="15" customHeight="1">
      <c r="A23" s="100"/>
      <c r="B23" s="53"/>
      <c r="C23" s="317"/>
      <c r="D23" s="43" t="s">
        <v>84</v>
      </c>
      <c r="E23" s="155"/>
      <c r="F23" s="155"/>
      <c r="G23" s="135"/>
      <c r="H23" s="294"/>
      <c r="I23" s="294"/>
      <c r="J23" s="294"/>
      <c r="K23" s="135"/>
      <c r="L23" s="48">
        <f t="shared" si="0"/>
        <v>0</v>
      </c>
      <c r="M23" s="48">
        <f t="shared" si="1"/>
        <v>0</v>
      </c>
      <c r="N23" s="135"/>
      <c r="O23" s="143"/>
      <c r="P23" s="294"/>
      <c r="Q23" s="294"/>
      <c r="R23" s="294"/>
      <c r="S23" s="294"/>
      <c r="T23" s="294"/>
      <c r="U23" s="294"/>
      <c r="V23" s="294"/>
      <c r="W23" s="136"/>
      <c r="X23" s="3"/>
      <c r="Y23" s="3"/>
      <c r="Z23" s="3"/>
      <c r="AA23" s="3"/>
      <c r="AB23" s="3"/>
      <c r="AC23" s="3"/>
      <c r="AD23" s="3"/>
      <c r="AE23" s="2"/>
    </row>
    <row r="24" spans="1:31" ht="15" customHeight="1">
      <c r="A24" s="100"/>
      <c r="B24" s="53"/>
      <c r="C24" s="317"/>
      <c r="D24" s="43" t="s">
        <v>100</v>
      </c>
      <c r="E24" s="155">
        <v>0.05</v>
      </c>
      <c r="F24" s="155"/>
      <c r="G24" s="135"/>
      <c r="H24" s="294">
        <v>0</v>
      </c>
      <c r="I24" s="294"/>
      <c r="J24" s="294"/>
      <c r="K24" s="135"/>
      <c r="L24" s="48">
        <f t="shared" si="0"/>
        <v>0</v>
      </c>
      <c r="M24" s="48">
        <f>F24*H24</f>
        <v>0</v>
      </c>
      <c r="N24" s="135"/>
      <c r="O24" s="143"/>
      <c r="P24" s="294"/>
      <c r="Q24" s="294"/>
      <c r="R24" s="294"/>
      <c r="S24" s="294"/>
      <c r="T24" s="294"/>
      <c r="U24" s="294"/>
      <c r="V24" s="294"/>
      <c r="W24" s="136"/>
      <c r="X24" s="3"/>
      <c r="Y24" s="3"/>
      <c r="Z24" s="3"/>
      <c r="AA24" s="3"/>
      <c r="AB24" s="3"/>
      <c r="AC24" s="3"/>
      <c r="AD24" s="3"/>
      <c r="AE24" s="2"/>
    </row>
    <row r="25" spans="1:31" ht="15" customHeight="1">
      <c r="A25" s="100"/>
      <c r="B25" s="53"/>
      <c r="C25" s="317"/>
      <c r="D25" s="43" t="s">
        <v>86</v>
      </c>
      <c r="E25" s="155">
        <v>0.23</v>
      </c>
      <c r="F25" s="155">
        <v>0.34</v>
      </c>
      <c r="G25" s="135"/>
      <c r="H25" s="294">
        <v>0</v>
      </c>
      <c r="I25" s="294"/>
      <c r="J25" s="294"/>
      <c r="K25" s="135"/>
      <c r="L25" s="48">
        <f>E25*H25</f>
        <v>0</v>
      </c>
      <c r="M25" s="48">
        <f t="shared" si="1"/>
        <v>0</v>
      </c>
      <c r="N25" s="135"/>
      <c r="O25" s="143"/>
      <c r="P25" s="294"/>
      <c r="Q25" s="294"/>
      <c r="R25" s="294"/>
      <c r="S25" s="294"/>
      <c r="T25" s="294"/>
      <c r="U25" s="294"/>
      <c r="V25" s="294"/>
      <c r="W25" s="136"/>
      <c r="X25" s="3"/>
      <c r="Y25" s="3"/>
      <c r="Z25" s="3"/>
      <c r="AA25" s="3"/>
      <c r="AB25" s="3"/>
      <c r="AC25" s="3"/>
      <c r="AD25" s="3"/>
      <c r="AE25" s="2"/>
    </row>
    <row r="26" spans="1:31" ht="15.75" customHeight="1">
      <c r="A26" s="100"/>
      <c r="B26" s="53"/>
      <c r="C26" s="318"/>
      <c r="D26" s="43" t="s">
        <v>87</v>
      </c>
      <c r="E26" s="155"/>
      <c r="F26" s="155"/>
      <c r="G26" s="135"/>
      <c r="H26" s="294"/>
      <c r="I26" s="294"/>
      <c r="J26" s="294"/>
      <c r="K26" s="135"/>
      <c r="L26" s="48">
        <f t="shared" si="0"/>
        <v>0</v>
      </c>
      <c r="M26" s="48">
        <f t="shared" si="1"/>
        <v>0</v>
      </c>
      <c r="N26" s="135"/>
      <c r="O26" s="143"/>
      <c r="P26" s="294"/>
      <c r="Q26" s="294"/>
      <c r="R26" s="294"/>
      <c r="S26" s="294"/>
      <c r="T26" s="294"/>
      <c r="U26" s="294"/>
      <c r="V26" s="294"/>
      <c r="W26" s="136"/>
      <c r="X26" s="3"/>
      <c r="Y26" s="3"/>
      <c r="Z26" s="3"/>
      <c r="AA26" s="3"/>
      <c r="AB26" s="3"/>
      <c r="AC26" s="3"/>
      <c r="AD26" s="3"/>
      <c r="AE26" s="2"/>
    </row>
    <row r="27" spans="1:31" ht="15" customHeight="1">
      <c r="A27" s="100"/>
      <c r="B27" s="53"/>
      <c r="C27" s="307" t="s">
        <v>85</v>
      </c>
      <c r="D27" s="157" t="s">
        <v>88</v>
      </c>
      <c r="E27" s="155"/>
      <c r="F27" s="155"/>
      <c r="G27" s="135"/>
      <c r="H27" s="294"/>
      <c r="I27" s="294"/>
      <c r="J27" s="294"/>
      <c r="K27" s="135"/>
      <c r="L27" s="48">
        <f t="shared" si="0"/>
        <v>0</v>
      </c>
      <c r="M27" s="48">
        <f t="shared" si="1"/>
        <v>0</v>
      </c>
      <c r="N27" s="135"/>
      <c r="O27" s="143"/>
      <c r="P27" s="294"/>
      <c r="Q27" s="294"/>
      <c r="R27" s="294"/>
      <c r="S27" s="294"/>
      <c r="T27" s="294"/>
      <c r="U27" s="294"/>
      <c r="V27" s="294"/>
      <c r="W27" s="136"/>
      <c r="X27" s="3"/>
      <c r="Y27" s="3"/>
      <c r="Z27" s="3"/>
      <c r="AA27" s="3"/>
      <c r="AB27" s="3"/>
      <c r="AC27" s="3"/>
      <c r="AD27" s="3"/>
      <c r="AE27" s="2"/>
    </row>
    <row r="28" spans="1:31" ht="15" customHeight="1">
      <c r="A28" s="100"/>
      <c r="B28" s="53"/>
      <c r="C28" s="315"/>
      <c r="D28" s="157" t="s">
        <v>89</v>
      </c>
      <c r="E28" s="155">
        <v>0.02</v>
      </c>
      <c r="F28" s="155">
        <v>0.01</v>
      </c>
      <c r="G28" s="135"/>
      <c r="H28" s="294">
        <v>0</v>
      </c>
      <c r="I28" s="294"/>
      <c r="J28" s="294"/>
      <c r="K28" s="135"/>
      <c r="L28" s="48">
        <f t="shared" si="0"/>
        <v>0</v>
      </c>
      <c r="M28" s="48">
        <f t="shared" si="1"/>
        <v>0</v>
      </c>
      <c r="N28" s="135"/>
      <c r="O28" s="143"/>
      <c r="P28" s="294"/>
      <c r="Q28" s="294"/>
      <c r="R28" s="294"/>
      <c r="S28" s="294"/>
      <c r="T28" s="294"/>
      <c r="U28" s="294"/>
      <c r="V28" s="294"/>
      <c r="W28" s="136"/>
      <c r="X28" s="3"/>
      <c r="Y28" s="3"/>
      <c r="Z28" s="3"/>
      <c r="AA28" s="3"/>
      <c r="AB28" s="3"/>
      <c r="AC28" s="3"/>
      <c r="AD28" s="3"/>
      <c r="AE28" s="2"/>
    </row>
    <row r="29" spans="1:31" ht="15" customHeight="1">
      <c r="A29" s="100"/>
      <c r="B29" s="53"/>
      <c r="C29" s="315"/>
      <c r="D29" s="157" t="s">
        <v>90</v>
      </c>
      <c r="E29" s="155">
        <v>0.06</v>
      </c>
      <c r="F29" s="155">
        <v>0.02</v>
      </c>
      <c r="G29" s="135"/>
      <c r="H29" s="294">
        <v>0</v>
      </c>
      <c r="I29" s="294"/>
      <c r="J29" s="294"/>
      <c r="K29" s="135"/>
      <c r="L29" s="48">
        <f t="shared" si="0"/>
        <v>0</v>
      </c>
      <c r="M29" s="48">
        <f t="shared" si="1"/>
        <v>0</v>
      </c>
      <c r="N29" s="135"/>
      <c r="O29" s="143"/>
      <c r="P29" s="294"/>
      <c r="Q29" s="294"/>
      <c r="R29" s="294"/>
      <c r="S29" s="294"/>
      <c r="T29" s="294"/>
      <c r="U29" s="294"/>
      <c r="V29" s="294"/>
      <c r="W29" s="136"/>
      <c r="X29" s="3"/>
      <c r="Y29" s="3"/>
      <c r="Z29" s="3"/>
      <c r="AA29" s="3"/>
      <c r="AB29" s="3"/>
      <c r="AC29" s="3"/>
      <c r="AD29" s="3"/>
      <c r="AE29" s="2"/>
    </row>
    <row r="30" spans="1:31" ht="15" customHeight="1">
      <c r="A30" s="100"/>
      <c r="B30" s="53"/>
      <c r="C30" s="308"/>
      <c r="D30" s="157" t="s">
        <v>100</v>
      </c>
      <c r="E30" s="155">
        <v>0.02</v>
      </c>
      <c r="F30" s="155">
        <v>0.01</v>
      </c>
      <c r="G30" s="135"/>
      <c r="H30" s="294">
        <v>0</v>
      </c>
      <c r="I30" s="294"/>
      <c r="J30" s="294"/>
      <c r="K30" s="135"/>
      <c r="L30" s="48">
        <f t="shared" si="0"/>
        <v>0</v>
      </c>
      <c r="M30" s="48">
        <f t="shared" si="1"/>
        <v>0</v>
      </c>
      <c r="N30" s="135"/>
      <c r="O30" s="143"/>
      <c r="P30" s="294"/>
      <c r="Q30" s="294"/>
      <c r="R30" s="294"/>
      <c r="S30" s="294"/>
      <c r="T30" s="294"/>
      <c r="U30" s="294"/>
      <c r="V30" s="294"/>
      <c r="W30" s="136"/>
      <c r="X30" s="3"/>
      <c r="Y30" s="3"/>
      <c r="Z30" s="3"/>
      <c r="AA30" s="3"/>
      <c r="AB30" s="3"/>
      <c r="AC30" s="3"/>
      <c r="AD30" s="3"/>
      <c r="AE30" s="2"/>
    </row>
    <row r="31" spans="1:31" ht="15" customHeight="1">
      <c r="A31" s="100"/>
      <c r="B31" s="53"/>
      <c r="C31" s="307" t="s">
        <v>91</v>
      </c>
      <c r="D31" s="157" t="s">
        <v>92</v>
      </c>
      <c r="E31" s="155"/>
      <c r="F31" s="155">
        <v>0.02</v>
      </c>
      <c r="G31" s="135"/>
      <c r="H31" s="294">
        <v>0</v>
      </c>
      <c r="I31" s="294"/>
      <c r="J31" s="294"/>
      <c r="K31" s="135"/>
      <c r="L31" s="48">
        <f t="shared" si="0"/>
        <v>0</v>
      </c>
      <c r="M31" s="48">
        <f t="shared" si="1"/>
        <v>0</v>
      </c>
      <c r="N31" s="135"/>
      <c r="O31" s="143"/>
      <c r="P31" s="294"/>
      <c r="Q31" s="294"/>
      <c r="R31" s="294"/>
      <c r="S31" s="294"/>
      <c r="T31" s="294"/>
      <c r="U31" s="294"/>
      <c r="V31" s="294"/>
      <c r="W31" s="136"/>
      <c r="X31" s="3"/>
      <c r="Y31" s="3"/>
      <c r="Z31" s="3"/>
      <c r="AA31" s="3"/>
      <c r="AB31" s="3"/>
      <c r="AC31" s="3"/>
      <c r="AD31" s="3"/>
      <c r="AE31" s="2"/>
    </row>
    <row r="32" spans="1:31" ht="15.75" customHeight="1">
      <c r="A32" s="100"/>
      <c r="B32" s="53"/>
      <c r="C32" s="315"/>
      <c r="D32" s="157" t="s">
        <v>93</v>
      </c>
      <c r="E32" s="155">
        <v>0.01</v>
      </c>
      <c r="F32" s="155">
        <v>0.02</v>
      </c>
      <c r="G32" s="135"/>
      <c r="H32" s="294">
        <v>0</v>
      </c>
      <c r="I32" s="294"/>
      <c r="J32" s="294"/>
      <c r="K32" s="135"/>
      <c r="L32" s="48">
        <f t="shared" si="0"/>
        <v>0</v>
      </c>
      <c r="M32" s="48">
        <f t="shared" si="1"/>
        <v>0</v>
      </c>
      <c r="N32" s="135"/>
      <c r="O32" s="143"/>
      <c r="P32" s="294"/>
      <c r="Q32" s="294"/>
      <c r="R32" s="294"/>
      <c r="S32" s="294"/>
      <c r="T32" s="294"/>
      <c r="U32" s="294"/>
      <c r="V32" s="294"/>
      <c r="W32" s="136"/>
      <c r="X32" s="3"/>
      <c r="Y32" s="3"/>
      <c r="Z32" s="3"/>
      <c r="AA32" s="3"/>
      <c r="AB32" s="3"/>
      <c r="AC32" s="3"/>
      <c r="AD32" s="3"/>
      <c r="AE32" s="2"/>
    </row>
    <row r="33" spans="1:31" ht="15" customHeight="1">
      <c r="A33" s="100"/>
      <c r="B33" s="53"/>
      <c r="C33" s="315"/>
      <c r="D33" s="157" t="s">
        <v>94</v>
      </c>
      <c r="E33" s="155">
        <v>0.01</v>
      </c>
      <c r="F33" s="155"/>
      <c r="G33" s="135"/>
      <c r="H33" s="294"/>
      <c r="I33" s="294"/>
      <c r="J33" s="294"/>
      <c r="K33" s="135"/>
      <c r="L33" s="48">
        <f t="shared" si="0"/>
        <v>0</v>
      </c>
      <c r="M33" s="48">
        <f t="shared" si="1"/>
        <v>0</v>
      </c>
      <c r="N33" s="135"/>
      <c r="O33" s="143"/>
      <c r="P33" s="294"/>
      <c r="Q33" s="294"/>
      <c r="R33" s="294"/>
      <c r="S33" s="294"/>
      <c r="T33" s="294"/>
      <c r="U33" s="294"/>
      <c r="V33" s="294"/>
      <c r="W33" s="136"/>
      <c r="X33" s="3"/>
      <c r="Y33" s="3"/>
      <c r="Z33" s="3"/>
      <c r="AA33" s="3"/>
      <c r="AB33" s="3"/>
      <c r="AC33" s="3"/>
      <c r="AD33" s="3"/>
      <c r="AE33" s="2"/>
    </row>
    <row r="34" spans="1:31" ht="15" customHeight="1">
      <c r="A34" s="100"/>
      <c r="B34" s="53"/>
      <c r="C34" s="308"/>
      <c r="D34" s="157" t="s">
        <v>100</v>
      </c>
      <c r="E34" s="155">
        <v>0.03</v>
      </c>
      <c r="F34" s="155"/>
      <c r="G34" s="135"/>
      <c r="H34" s="294"/>
      <c r="I34" s="294"/>
      <c r="J34" s="294"/>
      <c r="K34" s="135"/>
      <c r="L34" s="48">
        <f>E34*H34</f>
        <v>0</v>
      </c>
      <c r="M34" s="48">
        <f t="shared" si="1"/>
        <v>0</v>
      </c>
      <c r="N34" s="135"/>
      <c r="O34" s="143"/>
      <c r="P34" s="294"/>
      <c r="Q34" s="294"/>
      <c r="R34" s="294"/>
      <c r="S34" s="294"/>
      <c r="T34" s="294"/>
      <c r="U34" s="294"/>
      <c r="V34" s="294"/>
      <c r="W34" s="136"/>
      <c r="X34" s="3"/>
      <c r="Y34" s="3"/>
      <c r="Z34" s="3"/>
      <c r="AA34" s="3"/>
      <c r="AB34" s="3"/>
      <c r="AC34" s="3"/>
      <c r="AD34" s="3"/>
      <c r="AE34" s="2"/>
    </row>
    <row r="35" spans="1:31" ht="15" customHeight="1">
      <c r="A35" s="100"/>
      <c r="B35" s="53"/>
      <c r="C35" s="307" t="s">
        <v>95</v>
      </c>
      <c r="D35" s="43" t="s">
        <v>96</v>
      </c>
      <c r="E35" s="155"/>
      <c r="F35" s="155"/>
      <c r="G35" s="135"/>
      <c r="H35" s="294"/>
      <c r="I35" s="294"/>
      <c r="J35" s="294"/>
      <c r="K35" s="135"/>
      <c r="L35" s="48">
        <f t="shared" si="0"/>
        <v>0</v>
      </c>
      <c r="M35" s="48">
        <f t="shared" si="1"/>
        <v>0</v>
      </c>
      <c r="N35" s="135"/>
      <c r="O35" s="143"/>
      <c r="P35" s="294"/>
      <c r="Q35" s="294"/>
      <c r="R35" s="294"/>
      <c r="S35" s="294"/>
      <c r="T35" s="294"/>
      <c r="U35" s="294"/>
      <c r="V35" s="294"/>
      <c r="W35" s="136"/>
      <c r="X35" s="3"/>
      <c r="Y35" s="3"/>
      <c r="Z35" s="3"/>
      <c r="AA35" s="3"/>
      <c r="AB35" s="3"/>
      <c r="AC35" s="3"/>
      <c r="AD35" s="3"/>
      <c r="AE35" s="2"/>
    </row>
    <row r="36" spans="1:31" ht="15.75" customHeight="1">
      <c r="A36" s="100"/>
      <c r="B36" s="53"/>
      <c r="C36" s="315"/>
      <c r="D36" s="43" t="s">
        <v>97</v>
      </c>
      <c r="E36" s="155">
        <v>0.13</v>
      </c>
      <c r="F36" s="155">
        <v>0.11</v>
      </c>
      <c r="G36" s="135"/>
      <c r="H36" s="294">
        <v>0</v>
      </c>
      <c r="I36" s="294"/>
      <c r="J36" s="294"/>
      <c r="K36" s="135"/>
      <c r="L36" s="48">
        <f t="shared" si="0"/>
        <v>0</v>
      </c>
      <c r="M36" s="48">
        <f t="shared" si="1"/>
        <v>0</v>
      </c>
      <c r="N36" s="135"/>
      <c r="O36" s="143"/>
      <c r="P36" s="294"/>
      <c r="Q36" s="294"/>
      <c r="R36" s="294"/>
      <c r="S36" s="294"/>
      <c r="T36" s="294"/>
      <c r="U36" s="294"/>
      <c r="V36" s="294"/>
      <c r="W36" s="136"/>
      <c r="X36" s="3"/>
      <c r="Y36" s="3"/>
      <c r="Z36" s="3"/>
      <c r="AA36" s="3"/>
      <c r="AB36" s="3"/>
      <c r="AC36" s="3"/>
      <c r="AD36" s="3"/>
      <c r="AE36" s="2"/>
    </row>
    <row r="37" spans="1:31" ht="15" customHeight="1">
      <c r="A37" s="100"/>
      <c r="B37" s="53"/>
      <c r="C37" s="315"/>
      <c r="D37" s="43" t="s">
        <v>98</v>
      </c>
      <c r="E37" s="155">
        <v>0.07</v>
      </c>
      <c r="F37" s="155">
        <v>0.03</v>
      </c>
      <c r="G37" s="135"/>
      <c r="H37" s="294">
        <v>0</v>
      </c>
      <c r="I37" s="294"/>
      <c r="J37" s="294"/>
      <c r="K37" s="135"/>
      <c r="L37" s="48">
        <f t="shared" si="0"/>
        <v>0</v>
      </c>
      <c r="M37" s="48">
        <f t="shared" si="1"/>
        <v>0</v>
      </c>
      <c r="N37" s="135"/>
      <c r="O37" s="143"/>
      <c r="P37" s="294"/>
      <c r="Q37" s="294"/>
      <c r="R37" s="294"/>
      <c r="S37" s="294"/>
      <c r="T37" s="294"/>
      <c r="U37" s="294"/>
      <c r="V37" s="294"/>
      <c r="W37" s="136"/>
      <c r="X37" s="3"/>
      <c r="Y37" s="3"/>
      <c r="Z37" s="3"/>
      <c r="AA37" s="3"/>
      <c r="AB37" s="3"/>
      <c r="AC37" s="3"/>
      <c r="AD37" s="3"/>
      <c r="AE37" s="2"/>
    </row>
    <row r="38" spans="1:31" ht="15" customHeight="1">
      <c r="A38" s="100"/>
      <c r="B38" s="53"/>
      <c r="C38" s="315"/>
      <c r="D38" s="43" t="s">
        <v>99</v>
      </c>
      <c r="E38" s="155">
        <v>0.05</v>
      </c>
      <c r="F38" s="155"/>
      <c r="G38" s="135"/>
      <c r="H38" s="294"/>
      <c r="I38" s="294"/>
      <c r="J38" s="294"/>
      <c r="K38" s="135"/>
      <c r="L38" s="48">
        <f t="shared" si="0"/>
        <v>0</v>
      </c>
      <c r="M38" s="48">
        <f t="shared" si="1"/>
        <v>0</v>
      </c>
      <c r="N38" s="135"/>
      <c r="O38" s="143"/>
      <c r="P38" s="294"/>
      <c r="Q38" s="294"/>
      <c r="R38" s="294"/>
      <c r="S38" s="294"/>
      <c r="T38" s="294"/>
      <c r="U38" s="294"/>
      <c r="V38" s="294"/>
      <c r="W38" s="136"/>
      <c r="X38" s="3"/>
      <c r="Y38" s="3"/>
      <c r="Z38" s="3"/>
      <c r="AA38" s="3"/>
      <c r="AB38" s="3"/>
      <c r="AC38" s="3"/>
      <c r="AD38" s="3"/>
      <c r="AE38" s="2"/>
    </row>
    <row r="39" spans="1:31" ht="15" customHeight="1">
      <c r="A39" s="100"/>
      <c r="B39" s="53"/>
      <c r="C39" s="308"/>
      <c r="D39" s="43" t="s">
        <v>100</v>
      </c>
      <c r="E39" s="155">
        <v>0.02</v>
      </c>
      <c r="F39" s="155"/>
      <c r="G39" s="135"/>
      <c r="H39" s="294"/>
      <c r="I39" s="294"/>
      <c r="J39" s="294"/>
      <c r="K39" s="135"/>
      <c r="L39" s="48">
        <f t="shared" si="0"/>
        <v>0</v>
      </c>
      <c r="M39" s="48">
        <f t="shared" si="1"/>
        <v>0</v>
      </c>
      <c r="N39" s="135"/>
      <c r="O39" s="143"/>
      <c r="P39" s="294"/>
      <c r="Q39" s="294"/>
      <c r="R39" s="294"/>
      <c r="S39" s="294"/>
      <c r="T39" s="294"/>
      <c r="U39" s="294"/>
      <c r="V39" s="294"/>
      <c r="W39" s="136"/>
      <c r="X39" s="3"/>
      <c r="Y39" s="3"/>
      <c r="Z39" s="3"/>
      <c r="AA39" s="3"/>
      <c r="AB39" s="3"/>
      <c r="AC39" s="3"/>
      <c r="AD39" s="3"/>
      <c r="AE39" s="2"/>
    </row>
    <row r="40" spans="1:31" ht="15" customHeight="1">
      <c r="A40" s="100"/>
      <c r="B40" s="53"/>
      <c r="C40" s="142"/>
      <c r="D40" s="53"/>
      <c r="E40" s="144"/>
      <c r="F40" s="135"/>
      <c r="G40" s="135"/>
      <c r="H40" s="135"/>
      <c r="I40" s="135"/>
      <c r="J40" s="53"/>
      <c r="K40" s="135"/>
      <c r="L40" s="135"/>
      <c r="M40" s="135"/>
      <c r="N40" s="135"/>
      <c r="O40" s="135"/>
      <c r="P40" s="135"/>
      <c r="Q40" s="135"/>
      <c r="R40" s="135"/>
      <c r="S40" s="135"/>
      <c r="T40" s="135"/>
      <c r="U40" s="135"/>
      <c r="V40" s="135"/>
      <c r="W40" s="136"/>
      <c r="X40" s="3"/>
      <c r="Y40" s="3"/>
      <c r="Z40" s="3"/>
      <c r="AA40" s="3"/>
      <c r="AB40" s="3"/>
      <c r="AC40" s="3"/>
      <c r="AD40" s="3"/>
      <c r="AE40" s="2"/>
    </row>
    <row r="41" spans="1:31" ht="15" customHeight="1">
      <c r="A41" s="100"/>
      <c r="B41" s="53"/>
      <c r="C41" s="142"/>
      <c r="D41" s="43" t="s">
        <v>106</v>
      </c>
      <c r="E41" s="155">
        <f>$E$11*(SUM($E$14:$E$39)-$L$41)</f>
        <v>0.5151</v>
      </c>
      <c r="F41" s="126">
        <f>$F$11*(SUM($F$14:$F$39)-$M$41)</f>
        <v>0.2424</v>
      </c>
      <c r="G41" s="135"/>
      <c r="H41" s="135"/>
      <c r="I41" s="135"/>
      <c r="J41" s="53"/>
      <c r="K41" s="135"/>
      <c r="L41" s="49">
        <f>SUM($L$14:$L$39)</f>
        <v>0</v>
      </c>
      <c r="M41" s="49">
        <f>SUM($M$14:$M$40)</f>
        <v>0</v>
      </c>
      <c r="N41" s="135"/>
      <c r="O41" s="135"/>
      <c r="P41" s="135"/>
      <c r="Q41" s="135"/>
      <c r="R41" s="135"/>
      <c r="S41" s="135"/>
      <c r="T41" s="135"/>
      <c r="U41" s="135"/>
      <c r="V41" s="135"/>
      <c r="W41" s="136"/>
      <c r="X41" s="3"/>
      <c r="Y41" s="3"/>
      <c r="Z41" s="3"/>
      <c r="AA41" s="3"/>
      <c r="AB41" s="3"/>
      <c r="AC41" s="3"/>
      <c r="AD41" s="3"/>
      <c r="AE41" s="2"/>
    </row>
    <row r="42" spans="1:31" ht="15" customHeight="1">
      <c r="A42" s="100"/>
      <c r="B42" s="53"/>
      <c r="C42" s="142"/>
      <c r="D42" s="53"/>
      <c r="E42" s="144"/>
      <c r="F42" s="135"/>
      <c r="G42" s="135"/>
      <c r="H42" s="135"/>
      <c r="I42" s="135"/>
      <c r="J42" s="135"/>
      <c r="K42" s="135"/>
      <c r="L42" s="135"/>
      <c r="M42" s="135"/>
      <c r="N42" s="135"/>
      <c r="O42" s="135"/>
      <c r="P42" s="135"/>
      <c r="Q42" s="135"/>
      <c r="R42" s="135"/>
      <c r="S42" s="135"/>
      <c r="T42" s="135"/>
      <c r="U42" s="135"/>
      <c r="V42" s="135"/>
      <c r="W42" s="136"/>
      <c r="X42" s="3"/>
      <c r="Y42" s="3"/>
      <c r="Z42" s="3"/>
      <c r="AA42" s="3"/>
      <c r="AB42" s="3"/>
      <c r="AC42" s="3"/>
      <c r="AD42" s="3"/>
      <c r="AE42" s="2"/>
    </row>
    <row r="43" spans="1:31" ht="15">
      <c r="A43" s="100"/>
      <c r="B43" s="53"/>
      <c r="C43" s="53"/>
      <c r="D43" s="53"/>
      <c r="E43" s="144"/>
      <c r="F43" s="135"/>
      <c r="G43" s="135"/>
      <c r="H43" s="135"/>
      <c r="I43" s="135"/>
      <c r="J43" s="135"/>
      <c r="K43" s="135"/>
      <c r="L43" s="135"/>
      <c r="M43" s="135"/>
      <c r="N43" s="135"/>
      <c r="O43" s="135"/>
      <c r="P43" s="135"/>
      <c r="Q43" s="135"/>
      <c r="R43" s="135"/>
      <c r="S43" s="135"/>
      <c r="T43" s="135"/>
      <c r="U43" s="135"/>
      <c r="V43" s="135"/>
      <c r="W43" s="136"/>
      <c r="X43" s="3"/>
      <c r="Y43" s="3"/>
      <c r="Z43" s="3"/>
      <c r="AA43" s="3"/>
      <c r="AB43" s="3"/>
      <c r="AC43" s="3"/>
      <c r="AD43" s="3"/>
      <c r="AE43" s="2"/>
    </row>
    <row r="44" spans="1:31" ht="15.75">
      <c r="A44" s="100"/>
      <c r="B44" s="53"/>
      <c r="C44" s="145" t="s">
        <v>74</v>
      </c>
      <c r="D44" s="53"/>
      <c r="E44" s="144"/>
      <c r="F44" s="135"/>
      <c r="G44" s="135"/>
      <c r="H44" s="135"/>
      <c r="I44" s="135"/>
      <c r="J44" s="135"/>
      <c r="K44" s="135"/>
      <c r="L44" s="135"/>
      <c r="M44" s="135"/>
      <c r="N44" s="135"/>
      <c r="O44" s="135"/>
      <c r="P44" s="135"/>
      <c r="Q44" s="135"/>
      <c r="R44" s="135"/>
      <c r="S44" s="135"/>
      <c r="T44" s="135"/>
      <c r="U44" s="135"/>
      <c r="V44" s="135"/>
      <c r="W44" s="136"/>
      <c r="X44" s="3"/>
      <c r="Y44" s="3"/>
      <c r="Z44" s="3"/>
      <c r="AA44" s="3"/>
      <c r="AB44" s="3"/>
      <c r="AC44" s="3"/>
      <c r="AD44" s="3"/>
      <c r="AE44" s="2"/>
    </row>
    <row r="45" spans="1:31" ht="15.75">
      <c r="A45" s="100"/>
      <c r="B45" s="53"/>
      <c r="C45" s="145" t="s">
        <v>241</v>
      </c>
      <c r="D45" s="53"/>
      <c r="E45" s="144"/>
      <c r="F45" s="135"/>
      <c r="G45" s="135"/>
      <c r="H45" s="135"/>
      <c r="I45" s="135"/>
      <c r="J45" s="135"/>
      <c r="K45" s="135"/>
      <c r="L45" s="135"/>
      <c r="M45" s="135"/>
      <c r="N45" s="135"/>
      <c r="O45" s="135"/>
      <c r="P45" s="135"/>
      <c r="Q45" s="135"/>
      <c r="R45" s="135"/>
      <c r="S45" s="135"/>
      <c r="T45" s="135"/>
      <c r="U45" s="135"/>
      <c r="V45" s="135"/>
      <c r="W45" s="136"/>
      <c r="X45" s="3"/>
      <c r="Y45" s="3"/>
      <c r="Z45" s="3"/>
      <c r="AA45" s="3"/>
      <c r="AB45" s="3"/>
      <c r="AC45" s="3"/>
      <c r="AD45" s="3"/>
      <c r="AE45" s="2"/>
    </row>
    <row r="46" spans="1:31" ht="15.75">
      <c r="A46" s="100"/>
      <c r="B46" s="53"/>
      <c r="C46" s="145" t="s">
        <v>242</v>
      </c>
      <c r="D46" s="146"/>
      <c r="E46" s="144"/>
      <c r="F46" s="135"/>
      <c r="G46" s="135"/>
      <c r="H46" s="135"/>
      <c r="I46" s="135"/>
      <c r="J46" s="135"/>
      <c r="K46" s="135"/>
      <c r="L46" s="135"/>
      <c r="M46" s="135"/>
      <c r="N46" s="135"/>
      <c r="O46" s="135"/>
      <c r="P46" s="135"/>
      <c r="Q46" s="135"/>
      <c r="R46" s="135"/>
      <c r="S46" s="135"/>
      <c r="T46" s="135"/>
      <c r="U46" s="135"/>
      <c r="V46" s="135"/>
      <c r="W46" s="136"/>
      <c r="X46" s="3"/>
      <c r="Y46" s="3"/>
      <c r="Z46" s="3"/>
      <c r="AA46" s="3"/>
      <c r="AB46" s="3"/>
      <c r="AC46" s="3"/>
      <c r="AD46" s="3"/>
      <c r="AE46" s="2"/>
    </row>
    <row r="47" spans="1:31" ht="15.75">
      <c r="A47" s="100"/>
      <c r="B47" s="53"/>
      <c r="C47" s="147" t="s">
        <v>240</v>
      </c>
      <c r="D47" s="146"/>
      <c r="E47" s="144"/>
      <c r="F47" s="135"/>
      <c r="G47" s="135"/>
      <c r="H47" s="135"/>
      <c r="I47" s="135"/>
      <c r="J47" s="135"/>
      <c r="K47" s="135"/>
      <c r="L47" s="135"/>
      <c r="M47" s="135"/>
      <c r="N47" s="135"/>
      <c r="O47" s="135"/>
      <c r="P47" s="135"/>
      <c r="Q47" s="135"/>
      <c r="R47" s="135"/>
      <c r="S47" s="135"/>
      <c r="T47" s="135"/>
      <c r="U47" s="135"/>
      <c r="V47" s="135"/>
      <c r="W47" s="136"/>
      <c r="X47" s="3"/>
      <c r="Y47" s="3"/>
      <c r="Z47" s="3"/>
      <c r="AA47" s="3"/>
      <c r="AB47" s="3"/>
      <c r="AC47" s="3"/>
      <c r="AD47" s="3"/>
      <c r="AE47" s="2"/>
    </row>
    <row r="48" spans="1:31" ht="15.75" thickBot="1">
      <c r="A48" s="103"/>
      <c r="B48" s="104"/>
      <c r="C48" s="104"/>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31" ht="15.7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31" ht="15.7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4:31" ht="1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4:31" ht="1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4:44" ht="15">
      <c r="D53" s="41"/>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4:44" ht="15.7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4:44" ht="1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4:44" ht="1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4:44" ht="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4:44" ht="1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sheetProtection/>
  <mergeCells count="70">
    <mergeCell ref="P25:V25"/>
    <mergeCell ref="P26:V26"/>
    <mergeCell ref="H18:J18"/>
    <mergeCell ref="H19:J19"/>
    <mergeCell ref="P17:V17"/>
    <mergeCell ref="P30:V30"/>
    <mergeCell ref="P19:V19"/>
    <mergeCell ref="P20:V20"/>
    <mergeCell ref="P21:V21"/>
    <mergeCell ref="P22:V22"/>
    <mergeCell ref="P23:V23"/>
    <mergeCell ref="P24:V24"/>
    <mergeCell ref="H35:J35"/>
    <mergeCell ref="H29:J29"/>
    <mergeCell ref="P18:V18"/>
    <mergeCell ref="C21:C26"/>
    <mergeCell ref="C27:C30"/>
    <mergeCell ref="H30:J30"/>
    <mergeCell ref="C14:C20"/>
    <mergeCell ref="H24:J24"/>
    <mergeCell ref="H25:J25"/>
    <mergeCell ref="H28:J28"/>
    <mergeCell ref="P38:V38"/>
    <mergeCell ref="P35:V35"/>
    <mergeCell ref="P36:V36"/>
    <mergeCell ref="H33:J33"/>
    <mergeCell ref="H34:J34"/>
    <mergeCell ref="C35:C39"/>
    <mergeCell ref="C31:C34"/>
    <mergeCell ref="H38:J38"/>
    <mergeCell ref="H39:J39"/>
    <mergeCell ref="H36:J36"/>
    <mergeCell ref="P32:V32"/>
    <mergeCell ref="P37:V37"/>
    <mergeCell ref="P34:V34"/>
    <mergeCell ref="H31:J31"/>
    <mergeCell ref="H32:J32"/>
    <mergeCell ref="H21:J21"/>
    <mergeCell ref="H22:J22"/>
    <mergeCell ref="H23:J23"/>
    <mergeCell ref="H26:J26"/>
    <mergeCell ref="H27:J27"/>
    <mergeCell ref="C8:F8"/>
    <mergeCell ref="C9:C13"/>
    <mergeCell ref="F11:F12"/>
    <mergeCell ref="P39:V39"/>
    <mergeCell ref="P33:V33"/>
    <mergeCell ref="P27:V27"/>
    <mergeCell ref="P28:V28"/>
    <mergeCell ref="P29:V29"/>
    <mergeCell ref="H37:J37"/>
    <mergeCell ref="P31:V31"/>
    <mergeCell ref="H20:J20"/>
    <mergeCell ref="AC2:AD2"/>
    <mergeCell ref="C2:F6"/>
    <mergeCell ref="L11:M11"/>
    <mergeCell ref="H11:J12"/>
    <mergeCell ref="H13:J13"/>
    <mergeCell ref="H14:J14"/>
    <mergeCell ref="H15:J15"/>
    <mergeCell ref="D9:D10"/>
    <mergeCell ref="D11:D12"/>
    <mergeCell ref="E11:E12"/>
    <mergeCell ref="P11:V13"/>
    <mergeCell ref="H16:J16"/>
    <mergeCell ref="H17:J17"/>
    <mergeCell ref="E9:F9"/>
    <mergeCell ref="P14:V14"/>
    <mergeCell ref="P15:V15"/>
    <mergeCell ref="P16:V16"/>
  </mergeCells>
  <printOptions/>
  <pageMargins left="0.56" right="0.59" top="0.61" bottom="0.64" header="0.37583333333333335" footer="0.5"/>
  <pageSetup fitToHeight="1" fitToWidth="1" horizontalDpi="200" verticalDpi="200" orientation="landscape" paperSize="9" scale="41" r:id="rId3"/>
  <headerFooter alignWithMargins="0">
    <oddHeader>&amp;R&amp;"Arial,Bold"OPTIMISM BIAS</oddHeader>
  </headerFooter>
  <legacyDrawing r:id="rId2"/>
</worksheet>
</file>

<file path=xl/worksheets/sheet8.xml><?xml version="1.0" encoding="utf-8"?>
<worksheet xmlns="http://schemas.openxmlformats.org/spreadsheetml/2006/main" xmlns:r="http://schemas.openxmlformats.org/officeDocument/2006/relationships">
  <dimension ref="A1:E85"/>
  <sheetViews>
    <sheetView zoomScale="80" zoomScaleNormal="80" zoomScaleSheetLayoutView="80" zoomScalePageLayoutView="0" workbookViewId="0" topLeftCell="A1">
      <selection activeCell="A1" sqref="A1"/>
    </sheetView>
  </sheetViews>
  <sheetFormatPr defaultColWidth="8.88671875" defaultRowHeight="15"/>
  <cols>
    <col min="1" max="1" width="5.4453125" style="85" customWidth="1"/>
    <col min="2" max="2" width="41.99609375" style="85" customWidth="1"/>
    <col min="3" max="3" width="27.5546875" style="85" customWidth="1"/>
    <col min="4" max="4" width="44.5546875" style="85" customWidth="1"/>
    <col min="5" max="5" width="6.77734375" style="85" customWidth="1"/>
    <col min="6" max="16384" width="8.88671875" style="85" customWidth="1"/>
  </cols>
  <sheetData>
    <row r="1" spans="1:5" ht="15.75" thickBot="1">
      <c r="A1" s="158"/>
      <c r="B1" s="146"/>
      <c r="C1" s="146"/>
      <c r="D1" s="146"/>
      <c r="E1" s="158"/>
    </row>
    <row r="2" spans="1:5" ht="15.75" customHeight="1">
      <c r="A2" s="158"/>
      <c r="B2" s="331" t="s">
        <v>125</v>
      </c>
      <c r="C2" s="332"/>
      <c r="D2" s="333"/>
      <c r="E2" s="158"/>
    </row>
    <row r="3" spans="1:5" ht="14.25" customHeight="1" thickBot="1">
      <c r="A3" s="158"/>
      <c r="B3" s="334"/>
      <c r="C3" s="335"/>
      <c r="D3" s="336"/>
      <c r="E3" s="158"/>
    </row>
    <row r="4" spans="1:5" ht="14.25" customHeight="1">
      <c r="A4" s="158"/>
      <c r="B4" s="319"/>
      <c r="C4" s="319"/>
      <c r="D4" s="319"/>
      <c r="E4" s="158"/>
    </row>
    <row r="5" spans="1:5" ht="14.25" customHeight="1" thickBot="1">
      <c r="A5" s="158"/>
      <c r="B5" s="146"/>
      <c r="C5" s="322"/>
      <c r="D5" s="322"/>
      <c r="E5" s="158"/>
    </row>
    <row r="6" spans="1:5" ht="15.75" customHeight="1">
      <c r="A6" s="158"/>
      <c r="B6" s="320" t="s">
        <v>126</v>
      </c>
      <c r="C6" s="320" t="s">
        <v>127</v>
      </c>
      <c r="D6" s="320" t="s">
        <v>128</v>
      </c>
      <c r="E6" s="158"/>
    </row>
    <row r="7" spans="1:5" ht="15.75" thickBot="1">
      <c r="A7" s="158"/>
      <c r="B7" s="321"/>
      <c r="C7" s="321"/>
      <c r="D7" s="321"/>
      <c r="E7" s="158"/>
    </row>
    <row r="8" spans="1:5" ht="22.5" customHeight="1" thickBot="1">
      <c r="A8" s="158"/>
      <c r="B8" s="159" t="s">
        <v>129</v>
      </c>
      <c r="C8" s="160"/>
      <c r="D8" s="160"/>
      <c r="E8" s="158"/>
    </row>
    <row r="9" spans="1:5" ht="21.75" customHeight="1">
      <c r="A9" s="158"/>
      <c r="B9" s="328" t="s">
        <v>130</v>
      </c>
      <c r="C9" s="327" t="s">
        <v>9</v>
      </c>
      <c r="D9" s="162" t="s">
        <v>131</v>
      </c>
      <c r="E9" s="158"/>
    </row>
    <row r="10" spans="1:5" ht="22.5" customHeight="1">
      <c r="A10" s="158"/>
      <c r="B10" s="328"/>
      <c r="C10" s="327"/>
      <c r="D10" s="162" t="s">
        <v>132</v>
      </c>
      <c r="E10" s="158"/>
    </row>
    <row r="11" spans="1:5" ht="81" customHeight="1" thickBot="1">
      <c r="A11" s="158"/>
      <c r="B11" s="324"/>
      <c r="C11" s="326"/>
      <c r="D11" s="164" t="s">
        <v>133</v>
      </c>
      <c r="E11" s="158"/>
    </row>
    <row r="12" spans="1:5" ht="15.75" thickBot="1">
      <c r="A12" s="158"/>
      <c r="B12" s="163" t="s">
        <v>134</v>
      </c>
      <c r="C12" s="165" t="s">
        <v>135</v>
      </c>
      <c r="D12" s="165" t="s">
        <v>9</v>
      </c>
      <c r="E12" s="158"/>
    </row>
    <row r="13" spans="1:5" ht="15.75" thickBot="1">
      <c r="A13" s="158"/>
      <c r="B13" s="163" t="s">
        <v>136</v>
      </c>
      <c r="C13" s="165" t="s">
        <v>137</v>
      </c>
      <c r="D13" s="165" t="s">
        <v>138</v>
      </c>
      <c r="E13" s="158"/>
    </row>
    <row r="14" spans="1:5" ht="15">
      <c r="A14" s="158"/>
      <c r="B14" s="161" t="s">
        <v>139</v>
      </c>
      <c r="C14" s="166"/>
      <c r="D14" s="166"/>
      <c r="E14" s="158"/>
    </row>
    <row r="15" spans="1:5" ht="15.75">
      <c r="A15" s="158"/>
      <c r="B15" s="167" t="s">
        <v>200</v>
      </c>
      <c r="C15" s="166" t="s">
        <v>135</v>
      </c>
      <c r="D15" s="166" t="s">
        <v>9</v>
      </c>
      <c r="E15" s="158"/>
    </row>
    <row r="16" spans="1:5" ht="15.75">
      <c r="A16" s="158"/>
      <c r="B16" s="167" t="s">
        <v>201</v>
      </c>
      <c r="C16" s="166" t="s">
        <v>135</v>
      </c>
      <c r="D16" s="166" t="s">
        <v>9</v>
      </c>
      <c r="E16" s="158"/>
    </row>
    <row r="17" spans="1:5" ht="16.5" thickBot="1">
      <c r="A17" s="158"/>
      <c r="B17" s="168" t="s">
        <v>202</v>
      </c>
      <c r="C17" s="165" t="s">
        <v>135</v>
      </c>
      <c r="D17" s="165" t="s">
        <v>9</v>
      </c>
      <c r="E17" s="158"/>
    </row>
    <row r="18" spans="1:5" ht="15.75" thickBot="1">
      <c r="A18" s="158"/>
      <c r="B18" s="163" t="s">
        <v>140</v>
      </c>
      <c r="C18" s="165" t="s">
        <v>137</v>
      </c>
      <c r="D18" s="165" t="s">
        <v>141</v>
      </c>
      <c r="E18" s="158"/>
    </row>
    <row r="19" spans="1:5" ht="27" customHeight="1">
      <c r="A19" s="158"/>
      <c r="B19" s="323" t="s">
        <v>142</v>
      </c>
      <c r="C19" s="325" t="s">
        <v>9</v>
      </c>
      <c r="D19" s="162" t="s">
        <v>143</v>
      </c>
      <c r="E19" s="158"/>
    </row>
    <row r="20" spans="1:5" ht="30" customHeight="1" thickBot="1">
      <c r="A20" s="158"/>
      <c r="B20" s="324"/>
      <c r="C20" s="326"/>
      <c r="D20" s="164" t="s">
        <v>144</v>
      </c>
      <c r="E20" s="158"/>
    </row>
    <row r="21" spans="1:5" ht="19.5" customHeight="1" thickBot="1">
      <c r="A21" s="158"/>
      <c r="B21" s="163" t="s">
        <v>45</v>
      </c>
      <c r="C21" s="165" t="s">
        <v>137</v>
      </c>
      <c r="D21" s="165"/>
      <c r="E21" s="158"/>
    </row>
    <row r="22" spans="1:5" ht="20.25" customHeight="1" thickBot="1">
      <c r="A22" s="158"/>
      <c r="B22" s="163" t="s">
        <v>145</v>
      </c>
      <c r="C22" s="165" t="s">
        <v>9</v>
      </c>
      <c r="D22" s="165" t="s">
        <v>146</v>
      </c>
      <c r="E22" s="158"/>
    </row>
    <row r="23" spans="1:5" ht="22.5" customHeight="1" thickBot="1">
      <c r="A23" s="158"/>
      <c r="B23" s="159" t="s">
        <v>147</v>
      </c>
      <c r="C23" s="169"/>
      <c r="D23" s="169"/>
      <c r="E23" s="158"/>
    </row>
    <row r="24" spans="1:5" ht="18.75" customHeight="1" thickBot="1">
      <c r="A24" s="158"/>
      <c r="B24" s="163" t="s">
        <v>148</v>
      </c>
      <c r="C24" s="165" t="s">
        <v>137</v>
      </c>
      <c r="D24" s="165"/>
      <c r="E24" s="158"/>
    </row>
    <row r="25" spans="1:5" ht="18.75" customHeight="1" thickBot="1">
      <c r="A25" s="158"/>
      <c r="B25" s="163" t="s">
        <v>149</v>
      </c>
      <c r="C25" s="165" t="s">
        <v>137</v>
      </c>
      <c r="D25" s="165"/>
      <c r="E25" s="158"/>
    </row>
    <row r="26" spans="1:5" ht="33" customHeight="1" thickBot="1">
      <c r="A26" s="158"/>
      <c r="B26" s="163" t="s">
        <v>150</v>
      </c>
      <c r="C26" s="165" t="s">
        <v>137</v>
      </c>
      <c r="D26" s="165"/>
      <c r="E26" s="158"/>
    </row>
    <row r="27" spans="1:5" ht="18.75" customHeight="1" thickBot="1">
      <c r="A27" s="158"/>
      <c r="B27" s="163" t="s">
        <v>151</v>
      </c>
      <c r="C27" s="165" t="s">
        <v>137</v>
      </c>
      <c r="D27" s="165" t="s">
        <v>152</v>
      </c>
      <c r="E27" s="158"/>
    </row>
    <row r="28" spans="1:5" ht="22.5" customHeight="1" thickBot="1">
      <c r="A28" s="158"/>
      <c r="B28" s="170" t="s">
        <v>153</v>
      </c>
      <c r="C28" s="165"/>
      <c r="D28" s="165"/>
      <c r="E28" s="158"/>
    </row>
    <row r="29" spans="1:5" ht="49.5" customHeight="1">
      <c r="A29" s="158"/>
      <c r="B29" s="323" t="s">
        <v>154</v>
      </c>
      <c r="C29" s="325" t="s">
        <v>137</v>
      </c>
      <c r="D29" s="162" t="s">
        <v>155</v>
      </c>
      <c r="E29" s="158"/>
    </row>
    <row r="30" spans="1:5" ht="19.5" customHeight="1">
      <c r="A30" s="158"/>
      <c r="B30" s="328"/>
      <c r="C30" s="327"/>
      <c r="D30" s="162" t="s">
        <v>156</v>
      </c>
      <c r="E30" s="158"/>
    </row>
    <row r="31" spans="1:5" ht="33.75" customHeight="1" thickBot="1">
      <c r="A31" s="158"/>
      <c r="B31" s="324"/>
      <c r="C31" s="326"/>
      <c r="D31" s="164" t="s">
        <v>157</v>
      </c>
      <c r="E31" s="158"/>
    </row>
    <row r="32" spans="1:5" ht="48.75" customHeight="1">
      <c r="A32" s="158"/>
      <c r="B32" s="323" t="s">
        <v>158</v>
      </c>
      <c r="C32" s="325" t="s">
        <v>137</v>
      </c>
      <c r="D32" s="162" t="s">
        <v>155</v>
      </c>
      <c r="E32" s="158"/>
    </row>
    <row r="33" spans="1:5" ht="34.5" customHeight="1" thickBot="1">
      <c r="A33" s="158"/>
      <c r="B33" s="324"/>
      <c r="C33" s="326"/>
      <c r="D33" s="164" t="s">
        <v>159</v>
      </c>
      <c r="E33" s="158"/>
    </row>
    <row r="34" spans="1:5" ht="49.5" customHeight="1">
      <c r="A34" s="158"/>
      <c r="B34" s="323" t="s">
        <v>160</v>
      </c>
      <c r="C34" s="325" t="s">
        <v>137</v>
      </c>
      <c r="D34" s="162" t="s">
        <v>161</v>
      </c>
      <c r="E34" s="158"/>
    </row>
    <row r="35" spans="1:5" ht="33.75" customHeight="1" thickBot="1">
      <c r="A35" s="158"/>
      <c r="B35" s="324"/>
      <c r="C35" s="326"/>
      <c r="D35" s="164" t="s">
        <v>162</v>
      </c>
      <c r="E35" s="158"/>
    </row>
    <row r="36" spans="1:5" ht="25.5" customHeight="1">
      <c r="A36" s="158"/>
      <c r="B36" s="323" t="s">
        <v>163</v>
      </c>
      <c r="C36" s="325" t="s">
        <v>137</v>
      </c>
      <c r="D36" s="162" t="s">
        <v>164</v>
      </c>
      <c r="E36" s="158"/>
    </row>
    <row r="37" spans="1:5" ht="36.75" customHeight="1" thickBot="1">
      <c r="A37" s="158"/>
      <c r="B37" s="324"/>
      <c r="C37" s="326"/>
      <c r="D37" s="164" t="s">
        <v>165</v>
      </c>
      <c r="E37" s="158"/>
    </row>
    <row r="38" spans="1:5" ht="22.5" customHeight="1" thickBot="1">
      <c r="A38" s="158"/>
      <c r="B38" s="170" t="s">
        <v>166</v>
      </c>
      <c r="C38" s="165"/>
      <c r="D38" s="165"/>
      <c r="E38" s="158"/>
    </row>
    <row r="39" spans="1:5" ht="15">
      <c r="A39" s="158"/>
      <c r="B39" s="323" t="s">
        <v>167</v>
      </c>
      <c r="C39" s="325" t="s">
        <v>168</v>
      </c>
      <c r="D39" s="171" t="s">
        <v>169</v>
      </c>
      <c r="E39" s="158"/>
    </row>
    <row r="40" spans="1:5" ht="15.75">
      <c r="A40" s="158"/>
      <c r="B40" s="328"/>
      <c r="C40" s="327"/>
      <c r="D40" s="172" t="s">
        <v>203</v>
      </c>
      <c r="E40" s="158"/>
    </row>
    <row r="41" spans="1:5" ht="31.5">
      <c r="A41" s="158"/>
      <c r="B41" s="328"/>
      <c r="C41" s="327"/>
      <c r="D41" s="172" t="s">
        <v>204</v>
      </c>
      <c r="E41" s="158"/>
    </row>
    <row r="42" spans="1:5" ht="47.25">
      <c r="A42" s="158"/>
      <c r="B42" s="328"/>
      <c r="C42" s="327"/>
      <c r="D42" s="172" t="s">
        <v>205</v>
      </c>
      <c r="E42" s="158"/>
    </row>
    <row r="43" spans="1:5" ht="15">
      <c r="A43" s="158"/>
      <c r="B43" s="328"/>
      <c r="C43" s="327"/>
      <c r="D43" s="173" t="s">
        <v>170</v>
      </c>
      <c r="E43" s="158"/>
    </row>
    <row r="44" spans="1:5" ht="15.75">
      <c r="A44" s="158"/>
      <c r="B44" s="328"/>
      <c r="C44" s="327"/>
      <c r="D44" s="172" t="s">
        <v>206</v>
      </c>
      <c r="E44" s="158"/>
    </row>
    <row r="45" spans="1:5" ht="47.25">
      <c r="A45" s="158"/>
      <c r="B45" s="328"/>
      <c r="C45" s="327"/>
      <c r="D45" s="172" t="s">
        <v>207</v>
      </c>
      <c r="E45" s="158"/>
    </row>
    <row r="46" spans="1:5" ht="15.75">
      <c r="A46" s="158"/>
      <c r="B46" s="328"/>
      <c r="C46" s="327"/>
      <c r="D46" s="172" t="s">
        <v>202</v>
      </c>
      <c r="E46" s="158"/>
    </row>
    <row r="47" spans="1:5" ht="32.25" thickBot="1">
      <c r="A47" s="158"/>
      <c r="B47" s="324"/>
      <c r="C47" s="326"/>
      <c r="D47" s="174" t="s">
        <v>208</v>
      </c>
      <c r="E47" s="158"/>
    </row>
    <row r="48" spans="1:5" ht="15">
      <c r="A48" s="158"/>
      <c r="B48" s="323" t="s">
        <v>23</v>
      </c>
      <c r="C48" s="325" t="s">
        <v>137</v>
      </c>
      <c r="D48" s="166" t="s">
        <v>171</v>
      </c>
      <c r="E48" s="158"/>
    </row>
    <row r="49" spans="1:5" ht="15.75">
      <c r="A49" s="158"/>
      <c r="B49" s="328"/>
      <c r="C49" s="327"/>
      <c r="D49" s="172" t="s">
        <v>209</v>
      </c>
      <c r="E49" s="158"/>
    </row>
    <row r="50" spans="1:5" ht="15.75">
      <c r="A50" s="158"/>
      <c r="B50" s="328"/>
      <c r="C50" s="327"/>
      <c r="D50" s="172" t="s">
        <v>210</v>
      </c>
      <c r="E50" s="158"/>
    </row>
    <row r="51" spans="1:5" ht="16.5" thickBot="1">
      <c r="A51" s="158"/>
      <c r="B51" s="324"/>
      <c r="C51" s="326"/>
      <c r="D51" s="174" t="s">
        <v>211</v>
      </c>
      <c r="E51" s="158"/>
    </row>
    <row r="52" spans="1:5" ht="15.75" customHeight="1">
      <c r="A52" s="158"/>
      <c r="B52" s="320" t="s">
        <v>126</v>
      </c>
      <c r="C52" s="320" t="s">
        <v>127</v>
      </c>
      <c r="D52" s="320" t="s">
        <v>128</v>
      </c>
      <c r="E52" s="158"/>
    </row>
    <row r="53" spans="1:5" ht="15.75" customHeight="1" thickBot="1">
      <c r="A53" s="158"/>
      <c r="B53" s="321"/>
      <c r="C53" s="321"/>
      <c r="D53" s="321"/>
      <c r="E53" s="158"/>
    </row>
    <row r="54" spans="1:5" ht="30">
      <c r="A54" s="158"/>
      <c r="B54" s="323" t="s">
        <v>172</v>
      </c>
      <c r="C54" s="325" t="s">
        <v>137</v>
      </c>
      <c r="D54" s="162" t="s">
        <v>220</v>
      </c>
      <c r="E54" s="158"/>
    </row>
    <row r="55" spans="1:5" ht="30.75" thickBot="1">
      <c r="A55" s="158"/>
      <c r="B55" s="324"/>
      <c r="C55" s="326"/>
      <c r="D55" s="164" t="s">
        <v>219</v>
      </c>
      <c r="E55" s="158"/>
    </row>
    <row r="56" spans="1:5" ht="15.75" thickBot="1">
      <c r="A56" s="158"/>
      <c r="B56" s="163" t="s">
        <v>173</v>
      </c>
      <c r="C56" s="165" t="s">
        <v>137</v>
      </c>
      <c r="D56" s="165" t="s">
        <v>174</v>
      </c>
      <c r="E56" s="158"/>
    </row>
    <row r="57" spans="1:5" ht="21" customHeight="1">
      <c r="A57" s="158"/>
      <c r="B57" s="323" t="s">
        <v>175</v>
      </c>
      <c r="C57" s="325" t="s">
        <v>168</v>
      </c>
      <c r="D57" s="162" t="s">
        <v>176</v>
      </c>
      <c r="E57" s="158"/>
    </row>
    <row r="58" spans="1:5" ht="19.5" customHeight="1" thickBot="1">
      <c r="A58" s="158"/>
      <c r="B58" s="324"/>
      <c r="C58" s="326"/>
      <c r="D58" s="164" t="s">
        <v>177</v>
      </c>
      <c r="E58" s="158"/>
    </row>
    <row r="59" spans="1:5" ht="19.5" customHeight="1">
      <c r="A59" s="158"/>
      <c r="B59" s="323" t="s">
        <v>178</v>
      </c>
      <c r="C59" s="325" t="s">
        <v>137</v>
      </c>
      <c r="D59" s="162" t="s">
        <v>179</v>
      </c>
      <c r="E59" s="158"/>
    </row>
    <row r="60" spans="1:5" ht="19.5" customHeight="1">
      <c r="A60" s="158"/>
      <c r="B60" s="328"/>
      <c r="C60" s="327"/>
      <c r="D60" s="162" t="s">
        <v>180</v>
      </c>
      <c r="E60" s="158"/>
    </row>
    <row r="61" spans="1:5" ht="15.75">
      <c r="A61" s="158"/>
      <c r="B61" s="328"/>
      <c r="C61" s="327"/>
      <c r="D61" s="172" t="s">
        <v>212</v>
      </c>
      <c r="E61" s="158"/>
    </row>
    <row r="62" spans="1:5" ht="15.75">
      <c r="A62" s="158"/>
      <c r="B62" s="328"/>
      <c r="C62" s="327"/>
      <c r="D62" s="172" t="s">
        <v>213</v>
      </c>
      <c r="E62" s="158"/>
    </row>
    <row r="63" spans="1:5" ht="15.75">
      <c r="A63" s="158"/>
      <c r="B63" s="328"/>
      <c r="C63" s="327"/>
      <c r="D63" s="172" t="s">
        <v>214</v>
      </c>
      <c r="E63" s="158"/>
    </row>
    <row r="64" spans="1:5" ht="18.75" customHeight="1">
      <c r="A64" s="158"/>
      <c r="B64" s="328"/>
      <c r="C64" s="327"/>
      <c r="D64" s="175" t="s">
        <v>170</v>
      </c>
      <c r="E64" s="158"/>
    </row>
    <row r="65" spans="1:5" ht="16.5" thickBot="1">
      <c r="A65" s="158"/>
      <c r="B65" s="324"/>
      <c r="C65" s="326"/>
      <c r="D65" s="174" t="s">
        <v>215</v>
      </c>
      <c r="E65" s="158"/>
    </row>
    <row r="66" spans="1:5" ht="22.5" customHeight="1" thickBot="1">
      <c r="A66" s="158"/>
      <c r="B66" s="170" t="s">
        <v>181</v>
      </c>
      <c r="C66" s="165"/>
      <c r="D66" s="165"/>
      <c r="E66" s="158"/>
    </row>
    <row r="67" spans="1:5" ht="45">
      <c r="A67" s="158"/>
      <c r="B67" s="325" t="s">
        <v>221</v>
      </c>
      <c r="C67" s="325" t="s">
        <v>222</v>
      </c>
      <c r="D67" s="162" t="s">
        <v>182</v>
      </c>
      <c r="E67" s="158"/>
    </row>
    <row r="68" spans="1:5" ht="7.5" customHeight="1">
      <c r="A68" s="158"/>
      <c r="B68" s="327"/>
      <c r="C68" s="327"/>
      <c r="D68" s="166"/>
      <c r="E68" s="158"/>
    </row>
    <row r="69" spans="1:5" ht="20.25" customHeight="1" thickBot="1">
      <c r="A69" s="158"/>
      <c r="B69" s="326"/>
      <c r="C69" s="326"/>
      <c r="D69" s="164" t="s">
        <v>183</v>
      </c>
      <c r="E69" s="158"/>
    </row>
    <row r="70" spans="1:5" ht="22.5" customHeight="1" thickBot="1">
      <c r="A70" s="158"/>
      <c r="B70" s="170" t="s">
        <v>184</v>
      </c>
      <c r="C70" s="165"/>
      <c r="D70" s="165"/>
      <c r="E70" s="158"/>
    </row>
    <row r="71" spans="1:5" ht="36.75" customHeight="1">
      <c r="A71" s="158"/>
      <c r="B71" s="323" t="s">
        <v>185</v>
      </c>
      <c r="C71" s="325" t="s">
        <v>9</v>
      </c>
      <c r="D71" s="162" t="s">
        <v>186</v>
      </c>
      <c r="E71" s="158"/>
    </row>
    <row r="72" spans="1:5" ht="21.75" customHeight="1">
      <c r="A72" s="158"/>
      <c r="B72" s="328"/>
      <c r="C72" s="327"/>
      <c r="D72" s="162" t="s">
        <v>187</v>
      </c>
      <c r="E72" s="158"/>
    </row>
    <row r="73" spans="1:5" ht="35.25" customHeight="1" thickBot="1">
      <c r="A73" s="158"/>
      <c r="B73" s="324"/>
      <c r="C73" s="326"/>
      <c r="D73" s="164" t="s">
        <v>188</v>
      </c>
      <c r="E73" s="158"/>
    </row>
    <row r="74" spans="1:5" ht="30.75" thickBot="1">
      <c r="A74" s="158"/>
      <c r="B74" s="163" t="s">
        <v>189</v>
      </c>
      <c r="C74" s="165" t="s">
        <v>9</v>
      </c>
      <c r="D74" s="165" t="s">
        <v>190</v>
      </c>
      <c r="E74" s="158"/>
    </row>
    <row r="75" spans="1:5" ht="45.75" thickBot="1">
      <c r="A75" s="158"/>
      <c r="B75" s="163" t="s">
        <v>191</v>
      </c>
      <c r="C75" s="165" t="s">
        <v>9</v>
      </c>
      <c r="D75" s="165" t="s">
        <v>192</v>
      </c>
      <c r="E75" s="158"/>
    </row>
    <row r="76" spans="1:5" ht="30">
      <c r="A76" s="158"/>
      <c r="B76" s="323" t="s">
        <v>193</v>
      </c>
      <c r="C76" s="325" t="s">
        <v>137</v>
      </c>
      <c r="D76" s="166" t="s">
        <v>194</v>
      </c>
      <c r="E76" s="158"/>
    </row>
    <row r="77" spans="1:5" ht="35.25" customHeight="1">
      <c r="A77" s="158"/>
      <c r="B77" s="328"/>
      <c r="C77" s="327"/>
      <c r="D77" s="172" t="s">
        <v>216</v>
      </c>
      <c r="E77" s="158"/>
    </row>
    <row r="78" spans="1:5" ht="34.5" customHeight="1">
      <c r="A78" s="158"/>
      <c r="B78" s="328"/>
      <c r="C78" s="327"/>
      <c r="D78" s="172" t="s">
        <v>217</v>
      </c>
      <c r="E78" s="158"/>
    </row>
    <row r="79" spans="1:5" ht="30" customHeight="1">
      <c r="A79" s="158"/>
      <c r="B79" s="328"/>
      <c r="C79" s="327"/>
      <c r="D79" s="329" t="s">
        <v>218</v>
      </c>
      <c r="E79" s="158"/>
    </row>
    <row r="80" spans="1:5" ht="6.75" customHeight="1" thickBot="1">
      <c r="A80" s="158"/>
      <c r="B80" s="324"/>
      <c r="C80" s="326"/>
      <c r="D80" s="330"/>
      <c r="E80" s="158"/>
    </row>
    <row r="81" spans="1:5" ht="33.75" customHeight="1">
      <c r="A81" s="158"/>
      <c r="B81" s="323" t="s">
        <v>195</v>
      </c>
      <c r="C81" s="325" t="s">
        <v>137</v>
      </c>
      <c r="D81" s="162" t="s">
        <v>196</v>
      </c>
      <c r="E81" s="158"/>
    </row>
    <row r="82" spans="1:5" ht="19.5" customHeight="1" thickBot="1">
      <c r="A82" s="158"/>
      <c r="B82" s="324"/>
      <c r="C82" s="326"/>
      <c r="D82" s="164" t="s">
        <v>197</v>
      </c>
      <c r="E82" s="158"/>
    </row>
    <row r="83" spans="1:5" ht="34.5" customHeight="1" thickBot="1">
      <c r="A83" s="158"/>
      <c r="B83" s="163" t="s">
        <v>198</v>
      </c>
      <c r="C83" s="165" t="s">
        <v>137</v>
      </c>
      <c r="D83" s="164" t="s">
        <v>199</v>
      </c>
      <c r="E83" s="158"/>
    </row>
    <row r="84" spans="1:5" ht="15">
      <c r="A84" s="158"/>
      <c r="B84" s="158"/>
      <c r="C84" s="158"/>
      <c r="D84" s="158"/>
      <c r="E84" s="158"/>
    </row>
    <row r="85" spans="1:5" ht="15">
      <c r="A85" s="158"/>
      <c r="B85" s="158"/>
      <c r="C85" s="158"/>
      <c r="D85" s="158"/>
      <c r="E85" s="158"/>
    </row>
  </sheetData>
  <sheetProtection/>
  <mergeCells count="40">
    <mergeCell ref="B32:B33"/>
    <mergeCell ref="C32:C33"/>
    <mergeCell ref="B19:B20"/>
    <mergeCell ref="C19:C20"/>
    <mergeCell ref="B2:D3"/>
    <mergeCell ref="D52:D53"/>
    <mergeCell ref="B34:B35"/>
    <mergeCell ref="C34:C35"/>
    <mergeCell ref="B36:B37"/>
    <mergeCell ref="C36:C37"/>
    <mergeCell ref="B29:B31"/>
    <mergeCell ref="B9:B11"/>
    <mergeCell ref="C9:C11"/>
    <mergeCell ref="C29:C31"/>
    <mergeCell ref="B57:B58"/>
    <mergeCell ref="C57:C58"/>
    <mergeCell ref="B54:B55"/>
    <mergeCell ref="C54:C55"/>
    <mergeCell ref="B52:B53"/>
    <mergeCell ref="C52:C53"/>
    <mergeCell ref="B59:B65"/>
    <mergeCell ref="B39:B47"/>
    <mergeCell ref="C39:C47"/>
    <mergeCell ref="D79:D80"/>
    <mergeCell ref="C71:C73"/>
    <mergeCell ref="B76:B80"/>
    <mergeCell ref="C76:C80"/>
    <mergeCell ref="C59:C65"/>
    <mergeCell ref="B48:B51"/>
    <mergeCell ref="C48:C51"/>
    <mergeCell ref="B4:D4"/>
    <mergeCell ref="C6:C7"/>
    <mergeCell ref="D6:D7"/>
    <mergeCell ref="B6:B7"/>
    <mergeCell ref="C5:D5"/>
    <mergeCell ref="B81:B82"/>
    <mergeCell ref="C81:C82"/>
    <mergeCell ref="B67:B69"/>
    <mergeCell ref="C67:C69"/>
    <mergeCell ref="B71:B73"/>
  </mergeCells>
  <printOptions/>
  <pageMargins left="0.7480314960629921" right="0.7480314960629921" top="0.98" bottom="0.87" header="0.5118110236220472" footer="0.5118110236220472"/>
  <pageSetup fitToHeight="2" horizontalDpi="300" verticalDpi="300" orientation="portrait" paperSize="9" scale="57" r:id="rId3"/>
  <headerFooter alignWithMargins="0">
    <oddHeader>&amp;R&amp;"Arial,Bold"QUICK REFERENCE</oddHeader>
  </headerFooter>
  <rowBreaks count="1" manualBreakCount="1">
    <brk id="51" max="4"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41"/>
  <sheetViews>
    <sheetView zoomScale="75" zoomScaleNormal="75" zoomScalePageLayoutView="0" workbookViewId="0" topLeftCell="A1">
      <selection activeCell="A1" sqref="A1"/>
    </sheetView>
  </sheetViews>
  <sheetFormatPr defaultColWidth="8.88671875" defaultRowHeight="15"/>
  <cols>
    <col min="1" max="2" width="1.88671875" style="0" customWidth="1"/>
  </cols>
  <sheetData>
    <row r="1" spans="1:21" ht="19.5" customHeight="1" thickBot="1">
      <c r="A1" s="97"/>
      <c r="B1" s="98"/>
      <c r="C1" s="98"/>
      <c r="D1" s="98"/>
      <c r="E1" s="98"/>
      <c r="F1" s="98"/>
      <c r="G1" s="98"/>
      <c r="H1" s="98"/>
      <c r="I1" s="98"/>
      <c r="J1" s="98"/>
      <c r="K1" s="98"/>
      <c r="L1" s="98"/>
      <c r="M1" s="98"/>
      <c r="N1" s="98"/>
      <c r="O1" s="98"/>
      <c r="P1" s="98"/>
      <c r="Q1" s="98"/>
      <c r="R1" s="98"/>
      <c r="S1" s="98"/>
      <c r="T1" s="98"/>
      <c r="U1" s="99"/>
    </row>
    <row r="2" spans="1:21" ht="18.75" thickBot="1">
      <c r="A2" s="100"/>
      <c r="B2" s="53"/>
      <c r="C2" s="337" t="s">
        <v>17</v>
      </c>
      <c r="D2" s="338"/>
      <c r="E2" s="338"/>
      <c r="F2" s="338"/>
      <c r="G2" s="338"/>
      <c r="H2" s="338"/>
      <c r="I2" s="338"/>
      <c r="J2" s="338"/>
      <c r="K2" s="338"/>
      <c r="L2" s="338"/>
      <c r="M2" s="338"/>
      <c r="N2" s="338"/>
      <c r="O2" s="338"/>
      <c r="P2" s="338"/>
      <c r="Q2" s="339"/>
      <c r="R2" s="53"/>
      <c r="S2" s="53"/>
      <c r="T2" s="53"/>
      <c r="U2" s="101"/>
    </row>
    <row r="3" spans="1:21" ht="15" customHeight="1">
      <c r="A3" s="100"/>
      <c r="B3" s="53"/>
      <c r="C3" s="53"/>
      <c r="D3" s="53"/>
      <c r="E3" s="53"/>
      <c r="F3" s="53"/>
      <c r="G3" s="53"/>
      <c r="H3" s="53"/>
      <c r="I3" s="53"/>
      <c r="J3" s="53"/>
      <c r="K3" s="53"/>
      <c r="L3" s="53"/>
      <c r="M3" s="53"/>
      <c r="N3" s="53"/>
      <c r="O3" s="53"/>
      <c r="P3" s="53"/>
      <c r="Q3" s="53"/>
      <c r="R3" s="53"/>
      <c r="S3" s="53"/>
      <c r="T3" s="53"/>
      <c r="U3" s="101"/>
    </row>
    <row r="4" spans="1:21" ht="15" customHeight="1">
      <c r="A4" s="100"/>
      <c r="B4" s="53" t="s">
        <v>8</v>
      </c>
      <c r="C4" s="178" t="s">
        <v>11</v>
      </c>
      <c r="D4" s="69"/>
      <c r="E4" s="69"/>
      <c r="F4" s="53"/>
      <c r="G4" s="53"/>
      <c r="H4" s="53"/>
      <c r="I4" s="53"/>
      <c r="J4" s="53"/>
      <c r="K4" s="53"/>
      <c r="L4" s="53"/>
      <c r="M4" s="53"/>
      <c r="N4" s="53"/>
      <c r="O4" s="53"/>
      <c r="P4" s="53"/>
      <c r="Q4" s="53"/>
      <c r="R4" s="53"/>
      <c r="S4" s="53"/>
      <c r="T4" s="53"/>
      <c r="U4" s="101"/>
    </row>
    <row r="5" spans="1:21" ht="15" customHeight="1">
      <c r="A5" s="100"/>
      <c r="B5" s="53"/>
      <c r="C5" s="53"/>
      <c r="D5" s="53"/>
      <c r="E5" s="53"/>
      <c r="F5" s="53"/>
      <c r="G5" s="53"/>
      <c r="H5" s="53"/>
      <c r="I5" s="53"/>
      <c r="J5" s="53"/>
      <c r="K5" s="53"/>
      <c r="L5" s="53"/>
      <c r="M5" s="53"/>
      <c r="N5" s="53"/>
      <c r="O5" s="53"/>
      <c r="P5" s="53"/>
      <c r="Q5" s="53"/>
      <c r="R5" s="53"/>
      <c r="S5" s="53"/>
      <c r="T5" s="53"/>
      <c r="U5" s="101"/>
    </row>
    <row r="6" spans="1:21" ht="15" customHeight="1">
      <c r="A6" s="100"/>
      <c r="B6" s="53"/>
      <c r="C6" s="191" t="s">
        <v>231</v>
      </c>
      <c r="D6" s="53"/>
      <c r="E6" s="53"/>
      <c r="F6" s="53"/>
      <c r="G6" s="53"/>
      <c r="H6" s="53"/>
      <c r="I6" s="53"/>
      <c r="J6" s="53"/>
      <c r="K6" s="53"/>
      <c r="L6" s="53"/>
      <c r="M6" s="53"/>
      <c r="N6" s="53"/>
      <c r="O6" s="53"/>
      <c r="P6" s="53"/>
      <c r="Q6" s="53"/>
      <c r="R6" s="53"/>
      <c r="S6" s="53"/>
      <c r="T6" s="53"/>
      <c r="U6" s="101"/>
    </row>
    <row r="7" spans="1:21" ht="15" customHeight="1">
      <c r="A7" s="100"/>
      <c r="B7" s="53"/>
      <c r="C7" s="53"/>
      <c r="D7" s="53"/>
      <c r="E7" s="53"/>
      <c r="F7" s="53"/>
      <c r="G7" s="53"/>
      <c r="H7" s="53"/>
      <c r="I7" s="53"/>
      <c r="J7" s="53"/>
      <c r="K7" s="53"/>
      <c r="L7" s="53"/>
      <c r="M7" s="53"/>
      <c r="N7" s="53"/>
      <c r="O7" s="53"/>
      <c r="P7" s="53"/>
      <c r="Q7" s="53"/>
      <c r="R7" s="53"/>
      <c r="S7" s="53"/>
      <c r="T7" s="53"/>
      <c r="U7" s="101"/>
    </row>
    <row r="8" spans="1:21" ht="15" customHeight="1">
      <c r="A8" s="100"/>
      <c r="B8" s="53" t="s">
        <v>8</v>
      </c>
      <c r="C8" s="178" t="s">
        <v>12</v>
      </c>
      <c r="D8" s="69"/>
      <c r="E8" s="69"/>
      <c r="F8" s="53"/>
      <c r="G8" s="53"/>
      <c r="H8" s="53"/>
      <c r="I8" s="53"/>
      <c r="J8" s="53"/>
      <c r="K8" s="53"/>
      <c r="L8" s="53"/>
      <c r="M8" s="53"/>
      <c r="N8" s="53"/>
      <c r="O8" s="53"/>
      <c r="P8" s="53"/>
      <c r="Q8" s="53"/>
      <c r="R8" s="53"/>
      <c r="S8" s="53"/>
      <c r="T8" s="53"/>
      <c r="U8" s="101"/>
    </row>
    <row r="9" spans="1:21" ht="15" customHeight="1">
      <c r="A9" s="100"/>
      <c r="B9" s="53"/>
      <c r="C9" s="53"/>
      <c r="D9" s="53"/>
      <c r="E9" s="53"/>
      <c r="F9" s="53"/>
      <c r="G9" s="53"/>
      <c r="H9" s="53"/>
      <c r="I9" s="53"/>
      <c r="J9" s="53"/>
      <c r="K9" s="53"/>
      <c r="L9" s="53"/>
      <c r="M9" s="53"/>
      <c r="N9" s="53"/>
      <c r="O9" s="53"/>
      <c r="P9" s="53"/>
      <c r="Q9" s="53"/>
      <c r="R9" s="53"/>
      <c r="S9" s="53"/>
      <c r="T9" s="53"/>
      <c r="U9" s="101"/>
    </row>
    <row r="10" spans="1:21" ht="15" customHeight="1">
      <c r="A10" s="100"/>
      <c r="B10" s="53"/>
      <c r="C10" s="176" t="s">
        <v>231</v>
      </c>
      <c r="D10" s="53"/>
      <c r="E10" s="53"/>
      <c r="F10" s="53"/>
      <c r="G10" s="53"/>
      <c r="H10" s="53"/>
      <c r="I10" s="53"/>
      <c r="J10" s="53"/>
      <c r="K10" s="53"/>
      <c r="L10" s="53"/>
      <c r="M10" s="53"/>
      <c r="N10" s="53"/>
      <c r="O10" s="53"/>
      <c r="P10" s="53"/>
      <c r="Q10" s="53"/>
      <c r="R10" s="53"/>
      <c r="S10" s="53"/>
      <c r="T10" s="53"/>
      <c r="U10" s="101"/>
    </row>
    <row r="11" spans="1:21" ht="15" customHeight="1">
      <c r="A11" s="100"/>
      <c r="B11" s="53"/>
      <c r="C11" s="53"/>
      <c r="D11" s="53"/>
      <c r="E11" s="53"/>
      <c r="F11" s="53"/>
      <c r="G11" s="53"/>
      <c r="H11" s="53"/>
      <c r="I11" s="53"/>
      <c r="J11" s="53"/>
      <c r="K11" s="53"/>
      <c r="L11" s="53"/>
      <c r="M11" s="53"/>
      <c r="N11" s="53"/>
      <c r="O11" s="53"/>
      <c r="P11" s="53"/>
      <c r="Q11" s="53"/>
      <c r="R11" s="53"/>
      <c r="S11" s="53"/>
      <c r="T11" s="53"/>
      <c r="U11" s="101"/>
    </row>
    <row r="12" spans="1:21" ht="15" customHeight="1">
      <c r="A12" s="100"/>
      <c r="B12" s="53" t="s">
        <v>8</v>
      </c>
      <c r="C12" s="178" t="s">
        <v>18</v>
      </c>
      <c r="D12" s="69"/>
      <c r="E12" s="69"/>
      <c r="F12" s="69"/>
      <c r="G12" s="69"/>
      <c r="H12" s="69"/>
      <c r="I12" s="69"/>
      <c r="J12" s="69"/>
      <c r="K12" s="69"/>
      <c r="L12" s="69"/>
      <c r="M12" s="69"/>
      <c r="N12" s="69"/>
      <c r="O12" s="69"/>
      <c r="P12" s="69"/>
      <c r="Q12" s="53"/>
      <c r="R12" s="53"/>
      <c r="S12" s="53"/>
      <c r="T12" s="53"/>
      <c r="U12" s="101"/>
    </row>
    <row r="13" spans="1:21" ht="15" customHeight="1">
      <c r="A13" s="100"/>
      <c r="B13" s="53"/>
      <c r="C13" s="53"/>
      <c r="D13" s="53"/>
      <c r="E13" s="53"/>
      <c r="F13" s="53"/>
      <c r="G13" s="53"/>
      <c r="H13" s="53"/>
      <c r="I13" s="53"/>
      <c r="J13" s="53"/>
      <c r="K13" s="53"/>
      <c r="L13" s="53"/>
      <c r="M13" s="53"/>
      <c r="N13" s="53"/>
      <c r="O13" s="53"/>
      <c r="P13" s="53"/>
      <c r="Q13" s="53"/>
      <c r="R13" s="53"/>
      <c r="S13" s="53"/>
      <c r="T13" s="53"/>
      <c r="U13" s="101"/>
    </row>
    <row r="14" spans="1:21" ht="15" customHeight="1">
      <c r="A14" s="100"/>
      <c r="B14" s="53"/>
      <c r="C14" s="191" t="s">
        <v>232</v>
      </c>
      <c r="D14" s="53"/>
      <c r="E14" s="53"/>
      <c r="F14" s="53"/>
      <c r="G14" s="53"/>
      <c r="H14" s="53"/>
      <c r="I14" s="53"/>
      <c r="J14" s="53"/>
      <c r="K14" s="53"/>
      <c r="L14" s="53"/>
      <c r="M14" s="53"/>
      <c r="N14" s="53"/>
      <c r="O14" s="53"/>
      <c r="P14" s="53"/>
      <c r="Q14" s="53"/>
      <c r="R14" s="53"/>
      <c r="S14" s="53"/>
      <c r="T14" s="53"/>
      <c r="U14" s="101"/>
    </row>
    <row r="15" spans="1:21" ht="15" customHeight="1">
      <c r="A15" s="100"/>
      <c r="B15" s="53"/>
      <c r="C15" s="53"/>
      <c r="D15" s="53"/>
      <c r="E15" s="53"/>
      <c r="F15" s="53"/>
      <c r="G15" s="53"/>
      <c r="H15" s="53"/>
      <c r="I15" s="53"/>
      <c r="J15" s="53"/>
      <c r="K15" s="53"/>
      <c r="L15" s="53"/>
      <c r="M15" s="53"/>
      <c r="N15" s="53"/>
      <c r="O15" s="53"/>
      <c r="P15" s="53"/>
      <c r="Q15" s="53"/>
      <c r="R15" s="53"/>
      <c r="S15" s="53"/>
      <c r="T15" s="53"/>
      <c r="U15" s="101"/>
    </row>
    <row r="16" spans="1:21" ht="15" customHeight="1">
      <c r="A16" s="100"/>
      <c r="B16" s="53" t="s">
        <v>8</v>
      </c>
      <c r="C16" s="178" t="s">
        <v>120</v>
      </c>
      <c r="D16" s="69"/>
      <c r="E16" s="69"/>
      <c r="F16" s="69"/>
      <c r="G16" s="69"/>
      <c r="H16" s="69"/>
      <c r="I16" s="69"/>
      <c r="J16" s="69"/>
      <c r="K16" s="69"/>
      <c r="L16" s="69"/>
      <c r="M16" s="69"/>
      <c r="N16" s="69"/>
      <c r="O16" s="69"/>
      <c r="P16" s="69"/>
      <c r="Q16" s="53"/>
      <c r="R16" s="53"/>
      <c r="S16" s="53"/>
      <c r="T16" s="53"/>
      <c r="U16" s="101"/>
    </row>
    <row r="17" spans="1:21" ht="15" customHeight="1">
      <c r="A17" s="100"/>
      <c r="B17" s="53"/>
      <c r="C17" s="53"/>
      <c r="D17" s="53"/>
      <c r="E17" s="53"/>
      <c r="F17" s="53"/>
      <c r="G17" s="53"/>
      <c r="H17" s="53"/>
      <c r="I17" s="53"/>
      <c r="J17" s="53"/>
      <c r="K17" s="53"/>
      <c r="L17" s="53"/>
      <c r="M17" s="53"/>
      <c r="N17" s="53"/>
      <c r="O17" s="53"/>
      <c r="P17" s="53"/>
      <c r="Q17" s="53"/>
      <c r="R17" s="53"/>
      <c r="S17" s="53"/>
      <c r="T17" s="53"/>
      <c r="U17" s="101"/>
    </row>
    <row r="18" spans="1:21" ht="15" customHeight="1">
      <c r="A18" s="100"/>
      <c r="B18" s="53"/>
      <c r="C18" s="192" t="s">
        <v>16</v>
      </c>
      <c r="D18" s="53"/>
      <c r="E18" s="53"/>
      <c r="F18" s="53"/>
      <c r="G18" s="53"/>
      <c r="H18" s="53"/>
      <c r="I18" s="53"/>
      <c r="J18" s="53"/>
      <c r="K18" s="53"/>
      <c r="L18" s="53"/>
      <c r="M18" s="53"/>
      <c r="N18" s="53"/>
      <c r="O18" s="53"/>
      <c r="P18" s="53"/>
      <c r="Q18" s="53"/>
      <c r="R18" s="53"/>
      <c r="S18" s="53"/>
      <c r="T18" s="53"/>
      <c r="U18" s="101"/>
    </row>
    <row r="19" spans="1:21" ht="15" customHeight="1">
      <c r="A19" s="100"/>
      <c r="B19" s="53"/>
      <c r="C19" s="53"/>
      <c r="D19" s="53"/>
      <c r="E19" s="53"/>
      <c r="F19" s="53"/>
      <c r="G19" s="53"/>
      <c r="H19" s="53"/>
      <c r="I19" s="53"/>
      <c r="J19" s="53"/>
      <c r="K19" s="53"/>
      <c r="L19" s="53"/>
      <c r="M19" s="53"/>
      <c r="N19" s="53"/>
      <c r="O19" s="53"/>
      <c r="P19" s="53"/>
      <c r="Q19" s="53"/>
      <c r="R19" s="53"/>
      <c r="S19" s="53"/>
      <c r="T19" s="53"/>
      <c r="U19" s="101"/>
    </row>
    <row r="20" spans="1:21" ht="15" customHeight="1">
      <c r="A20" s="100"/>
      <c r="B20" s="53" t="s">
        <v>8</v>
      </c>
      <c r="C20" s="178" t="s">
        <v>13</v>
      </c>
      <c r="D20" s="69"/>
      <c r="E20" s="69"/>
      <c r="F20" s="69"/>
      <c r="G20" s="69"/>
      <c r="H20" s="69"/>
      <c r="I20" s="53"/>
      <c r="J20" s="53"/>
      <c r="K20" s="53"/>
      <c r="L20" s="53"/>
      <c r="M20" s="53"/>
      <c r="N20" s="53"/>
      <c r="O20" s="53"/>
      <c r="P20" s="53"/>
      <c r="Q20" s="53"/>
      <c r="R20" s="53"/>
      <c r="S20" s="53"/>
      <c r="T20" s="53"/>
      <c r="U20" s="101"/>
    </row>
    <row r="21" spans="1:21" ht="15" customHeight="1">
      <c r="A21" s="100"/>
      <c r="B21" s="53"/>
      <c r="C21" s="53"/>
      <c r="D21" s="53"/>
      <c r="E21" s="53"/>
      <c r="F21" s="53"/>
      <c r="G21" s="53"/>
      <c r="H21" s="53"/>
      <c r="I21" s="53"/>
      <c r="J21" s="53"/>
      <c r="K21" s="53"/>
      <c r="L21" s="53"/>
      <c r="M21" s="53"/>
      <c r="N21" s="53"/>
      <c r="O21" s="53"/>
      <c r="P21" s="53"/>
      <c r="Q21" s="53"/>
      <c r="R21" s="53"/>
      <c r="S21" s="53"/>
      <c r="T21" s="53"/>
      <c r="U21" s="101"/>
    </row>
    <row r="22" spans="1:21" ht="15" customHeight="1">
      <c r="A22" s="100"/>
      <c r="B22" s="53"/>
      <c r="C22" s="193" t="s">
        <v>233</v>
      </c>
      <c r="D22" s="53"/>
      <c r="E22" s="53"/>
      <c r="F22" s="53"/>
      <c r="G22" s="53"/>
      <c r="H22" s="53"/>
      <c r="I22" s="53"/>
      <c r="J22" s="53"/>
      <c r="K22" s="53"/>
      <c r="L22" s="53"/>
      <c r="M22" s="53"/>
      <c r="N22" s="53"/>
      <c r="O22" s="53"/>
      <c r="P22" s="53"/>
      <c r="Q22" s="53"/>
      <c r="R22" s="53"/>
      <c r="S22" s="53"/>
      <c r="T22" s="53"/>
      <c r="U22" s="101"/>
    </row>
    <row r="23" spans="1:21" ht="15" customHeight="1">
      <c r="A23" s="100"/>
      <c r="B23" s="53"/>
      <c r="C23" s="53"/>
      <c r="D23" s="53"/>
      <c r="E23" s="53"/>
      <c r="F23" s="53"/>
      <c r="G23" s="53"/>
      <c r="H23" s="53"/>
      <c r="I23" s="53"/>
      <c r="J23" s="53"/>
      <c r="K23" s="53"/>
      <c r="L23" s="53"/>
      <c r="M23" s="53"/>
      <c r="N23" s="53"/>
      <c r="O23" s="53"/>
      <c r="P23" s="53"/>
      <c r="Q23" s="53"/>
      <c r="R23" s="53"/>
      <c r="S23" s="53"/>
      <c r="T23" s="53"/>
      <c r="U23" s="101"/>
    </row>
    <row r="24" spans="1:21" ht="15" customHeight="1">
      <c r="A24" s="100"/>
      <c r="B24" s="53" t="s">
        <v>8</v>
      </c>
      <c r="C24" s="178" t="s">
        <v>19</v>
      </c>
      <c r="D24" s="69"/>
      <c r="E24" s="69"/>
      <c r="F24" s="69"/>
      <c r="G24" s="69"/>
      <c r="H24" s="69"/>
      <c r="I24" s="69"/>
      <c r="J24" s="69"/>
      <c r="K24" s="69"/>
      <c r="L24" s="69"/>
      <c r="M24" s="69"/>
      <c r="N24" s="69"/>
      <c r="O24" s="69"/>
      <c r="P24" s="69"/>
      <c r="Q24" s="69"/>
      <c r="R24" s="69"/>
      <c r="S24" s="53"/>
      <c r="T24" s="53"/>
      <c r="U24" s="101"/>
    </row>
    <row r="25" spans="1:21" ht="15" customHeight="1">
      <c r="A25" s="100"/>
      <c r="B25" s="53"/>
      <c r="C25" s="53"/>
      <c r="D25" s="53"/>
      <c r="E25" s="53"/>
      <c r="F25" s="53"/>
      <c r="G25" s="53"/>
      <c r="H25" s="53"/>
      <c r="I25" s="53"/>
      <c r="J25" s="53"/>
      <c r="K25" s="53"/>
      <c r="L25" s="53"/>
      <c r="M25" s="53"/>
      <c r="N25" s="53"/>
      <c r="O25" s="53"/>
      <c r="P25" s="53"/>
      <c r="Q25" s="53"/>
      <c r="R25" s="53"/>
      <c r="S25" s="53"/>
      <c r="T25" s="53"/>
      <c r="U25" s="101"/>
    </row>
    <row r="26" spans="1:21" ht="15" customHeight="1">
      <c r="A26" s="100"/>
      <c r="B26" s="53"/>
      <c r="C26" s="193" t="s">
        <v>16</v>
      </c>
      <c r="D26" s="53"/>
      <c r="E26" s="53"/>
      <c r="F26" s="53"/>
      <c r="G26" s="53"/>
      <c r="H26" s="53"/>
      <c r="I26" s="53"/>
      <c r="J26" s="53"/>
      <c r="K26" s="53"/>
      <c r="L26" s="53"/>
      <c r="M26" s="53"/>
      <c r="N26" s="53"/>
      <c r="O26" s="53"/>
      <c r="P26" s="53"/>
      <c r="Q26" s="53"/>
      <c r="R26" s="53"/>
      <c r="S26" s="53"/>
      <c r="T26" s="53"/>
      <c r="U26" s="101"/>
    </row>
    <row r="27" spans="1:21" ht="15" customHeight="1">
      <c r="A27" s="100"/>
      <c r="B27" s="53"/>
      <c r="C27" s="177"/>
      <c r="D27" s="53"/>
      <c r="E27" s="53"/>
      <c r="F27" s="53"/>
      <c r="G27" s="53"/>
      <c r="H27" s="53"/>
      <c r="I27" s="53"/>
      <c r="J27" s="53"/>
      <c r="K27" s="53"/>
      <c r="L27" s="53"/>
      <c r="M27" s="53"/>
      <c r="N27" s="53"/>
      <c r="O27" s="53"/>
      <c r="P27" s="53"/>
      <c r="Q27" s="53"/>
      <c r="R27" s="53"/>
      <c r="S27" s="53"/>
      <c r="T27" s="53"/>
      <c r="U27" s="101"/>
    </row>
    <row r="28" spans="1:21" ht="15" customHeight="1">
      <c r="A28" s="100"/>
      <c r="B28" s="53" t="s">
        <v>8</v>
      </c>
      <c r="C28" s="179" t="s">
        <v>15</v>
      </c>
      <c r="D28" s="41"/>
      <c r="E28" s="41"/>
      <c r="F28" s="41"/>
      <c r="G28" s="41"/>
      <c r="H28" s="41"/>
      <c r="I28" s="41"/>
      <c r="J28" s="53"/>
      <c r="K28" s="53"/>
      <c r="L28" s="53"/>
      <c r="M28" s="53"/>
      <c r="N28" s="53"/>
      <c r="O28" s="53"/>
      <c r="P28" s="53"/>
      <c r="Q28" s="53"/>
      <c r="R28" s="53"/>
      <c r="S28" s="53"/>
      <c r="T28" s="53"/>
      <c r="U28" s="101"/>
    </row>
    <row r="29" spans="1:21" ht="15" customHeight="1">
      <c r="A29" s="100"/>
      <c r="B29" s="53"/>
      <c r="C29" s="146"/>
      <c r="D29" s="53"/>
      <c r="E29" s="53"/>
      <c r="F29" s="53"/>
      <c r="G29" s="53"/>
      <c r="H29" s="53"/>
      <c r="I29" s="53"/>
      <c r="J29" s="53"/>
      <c r="K29" s="53"/>
      <c r="L29" s="53"/>
      <c r="M29" s="53"/>
      <c r="N29" s="53"/>
      <c r="O29" s="53"/>
      <c r="P29" s="53"/>
      <c r="Q29" s="53"/>
      <c r="R29" s="53"/>
      <c r="S29" s="53"/>
      <c r="T29" s="53"/>
      <c r="U29" s="101"/>
    </row>
    <row r="30" spans="1:21" ht="15" customHeight="1">
      <c r="A30" s="100"/>
      <c r="B30" s="53"/>
      <c r="C30" s="191" t="s">
        <v>14</v>
      </c>
      <c r="D30" s="53"/>
      <c r="E30" s="53"/>
      <c r="F30" s="53"/>
      <c r="G30" s="53"/>
      <c r="H30" s="53"/>
      <c r="I30" s="53"/>
      <c r="J30" s="53"/>
      <c r="K30" s="53"/>
      <c r="L30" s="53"/>
      <c r="M30" s="53"/>
      <c r="N30" s="53"/>
      <c r="O30" s="53"/>
      <c r="P30" s="53"/>
      <c r="Q30" s="53"/>
      <c r="R30" s="53"/>
      <c r="S30" s="53"/>
      <c r="T30" s="53"/>
      <c r="U30" s="101"/>
    </row>
    <row r="31" spans="1:21" ht="15" customHeight="1">
      <c r="A31" s="100"/>
      <c r="B31" s="53"/>
      <c r="C31" s="177"/>
      <c r="D31" s="53"/>
      <c r="E31" s="53"/>
      <c r="F31" s="53"/>
      <c r="G31" s="53"/>
      <c r="H31" s="53"/>
      <c r="I31" s="53"/>
      <c r="J31" s="53"/>
      <c r="K31" s="53"/>
      <c r="L31" s="53"/>
      <c r="M31" s="53"/>
      <c r="N31" s="53"/>
      <c r="O31" s="53"/>
      <c r="P31" s="53"/>
      <c r="Q31" s="53"/>
      <c r="R31" s="53"/>
      <c r="S31" s="53"/>
      <c r="T31" s="53"/>
      <c r="U31" s="101"/>
    </row>
    <row r="32" spans="1:21" ht="15" customHeight="1">
      <c r="A32" s="100"/>
      <c r="B32" s="53" t="s">
        <v>8</v>
      </c>
      <c r="C32" s="178" t="s">
        <v>118</v>
      </c>
      <c r="D32" s="69"/>
      <c r="E32" s="69"/>
      <c r="F32" s="69"/>
      <c r="G32" s="69"/>
      <c r="H32" s="69"/>
      <c r="I32" s="69"/>
      <c r="J32" s="53"/>
      <c r="K32" s="53"/>
      <c r="L32" s="53"/>
      <c r="M32" s="53"/>
      <c r="N32" s="53"/>
      <c r="O32" s="53"/>
      <c r="P32" s="53"/>
      <c r="Q32" s="53"/>
      <c r="R32" s="53"/>
      <c r="S32" s="53"/>
      <c r="T32" s="53"/>
      <c r="U32" s="101"/>
    </row>
    <row r="33" spans="1:21" ht="15" customHeight="1">
      <c r="A33" s="100"/>
      <c r="B33" s="53"/>
      <c r="C33" s="102"/>
      <c r="D33" s="53"/>
      <c r="E33" s="53"/>
      <c r="F33" s="53"/>
      <c r="G33" s="53"/>
      <c r="H33" s="53"/>
      <c r="I33" s="53"/>
      <c r="J33" s="53"/>
      <c r="K33" s="53"/>
      <c r="L33" s="53"/>
      <c r="M33" s="53"/>
      <c r="N33" s="53"/>
      <c r="O33" s="53"/>
      <c r="P33" s="53"/>
      <c r="Q33" s="53"/>
      <c r="R33" s="53"/>
      <c r="S33" s="53"/>
      <c r="T33" s="53"/>
      <c r="U33" s="101"/>
    </row>
    <row r="34" spans="1:21" ht="15" customHeight="1">
      <c r="A34" s="100"/>
      <c r="B34" s="53"/>
      <c r="C34" s="194" t="s">
        <v>119</v>
      </c>
      <c r="D34" s="53"/>
      <c r="E34" s="53"/>
      <c r="F34" s="53"/>
      <c r="G34" s="53"/>
      <c r="H34" s="53"/>
      <c r="I34" s="53"/>
      <c r="J34" s="53"/>
      <c r="K34" s="53"/>
      <c r="L34" s="53"/>
      <c r="M34" s="53"/>
      <c r="N34" s="53"/>
      <c r="O34" s="53"/>
      <c r="P34" s="53"/>
      <c r="Q34" s="53"/>
      <c r="R34" s="53"/>
      <c r="S34" s="53"/>
      <c r="T34" s="53"/>
      <c r="U34" s="101"/>
    </row>
    <row r="35" spans="1:21" ht="15" customHeight="1">
      <c r="A35" s="100"/>
      <c r="B35" s="53"/>
      <c r="C35" s="53"/>
      <c r="D35" s="53"/>
      <c r="E35" s="53"/>
      <c r="F35" s="53"/>
      <c r="G35" s="53"/>
      <c r="H35" s="53"/>
      <c r="I35" s="53"/>
      <c r="J35" s="53"/>
      <c r="K35" s="53"/>
      <c r="L35" s="53"/>
      <c r="M35" s="53"/>
      <c r="N35" s="53"/>
      <c r="O35" s="53"/>
      <c r="P35" s="53"/>
      <c r="Q35" s="53"/>
      <c r="R35" s="53"/>
      <c r="S35" s="53"/>
      <c r="T35" s="53"/>
      <c r="U35" s="101"/>
    </row>
    <row r="36" spans="1:21" ht="15" customHeight="1">
      <c r="A36" s="100"/>
      <c r="B36" s="53" t="s">
        <v>8</v>
      </c>
      <c r="C36" s="178" t="s">
        <v>20</v>
      </c>
      <c r="D36" s="69"/>
      <c r="E36" s="69"/>
      <c r="F36" s="69"/>
      <c r="G36" s="69"/>
      <c r="H36" s="69"/>
      <c r="I36" s="69"/>
      <c r="J36" s="69"/>
      <c r="K36" s="69"/>
      <c r="L36" s="69"/>
      <c r="M36" s="69"/>
      <c r="N36" s="69"/>
      <c r="O36" s="53"/>
      <c r="P36" s="53"/>
      <c r="Q36" s="53"/>
      <c r="R36" s="53"/>
      <c r="S36" s="53"/>
      <c r="T36" s="53"/>
      <c r="U36" s="101"/>
    </row>
    <row r="37" spans="1:21" ht="15" customHeight="1">
      <c r="A37" s="100"/>
      <c r="B37" s="53"/>
      <c r="C37" s="53"/>
      <c r="D37" s="53"/>
      <c r="E37" s="53"/>
      <c r="F37" s="53"/>
      <c r="G37" s="53"/>
      <c r="H37" s="53"/>
      <c r="I37" s="53"/>
      <c r="J37" s="53"/>
      <c r="K37" s="53"/>
      <c r="L37" s="53"/>
      <c r="M37" s="53"/>
      <c r="N37" s="53"/>
      <c r="O37" s="53"/>
      <c r="P37" s="53"/>
      <c r="Q37" s="53"/>
      <c r="R37" s="53"/>
      <c r="S37" s="53"/>
      <c r="T37" s="53"/>
      <c r="U37" s="101"/>
    </row>
    <row r="38" spans="1:21" ht="15" customHeight="1">
      <c r="A38" s="100"/>
      <c r="B38" s="53"/>
      <c r="C38" s="191" t="s">
        <v>234</v>
      </c>
      <c r="D38" s="53"/>
      <c r="E38" s="53"/>
      <c r="F38" s="53"/>
      <c r="G38" s="53"/>
      <c r="H38" s="53"/>
      <c r="I38" s="53"/>
      <c r="J38" s="53"/>
      <c r="K38" s="53"/>
      <c r="L38" s="53"/>
      <c r="M38" s="53"/>
      <c r="N38" s="53"/>
      <c r="O38" s="53"/>
      <c r="P38" s="53"/>
      <c r="Q38" s="53"/>
      <c r="R38" s="53"/>
      <c r="S38" s="53"/>
      <c r="T38" s="53"/>
      <c r="U38" s="101"/>
    </row>
    <row r="39" spans="1:21" ht="15" customHeight="1">
      <c r="A39" s="100"/>
      <c r="B39" s="53"/>
      <c r="C39" s="53"/>
      <c r="D39" s="53"/>
      <c r="E39" s="53"/>
      <c r="F39" s="53"/>
      <c r="G39" s="53"/>
      <c r="H39" s="53"/>
      <c r="I39" s="53"/>
      <c r="J39" s="53"/>
      <c r="K39" s="53"/>
      <c r="L39" s="53"/>
      <c r="M39" s="53"/>
      <c r="N39" s="53"/>
      <c r="O39" s="53"/>
      <c r="P39" s="53"/>
      <c r="Q39" s="53"/>
      <c r="R39" s="53"/>
      <c r="S39" s="53"/>
      <c r="T39" s="53"/>
      <c r="U39" s="101"/>
    </row>
    <row r="40" spans="1:21" ht="15" customHeight="1">
      <c r="A40" s="100"/>
      <c r="B40" s="53"/>
      <c r="C40" s="53"/>
      <c r="D40" s="53"/>
      <c r="E40" s="53"/>
      <c r="F40" s="53"/>
      <c r="G40" s="53"/>
      <c r="H40" s="53"/>
      <c r="I40" s="53"/>
      <c r="J40" s="53"/>
      <c r="K40" s="53"/>
      <c r="L40" s="53"/>
      <c r="M40" s="53"/>
      <c r="N40" s="53"/>
      <c r="O40" s="53"/>
      <c r="P40" s="53"/>
      <c r="Q40" s="53"/>
      <c r="R40" s="53"/>
      <c r="S40" s="53"/>
      <c r="T40" s="53"/>
      <c r="U40" s="101"/>
    </row>
    <row r="41" spans="1:21" ht="15" customHeight="1" thickBot="1">
      <c r="A41" s="103"/>
      <c r="B41" s="104"/>
      <c r="C41" s="104"/>
      <c r="D41" s="104"/>
      <c r="E41" s="104"/>
      <c r="F41" s="104"/>
      <c r="G41" s="104"/>
      <c r="H41" s="104"/>
      <c r="I41" s="104"/>
      <c r="J41" s="104"/>
      <c r="K41" s="104"/>
      <c r="L41" s="104"/>
      <c r="M41" s="104"/>
      <c r="N41" s="104"/>
      <c r="O41" s="104"/>
      <c r="P41" s="104"/>
      <c r="Q41" s="104"/>
      <c r="R41" s="104"/>
      <c r="S41" s="104"/>
      <c r="T41" s="104"/>
      <c r="U41" s="105"/>
    </row>
  </sheetData>
  <sheetProtection/>
  <mergeCells count="1">
    <mergeCell ref="C2:Q2"/>
  </mergeCells>
  <printOptions/>
  <pageMargins left="0.75" right="0.75" top="1" bottom="1" header="0.5" footer="0.5"/>
  <pageSetup fitToHeight="1" fitToWidth="1" horizontalDpi="200" verticalDpi="200" orientation="landscape" paperSize="9" scale="65" r:id="rId1"/>
  <headerFooter alignWithMargins="0">
    <oddHeader>&amp;R&amp;"Arial,Bold"USEFUL LINKS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brainh</dc:creator>
  <cp:keywords/>
  <dc:description/>
  <cp:lastModifiedBy>Holbrook, David (EPS - Digital and Strategic Comms)</cp:lastModifiedBy>
  <cp:lastPrinted>2015-03-10T11:47:55Z</cp:lastPrinted>
  <dcterms:created xsi:type="dcterms:W3CDTF">2012-03-08T16:16:50Z</dcterms:created>
  <dcterms:modified xsi:type="dcterms:W3CDTF">2020-09-22T13:31:09Z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A31443970</vt:lpwstr>
  </property>
  <property fmtid="{D5CDD505-2E9C-101B-9397-08002B2CF9AE}" pid="4" name="Objective-Title">
    <vt:lpwstr>Business Case Guidance - Annex 08 - Options appraisal template - blank</vt:lpwstr>
  </property>
  <property fmtid="{D5CDD505-2E9C-101B-9397-08002B2CF9AE}" pid="5" name="Objective-Comment">
    <vt:lpwstr/>
  </property>
  <property fmtid="{D5CDD505-2E9C-101B-9397-08002B2CF9AE}" pid="6" name="Objective-CreationStamp">
    <vt:filetime>2020-09-16T13:22:09Z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2020-09-16T13:22:09Z</vt:filetime>
  </property>
  <property fmtid="{D5CDD505-2E9C-101B-9397-08002B2CF9AE}" pid="10" name="Objective-ModificationStamp">
    <vt:filetime>2020-09-16T13:22:48Z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Branch:Business Cases &amp; Process - Band B:A4 Business Case Guidance - Review of templates &amp; guidance:EPS - 21st Century Schools - Updating &amp; Streamlining Business Case Guidance - 2019-2021  :3. 21CS Business Case Annexes - 2020:</vt:lpwstr>
  </property>
  <property fmtid="{D5CDD505-2E9C-101B-9397-08002B2CF9AE}" pid="13" name="Objective-Parent">
    <vt:lpwstr>3. 21CS Business Case Annexes - 2020</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Copied from document A21673417.5</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2018-03-07T23:00:00Z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Language">
    <vt:lpwstr>English (eng)</vt:lpwstr>
  </property>
  <property fmtid="{D5CDD505-2E9C-101B-9397-08002B2CF9AE}" pid="27" name="Objective-Date Acquired">
    <vt:filetime>2018-03-07T23:00:00Z</vt:filetime>
  </property>
  <property fmtid="{D5CDD505-2E9C-101B-9397-08002B2CF9AE}" pid="28" name="Objective-What to Keep">
    <vt:lpwstr>No</vt:lpwstr>
  </property>
  <property fmtid="{D5CDD505-2E9C-101B-9397-08002B2CF9AE}" pid="29" name="Objective-Official Translation">
    <vt:lpwstr/>
  </property>
  <property fmtid="{D5CDD505-2E9C-101B-9397-08002B2CF9AE}" pid="30" name="Objective-Connect Creator">
    <vt:lpwstr/>
  </property>
</Properties>
</file>