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570" windowHeight="4095" tabRatio="853" activeTab="0"/>
  </bookViews>
  <sheets>
    <sheet name="Content " sheetId="1" r:id="rId1"/>
    <sheet name="tbl 1a Adjusted AEF Change" sheetId="2" r:id="rId2"/>
    <sheet name="tbl 1b Unadjusted AEF Change" sheetId="3" r:id="rId3"/>
    <sheet name="tbl 1c AEF per Capita" sheetId="4" r:id="rId4"/>
    <sheet name="tbl 2a GCF (CurrYr)" sheetId="5" r:id="rId5"/>
    <sheet name="tbl 2b Capital Change (CurrYr)" sheetId="6" r:id="rId6"/>
    <sheet name="tbl 2c Capital Financing" sheetId="7" r:id="rId7"/>
    <sheet name="tbl 3 New Responsibilities" sheetId="8" r:id="rId8"/>
    <sheet name="tbl 4a SSA Comparison" sheetId="9" r:id="rId9"/>
    <sheet name="tbl 4b SSA Sectors (PrevYr)" sheetId="10" r:id="rId10"/>
    <sheet name="tbl 4c SSA Sectors (CurrYr)" sheetId="11" r:id="rId11"/>
    <sheet name="tbl 4d Service IBAs" sheetId="12" r:id="rId12"/>
    <sheet name="tbl 5 Principle Council Funding" sheetId="13" r:id="rId13"/>
    <sheet name="tbl 6 Transfers (PrevYr)" sheetId="14" r:id="rId14"/>
    <sheet name="tbl 7 Grant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Order1" hidden="1">255</definedName>
    <definedName name="_Order2" hidden="1">255</definedName>
    <definedName name="ALLIS">'[5].ALL_IS'!#REF!</definedName>
    <definedName name="ALLJSA">'[5].ALL_IS'!#REF!</definedName>
    <definedName name="AllUA_Val2">#REF!</definedName>
    <definedName name="Can">[0]!Can</definedName>
    <definedName name="CENSUS_CALC">'[7].CENSUS_DATA'!#REF!</definedName>
    <definedName name="CENSUS_PRCNT">'[7].CENSUS_DATA'!#REF!</definedName>
    <definedName name="component">'[6]Types'!$A$1:$B$78</definedName>
    <definedName name="COUNTER_UA2">#REF!</definedName>
    <definedName name="CRIT_CENSUS">'[7].CENSUS_DATA'!#REF!</definedName>
    <definedName name="CRIT_DFGMAND">'[7]DFG_MANDATORY'!#REF!</definedName>
    <definedName name="CRIT_ELIGIBLE">#REF!</definedName>
    <definedName name="CRIT_ELIGIBLE_NOT">#REF!</definedName>
    <definedName name="CRIT_HMO">'[7]HMO'!#REF!</definedName>
    <definedName name="CRIT_HOCASH">#REF!</definedName>
    <definedName name="CRIT_HOMEREP">'[7]HOME_REPAIR'!#REF!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'[7].RENOVATION_GRANT'!#REF!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'[9]DEPCHILD_IS'!#REF!</definedName>
    <definedName name="DEPCHILDJSA">'[5]DEPCHILD_IS'!#REF!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'[6].HOMELESSNESS'!#REF!</definedName>
    <definedName name="HOMELESS_SUMM">'[6].HOMELESSNESS'!#REF!</definedName>
    <definedName name="HOUSBEN_CALC">#REF!</definedName>
    <definedName name="HOUSBEN_EXPBLK">#REF!</definedName>
    <definedName name="HOUSEREN_EXPBLK">#REF!</definedName>
    <definedName name="IBA">'[10]Data'!$E$4:$I$1320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'[3]MODEL'!#REF!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'[6].PREC_DRAIN'!$C$37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'[5].RESIDENTIAL'!#REF!</definedName>
    <definedName name="PRESERVED_EXPBLK">#REF!</definedName>
    <definedName name="_xlnm.Print_Area" localSheetId="3">'tbl 1c AEF per Capita'!$A$1:$I$35</definedName>
    <definedName name="_xlnm.Print_Area" localSheetId="8">'tbl 4a SSA Comparison'!$A$1:$J$36</definedName>
    <definedName name="_xlnm.Print_Area" localSheetId="9">'tbl 4b SSA Sectors (PrevYr)'!$B$1:$V$35</definedName>
    <definedName name="_xlnm.Print_Area" localSheetId="10">'tbl 4c SSA Sectors (CurrYr)'!$B$1:$V$33</definedName>
    <definedName name="_xlnm.Print_Area" localSheetId="11">'tbl 4d Service IBAs'!$A$1:$Y$60</definedName>
    <definedName name="_xlnm.Print_Area" localSheetId="12">'tbl 5 Principle Council Funding'!$A$1:$N$37</definedName>
    <definedName name="_xlnm.Print_Area" localSheetId="13">'tbl 6 Transfers (PrevYr)'!$A$1:$L$39</definedName>
    <definedName name="Provorfin">'[3]Intro'!$E$12</definedName>
    <definedName name="RENGRANT">#REF!</definedName>
    <definedName name="RENGRANT_EXPBLK">#REF!</definedName>
    <definedName name="RENGRANT_PRCNT">'[7].RENOVATION_GRANT'!#REF!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>'[1]Data'!$L$4:$S$62</definedName>
    <definedName name="SPECIFIC">#REF!</definedName>
    <definedName name="TAB6">#REF!</definedName>
    <definedName name="TransfersCurrYr">'tbl 4d Service IBAs'!$B$7:$Y$69</definedName>
    <definedName name="TRAVEL">#REF!</definedName>
    <definedName name="TRAVEL_EXPBLK">#REF!</definedName>
    <definedName name="UA">'[6]UA details'!$B$1:$C$22</definedName>
    <definedName name="UA_Selection2">#REF!</definedName>
    <definedName name="UA2">'[6]UA details'!$A$1:$B$22</definedName>
    <definedName name="UNDER60IS">'[5]UNDER65_IS'!#REF!</definedName>
    <definedName name="UNDER60JSA">'[5]UNDER65_IS'!#REF!</definedName>
    <definedName name="UNINTENT_CALC">#REF!</definedName>
    <definedName name="UNINTENT1">#REF!</definedName>
    <definedName name="UNINTENT2">'[7]UNINTENT_HOME'!#REF!</definedName>
    <definedName name="UTTING">#REF!</definedName>
    <definedName name="UTTING_EXPBLK">#REF!</definedName>
    <definedName name="Welsh">'[3]MODEL'!#REF!</definedName>
    <definedName name="Worksheet_1">#REF!</definedName>
    <definedName name="Worksheet_Selection1">#REF!</definedName>
    <definedName name="Year" localSheetId="7">'[4]dtaEnterParams'!$B$5</definedName>
    <definedName name="Year">'[2]MODEL'!$B$5</definedName>
    <definedName name="YearLess1" localSheetId="7">'[4]dtaEnterParams'!$B$8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<sst xmlns="http://schemas.openxmlformats.org/spreadsheetml/2006/main" count="716" uniqueCount="357">
  <si>
    <t>Gwynedd</t>
  </si>
  <si>
    <t>Conwy</t>
  </si>
  <si>
    <t>Denbighshire</t>
  </si>
  <si>
    <t>Flintshire</t>
  </si>
  <si>
    <t>Powys</t>
  </si>
  <si>
    <t>Ceredigion</t>
  </si>
  <si>
    <t>Pembrokeshire</t>
  </si>
  <si>
    <t>Carmarthenshire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</si>
  <si>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</si>
  <si>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</si>
  <si>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</si>
  <si>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</si>
  <si>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</si>
  <si>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</si>
  <si>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</si>
  <si>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</si>
  <si>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Rank</t>
  </si>
  <si>
    <t>of which:</t>
  </si>
  <si>
    <t>(1)</t>
  </si>
  <si>
    <t>(2)</t>
  </si>
  <si>
    <t>Repayment</t>
  </si>
  <si>
    <t>Interest</t>
  </si>
  <si>
    <t>* Capital financing grants for magistrates courts and probation</t>
  </si>
  <si>
    <t>Difference</t>
  </si>
  <si>
    <t>Education</t>
  </si>
  <si>
    <t>Fire</t>
  </si>
  <si>
    <t>Total</t>
  </si>
  <si>
    <t>Service</t>
  </si>
  <si>
    <t>The Vale of Glamorgan</t>
  </si>
  <si>
    <t>Transfers in:</t>
  </si>
  <si>
    <t>* Adjustments to base for like-for-like comparisons</t>
  </si>
  <si>
    <t>Capital financing for notional debt: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</si>
  <si>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</si>
  <si>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Safe Routes in Communities</t>
  </si>
  <si>
    <t xml:space="preserve">Local Government Borrowing Initiative - 21st Century Schools </t>
  </si>
  <si>
    <t>Flying Start</t>
  </si>
  <si>
    <t>Major Repairs Allowance</t>
  </si>
  <si>
    <t>(1)  General Capital Funding is split into Unhypothecated Supported Borrowing (USB) and General Capital Grant (GCG).</t>
  </si>
  <si>
    <t>Table 2b: Local Authority capital Settlement, by Main Expenditure Group</t>
  </si>
  <si>
    <t>Table 4a: Comparison of total Standard Spending Assessment (SSA), by Unitary Authority</t>
  </si>
  <si>
    <t xml:space="preserve">Nursery and Primary school teaching and other services </t>
  </si>
  <si>
    <t xml:space="preserve">Secondary school teaching and other services </t>
  </si>
  <si>
    <t xml:space="preserve">Special education </t>
  </si>
  <si>
    <t xml:space="preserve">Nursery and Primary school transport services </t>
  </si>
  <si>
    <t xml:space="preserve">School meals </t>
  </si>
  <si>
    <t xml:space="preserve">Secondary school transport services </t>
  </si>
  <si>
    <t xml:space="preserve">Adult and continuing education </t>
  </si>
  <si>
    <t xml:space="preserve">Adult and continuing education transport </t>
  </si>
  <si>
    <t xml:space="preserve">Youth services </t>
  </si>
  <si>
    <t xml:space="preserve">Education administration </t>
  </si>
  <si>
    <t xml:space="preserve">Children and young persons </t>
  </si>
  <si>
    <t xml:space="preserve">Older adults' residential and domiciliary care </t>
  </si>
  <si>
    <t xml:space="preserve">Younger adults' personal social services </t>
  </si>
  <si>
    <t xml:space="preserve">Concessionary fares </t>
  </si>
  <si>
    <t xml:space="preserve">Street lighting </t>
  </si>
  <si>
    <t xml:space="preserve">Road maintenance </t>
  </si>
  <si>
    <t xml:space="preserve">Public transport revenue support </t>
  </si>
  <si>
    <t xml:space="preserve">Road safety education and safe routes </t>
  </si>
  <si>
    <t xml:space="preserve">Fire service </t>
  </si>
  <si>
    <t xml:space="preserve">Electoral registration </t>
  </si>
  <si>
    <t xml:space="preserve">Cemeteries and crematoria </t>
  </si>
  <si>
    <t xml:space="preserve">Coast protection </t>
  </si>
  <si>
    <t xml:space="preserve">Other environmental health and port health </t>
  </si>
  <si>
    <t xml:space="preserve">Planning </t>
  </si>
  <si>
    <t xml:space="preserve">Refuse collection </t>
  </si>
  <si>
    <t xml:space="preserve">Cultural services </t>
  </si>
  <si>
    <t xml:space="preserve">Economic development </t>
  </si>
  <si>
    <t xml:space="preserve">Library services </t>
  </si>
  <si>
    <t xml:space="preserve">Other services </t>
  </si>
  <si>
    <t xml:space="preserve">Recreation </t>
  </si>
  <si>
    <t xml:space="preserve">General administration </t>
  </si>
  <si>
    <t xml:space="preserve">Council tax administration </t>
  </si>
  <si>
    <t xml:space="preserve">Non HRA housing </t>
  </si>
  <si>
    <t xml:space="preserve">Drainage </t>
  </si>
  <si>
    <t xml:space="preserve">National parks </t>
  </si>
  <si>
    <t xml:space="preserve">Street Cleansing </t>
  </si>
  <si>
    <t xml:space="preserve">Food safety </t>
  </si>
  <si>
    <t xml:space="preserve">Refuse disposal </t>
  </si>
  <si>
    <t xml:space="preserve">Consumer protection </t>
  </si>
  <si>
    <t xml:space="preserve">Council Tax Reduction Schemes Administration Subsidy </t>
  </si>
  <si>
    <t xml:space="preserve">Deprivation Grant </t>
  </si>
  <si>
    <t xml:space="preserve">Local Government Borrowing Initiative - Highways Improvement </t>
  </si>
  <si>
    <t xml:space="preserve">Debt Financing </t>
  </si>
  <si>
    <t xml:space="preserve">Council Tax Reduction Schemes </t>
  </si>
  <si>
    <t>Armed Forces Day</t>
  </si>
  <si>
    <t>Bus Services Support Grant</t>
  </si>
  <si>
    <t>Road Safety Grant</t>
  </si>
  <si>
    <t>Adult Community Learning</t>
  </si>
  <si>
    <t>Coastal Risk Management Programme</t>
  </si>
  <si>
    <t>Substance Misuse Action Fund</t>
  </si>
  <si>
    <t xml:space="preserve">TOTAL Local Authority Capital Settlement </t>
  </si>
  <si>
    <t>PORTFOLIOS TOTAL</t>
  </si>
  <si>
    <t xml:space="preserve">Asset Financing </t>
  </si>
  <si>
    <t xml:space="preserve">Increasing Capital Limits for Residential Care </t>
  </si>
  <si>
    <t>Standard Spending Assessment</t>
  </si>
  <si>
    <t>Revenue Support Grant</t>
  </si>
  <si>
    <t>Redistributed Non-Domestic Rates</t>
  </si>
  <si>
    <t>School Services</t>
  </si>
  <si>
    <t>Other Education</t>
  </si>
  <si>
    <t>Personal Social Services</t>
  </si>
  <si>
    <t>Roads and transport</t>
  </si>
  <si>
    <t>Other services</t>
  </si>
  <si>
    <t>Deprivation Grant</t>
  </si>
  <si>
    <t>Council Tax Reduction Scheme</t>
  </si>
  <si>
    <t>Debt financing</t>
  </si>
  <si>
    <t>Percentage difference</t>
  </si>
  <si>
    <t>£'000s</t>
  </si>
  <si>
    <t>(2)  General Capital Grant is distributed in proportion to total General Capital Funding.</t>
  </si>
  <si>
    <t>(3)  The USB is derived by subtracting the General Capital Grant allocations from the General Capital Funding.</t>
  </si>
  <si>
    <t>General Capital Grant</t>
  </si>
  <si>
    <t>Unhypothecated Supported Borrowing</t>
  </si>
  <si>
    <t>(3)=(1)-(2)</t>
  </si>
  <si>
    <t>Other Services</t>
  </si>
  <si>
    <t>Table 2c: Components of capital financing Standard Spending Assessment (SSA), by Unitary Authority</t>
  </si>
  <si>
    <t>Specific 
Grants*</t>
  </si>
  <si>
    <t>Transport</t>
  </si>
  <si>
    <t>RSG</t>
  </si>
  <si>
    <t xml:space="preserve">All Grants  </t>
  </si>
  <si>
    <t xml:space="preserve">Isle of Anglesey </t>
  </si>
  <si>
    <t xml:space="preserve">Wrexham </t>
  </si>
  <si>
    <t xml:space="preserve">Swansea </t>
  </si>
  <si>
    <t xml:space="preserve">Neath Port Talbot </t>
  </si>
  <si>
    <t xml:space="preserve">Bridgend </t>
  </si>
  <si>
    <t xml:space="preserve">Total unitary authorities </t>
  </si>
  <si>
    <t>Unitary Authority</t>
  </si>
  <si>
    <t>Table 3: New responsibilities, by unitary authority</t>
  </si>
  <si>
    <t>Provisional</t>
  </si>
  <si>
    <t>Provisional Aggregate External Finance per capita (£)*</t>
  </si>
  <si>
    <t xml:space="preserve">PSS administration </t>
  </si>
  <si>
    <t>Non-current SSA</t>
  </si>
  <si>
    <t>Total SSA</t>
  </si>
  <si>
    <t>Welsh Independent Living Grant</t>
  </si>
  <si>
    <t>Free School Meals Grant</t>
  </si>
  <si>
    <t>Welsh Local Government Revenue Settlement 2020-2021</t>
  </si>
  <si>
    <t>General Capital Funding 2020-21</t>
  </si>
  <si>
    <t>2019-20 final Standard Spending Assessment*</t>
  </si>
  <si>
    <t>2020-21 provisional Standard Spending Assessment</t>
  </si>
  <si>
    <t>* 2019-20 standard spending assessment as in the LG Finance Report unadjusted for baseline changes</t>
  </si>
  <si>
    <t>Table 4b: Standard Spending Assessment (SSA) sector totals, by Unitary Authority, 2019-20 adjusted for transfers*</t>
  </si>
  <si>
    <t>Table 4c: Standard Spending Assessment (SSA) sector totals, by Unitary Authority, 2020-21</t>
  </si>
  <si>
    <t>Table 7: List and estimated amounts of Grants for total Wales</t>
  </si>
  <si>
    <t>* The published AEF for 2019-20 final Aggregate External Finance is subject to a number of adjustments set out in Table 6</t>
  </si>
  <si>
    <t>* These SSA sector totals are subject to adjustments set out in Table 6.</t>
  </si>
  <si>
    <t>Table 4d: Service Indicator Based Assessments (IBAs), by Unitary Authority, 2020-21</t>
  </si>
  <si>
    <t>Table 2a: Breakdown of General Capital Funding (GCF), by Unitary Authority, 2020-21</t>
  </si>
  <si>
    <t>NHS Funded Nursing Care</t>
  </si>
  <si>
    <t xml:space="preserve">Coastal Risk Management Programme </t>
  </si>
  <si>
    <t>Teacher's Pensions Grant</t>
  </si>
  <si>
    <t>1. Using 2020-21 Band D equivalents from CT1 forms notified by 19/11/2019</t>
  </si>
  <si>
    <t>2019/20 Teachers' Pay Grant</t>
  </si>
  <si>
    <t>2019-20 final Aggregate External Finance plus floor funding</t>
  </si>
  <si>
    <t>Table 1a: Change in Aggregate External Finance (AEF) plus floor funding, adjusted for transfers, by Unitary Authority</t>
  </si>
  <si>
    <t>2019-20 final Aggregate External Finance* plus floor funding</t>
  </si>
  <si>
    <t>Table 1b: Change in Aggregate External Finance (AEF) plus floor funding, un-adjusted for transfers, by Unitary Authority</t>
  </si>
  <si>
    <t>3. The sum of the revenue support grant, redistributed Non-Domestic Rates and floor funding.</t>
  </si>
  <si>
    <t>Published 2019-20 Aggregate External Finance plus floor</t>
  </si>
  <si>
    <t>Tax base adjusted 2019-20 Aggregate External Finance plus floor</t>
  </si>
  <si>
    <t>Adjusted 2019-20 Aggregate External Finance plus floor</t>
  </si>
  <si>
    <t>100% taxbase ¹</t>
  </si>
  <si>
    <t>Council tax ²</t>
  </si>
  <si>
    <t>Aggregate External Finance plus floor funding ³</t>
  </si>
  <si>
    <t>2. 100% taxbase mulitplied by council tax at standard spending (£1,335.76).</t>
  </si>
  <si>
    <t>£000s</t>
  </si>
  <si>
    <t/>
  </si>
  <si>
    <t xml:space="preserve">* Based upon 2018 Mid Year Estimates and the 2014 LA based 2019 Population projections </t>
  </si>
  <si>
    <t>WELSH LOCAL GOVERNMENT SETTLEMENT 2020-21</t>
  </si>
  <si>
    <t>Provisional Capital - Indicative Estimates</t>
  </si>
  <si>
    <t>Portfolio and Grant Name</t>
  </si>
  <si>
    <t xml:space="preserve">Housing and Local Government </t>
  </si>
  <si>
    <t xml:space="preserve">General Capital Fund </t>
  </si>
  <si>
    <t>Public Highways Refurbishment  Grant</t>
  </si>
  <si>
    <t>Swansea Bay City Region Deal</t>
  </si>
  <si>
    <t>Targeted Regeneration Capital Investment Programme - North &amp; Mid Wales</t>
  </si>
  <si>
    <t>Targeted Regeneration Capital Investment Programme - South West Wales</t>
  </si>
  <si>
    <t>Targeted Regeneration Capital Investment Programme - South East Wales</t>
  </si>
  <si>
    <t>Building for the Future (TMF)</t>
  </si>
  <si>
    <t>ENABLE  - Enhanced Adaptations System</t>
  </si>
  <si>
    <t>TOTAL</t>
  </si>
  <si>
    <t>21st Century Schools and College Programme</t>
  </si>
  <si>
    <t>Reducing Infant Class Sizes Grant - Capital</t>
  </si>
  <si>
    <t>Hwb In-Schools Infrastructure Grant</t>
  </si>
  <si>
    <t>Welsh Medium Education Capital Grant</t>
  </si>
  <si>
    <t>Economy and Transport</t>
  </si>
  <si>
    <t>Local Transport Fund</t>
  </si>
  <si>
    <t>Active Travel Fund</t>
  </si>
  <si>
    <t>Local Transport Network Fund</t>
  </si>
  <si>
    <r>
      <t>Anglesey Airport - upgrade</t>
    </r>
    <r>
      <rPr>
        <vertAlign val="superscript"/>
        <sz val="12"/>
        <color indexed="8"/>
        <rFont val="Arial"/>
        <family val="2"/>
      </rPr>
      <t>1</t>
    </r>
  </si>
  <si>
    <t>Environment, Energy and Rural Affairs</t>
  </si>
  <si>
    <t>Implementation of measures to tackle nitrogen dioxide emissions</t>
  </si>
  <si>
    <t>TBC</t>
  </si>
  <si>
    <t>Finance and Trefnydd</t>
  </si>
  <si>
    <t xml:space="preserve">Invest to Save </t>
  </si>
  <si>
    <t>Health and Social Services</t>
  </si>
  <si>
    <t>Childcare Offer Capital</t>
  </si>
  <si>
    <t>Deputy Minster and Chief Whip</t>
  </si>
  <si>
    <t xml:space="preserve">Gypsy and Traveller Capital Grant </t>
  </si>
  <si>
    <t>Culture, Sport and Tourism</t>
  </si>
  <si>
    <t>Tourism Amenity Investment Fund (TAIS)</t>
  </si>
  <si>
    <t>Transformation capital development grants</t>
  </si>
  <si>
    <t>PORTFOLIOS TOTAL, EXCLUDING TBC (FOR LIKE-FOR LIKE COMPARISON)</t>
  </si>
  <si>
    <t>TBC = To be confirmed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</si>
  <si>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Grant ending 2019-20</t>
    </r>
  </si>
  <si>
    <t>No new responsibilities</t>
  </si>
  <si>
    <t>Provisional Revenue - Indicative Estimates</t>
  </si>
  <si>
    <t>Sixth Form funding</t>
  </si>
  <si>
    <t>Pupil Development Grant</t>
  </si>
  <si>
    <t>Teachers Pay Grant 2019/20</t>
  </si>
  <si>
    <r>
      <t>Youth Support</t>
    </r>
    <r>
      <rPr>
        <vertAlign val="superscript"/>
        <sz val="12"/>
        <rFont val="Arial"/>
        <family val="2"/>
      </rPr>
      <t>3</t>
    </r>
  </si>
  <si>
    <r>
      <t>Transition support for Minority Ethnic and Gypsy, Roma, Traveller learners</t>
    </r>
    <r>
      <rPr>
        <vertAlign val="superscript"/>
        <sz val="12"/>
        <rFont val="Arial"/>
        <family val="2"/>
      </rPr>
      <t>4</t>
    </r>
  </si>
  <si>
    <r>
      <t>PDG Access</t>
    </r>
    <r>
      <rPr>
        <vertAlign val="superscript"/>
        <sz val="12"/>
        <rFont val="Arial"/>
        <family val="2"/>
      </rPr>
      <t>4</t>
    </r>
  </si>
  <si>
    <t xml:space="preserve">Reducing Infant Class Sizes Grant - Revenue </t>
  </si>
  <si>
    <t>Additional Learning Needs Innovation Fund</t>
  </si>
  <si>
    <t>Small and Rural Schools Grant</t>
  </si>
  <si>
    <t>Whole School Approach</t>
  </si>
  <si>
    <t>SEREN Foundation grant</t>
  </si>
  <si>
    <r>
      <t>School based supply cluster trial</t>
    </r>
    <r>
      <rPr>
        <vertAlign val="superscript"/>
        <sz val="12"/>
        <rFont val="Arial"/>
        <family val="2"/>
      </rPr>
      <t>5</t>
    </r>
  </si>
  <si>
    <t xml:space="preserve">SEREN Academy grant </t>
  </si>
  <si>
    <r>
      <t>School Business Managers</t>
    </r>
    <r>
      <rPr>
        <vertAlign val="superscript"/>
        <sz val="12"/>
        <rFont val="Arial"/>
        <family val="2"/>
      </rPr>
      <t>5</t>
    </r>
  </si>
  <si>
    <r>
      <t>Foundation Phase Pilot (Flintshire only)</t>
    </r>
    <r>
      <rPr>
        <vertAlign val="superscript"/>
        <sz val="12"/>
        <rFont val="Arial"/>
        <family val="2"/>
      </rPr>
      <t>5</t>
    </r>
  </si>
  <si>
    <r>
      <t>Additional Learning Needs</t>
    </r>
    <r>
      <rPr>
        <vertAlign val="superscript"/>
        <sz val="12"/>
        <rFont val="Arial"/>
        <family val="2"/>
      </rPr>
      <t>4</t>
    </r>
  </si>
  <si>
    <r>
      <t>Elective Home Education</t>
    </r>
    <r>
      <rPr>
        <vertAlign val="superscript"/>
        <sz val="12"/>
        <rFont val="Arial"/>
        <family val="2"/>
      </rPr>
      <t>4</t>
    </r>
  </si>
  <si>
    <t>Housing and Local Government</t>
  </si>
  <si>
    <r>
      <t>Children and Communities Grant(CCG)</t>
    </r>
    <r>
      <rPr>
        <vertAlign val="superscript"/>
        <sz val="12"/>
        <rFont val="Arial"/>
        <family val="2"/>
      </rPr>
      <t>7</t>
    </r>
  </si>
  <si>
    <t xml:space="preserve">Housing Support Grant </t>
  </si>
  <si>
    <t>Teachers Pension Grant</t>
  </si>
  <si>
    <r>
      <t>Affordable Housing Grant (AHG)</t>
    </r>
    <r>
      <rPr>
        <vertAlign val="superscript"/>
        <sz val="12"/>
        <rFont val="Arial"/>
        <family val="2"/>
      </rPr>
      <t>5</t>
    </r>
  </si>
  <si>
    <t>Sustainable Waste Management Grant</t>
  </si>
  <si>
    <t>Food and Residual Waste Treatment Gate Fee Support</t>
  </si>
  <si>
    <t>Cardiff Capital Region City Deal</t>
  </si>
  <si>
    <t>Cardiff Harbour Authority</t>
  </si>
  <si>
    <t>Child Burials</t>
  </si>
  <si>
    <t>Digital Transformation Fund</t>
  </si>
  <si>
    <r>
      <t>EU Support for Local Resilience Forums</t>
    </r>
    <r>
      <rPr>
        <vertAlign val="superscript"/>
        <sz val="12"/>
        <rFont val="Arial"/>
        <family val="2"/>
      </rPr>
      <t>5</t>
    </r>
  </si>
  <si>
    <t>Support for Public Service Boards</t>
  </si>
  <si>
    <t>South Wales Regional Aggregate Working Party (RAWP)</t>
  </si>
  <si>
    <t>Waste Planning Monitoring Report - North Wales and South East Wales</t>
  </si>
  <si>
    <t>Rural Housing Enabler</t>
  </si>
  <si>
    <t>North Wales Regional Aggregate Working Party (RAWP)</t>
  </si>
  <si>
    <t>Mid and South Wales Regional Viability Model and Assessment</t>
  </si>
  <si>
    <t xml:space="preserve">Waste Planning Monitoring Report - South West Wales </t>
  </si>
  <si>
    <t>Childcare Offer- Childcare Costs</t>
  </si>
  <si>
    <t xml:space="preserve">Social Care Workforce and Sustainability Pressures Grant </t>
  </si>
  <si>
    <t>A Healthier West Wales (supported programmes 1, 3, 7)</t>
  </si>
  <si>
    <t>Community Services  - North Wales</t>
  </si>
  <si>
    <r>
      <t>Integrated early intervention and intensive support for Children, Young People and Families-North Wales</t>
    </r>
    <r>
      <rPr>
        <vertAlign val="superscript"/>
        <sz val="12"/>
        <rFont val="Arial"/>
        <family val="2"/>
      </rPr>
      <t>5</t>
    </r>
  </si>
  <si>
    <t>Childcare Offer- Administration Grant</t>
  </si>
  <si>
    <t>Adoption Services</t>
  </si>
  <si>
    <t>Together for Mental Health - North Wales</t>
  </si>
  <si>
    <t xml:space="preserve">Social Care Tasks Performed by a Registered Nurse in Nursing </t>
  </si>
  <si>
    <r>
      <t>Seamless Services For People with Learning Disabilities - North Wales</t>
    </r>
    <r>
      <rPr>
        <vertAlign val="superscript"/>
        <sz val="12"/>
        <rFont val="Arial"/>
        <family val="2"/>
      </rPr>
      <t>5</t>
    </r>
  </si>
  <si>
    <t>Childcare Offer- SEN Grant</t>
  </si>
  <si>
    <t xml:space="preserve">National Approach to Statutory Advocacy for Children and Young People </t>
  </si>
  <si>
    <t>Early Years Integration Transformation Programme</t>
  </si>
  <si>
    <t>Deprivation of Liberty Safeguards (DoLS)</t>
  </si>
  <si>
    <t xml:space="preserve">Complex Needs Funding - Substance Misuse and Mental Health </t>
  </si>
  <si>
    <t xml:space="preserve">Maintaining the Delivery of the Wales Adoption Register  </t>
  </si>
  <si>
    <t xml:space="preserve">National Fostering Framework – Developing Foster Wales Brand and Marketing </t>
  </si>
  <si>
    <t>Drug &amp; Alcohol Initiatives Naloxone Programme</t>
  </si>
  <si>
    <t xml:space="preserve">Support Revision and Development of Wales Safeguarding Procedures for Adults and Children at Risk </t>
  </si>
  <si>
    <t xml:space="preserve">Supporting Safeguarding Boards to deliver training for the implementation of Welsh Government policy and legislation  </t>
  </si>
  <si>
    <t>Residential care homes for Children - task and finish group</t>
  </si>
  <si>
    <t xml:space="preserve">Review of the Local Authority Performance Management Framework Grant </t>
  </si>
  <si>
    <t>Contact Centres</t>
  </si>
  <si>
    <t>Free Concessionary Bus travel</t>
  </si>
  <si>
    <t>Bus Revenue Support - Traws Cymru</t>
  </si>
  <si>
    <t>Arfor innovation Fund</t>
  </si>
  <si>
    <t>Anglesey Airport - Operation &amp; Maintenance</t>
  </si>
  <si>
    <t xml:space="preserve">Continued support for Regional Skills Partnerships </t>
  </si>
  <si>
    <r>
      <t>Swansea Tidal Lagoon Taskforce</t>
    </r>
    <r>
      <rPr>
        <vertAlign val="superscript"/>
        <sz val="12"/>
        <rFont val="Arial"/>
        <family val="2"/>
      </rPr>
      <t>5</t>
    </r>
  </si>
  <si>
    <r>
      <t>Business Improvement District</t>
    </r>
    <r>
      <rPr>
        <vertAlign val="superscript"/>
        <sz val="12"/>
        <rFont val="Arial"/>
        <family val="2"/>
      </rPr>
      <t>5</t>
    </r>
  </si>
  <si>
    <t>Youth Discounted Travel Scheme (My Travel Pass)</t>
  </si>
  <si>
    <t>Environment,Energy and Rural Affairs</t>
  </si>
  <si>
    <t>Land Drainage and Coastal Protection</t>
  </si>
  <si>
    <r>
      <t>Coastal Risk Management Programme</t>
    </r>
    <r>
      <rPr>
        <vertAlign val="superscript"/>
        <sz val="11"/>
        <rFont val="Arial"/>
        <family val="2"/>
      </rPr>
      <t>8</t>
    </r>
  </si>
  <si>
    <r>
      <t>Environment Act 1995 (Feasibility Study for Nitrogen Dioxide Compliance) Air Quality Direction</t>
    </r>
    <r>
      <rPr>
        <vertAlign val="superscript"/>
        <sz val="12"/>
        <rFont val="Arial"/>
        <family val="2"/>
      </rPr>
      <t>5</t>
    </r>
  </si>
  <si>
    <t>Local Authority Animal Health and Welfare Framework Funding</t>
  </si>
  <si>
    <t>Smart Living Initiative</t>
  </si>
  <si>
    <r>
      <t>Enforcement support to take forward legislation relating to bovine TB</t>
    </r>
    <r>
      <rPr>
        <vertAlign val="superscript"/>
        <sz val="12"/>
        <rFont val="Arial"/>
        <family val="2"/>
      </rPr>
      <t>5</t>
    </r>
  </si>
  <si>
    <t>Non-domestic (Business) Rates Support for Hydropower</t>
  </si>
  <si>
    <t>Deputy Minister and Chief Whip</t>
  </si>
  <si>
    <t xml:space="preserve">Period Dignity in Schools </t>
  </si>
  <si>
    <t>Violence against Women, Domestic Abuse &amp; Sexual Violence Grant</t>
  </si>
  <si>
    <t xml:space="preserve">Community Cohesion Grant </t>
  </si>
  <si>
    <r>
      <t>Period Dignity in Communities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 xml:space="preserve"> </t>
    </r>
  </si>
  <si>
    <t>Regional Tourism Engagement Fund (RTEF)</t>
  </si>
  <si>
    <t>MALD strategic grants, including Fusion</t>
  </si>
  <si>
    <t xml:space="preserve">Specialist Service Grants </t>
  </si>
  <si>
    <t>International Relations and Welsh Language</t>
  </si>
  <si>
    <t>Promote and Faciliate the use of the Welsh Language (WLG)</t>
  </si>
  <si>
    <t>Major Events Unit Grants Scheme</t>
  </si>
  <si>
    <t xml:space="preserve">High Street and Retail Rates Relief </t>
  </si>
  <si>
    <t>Cyber Resilience Revenue Grant</t>
  </si>
  <si>
    <t>All Grants excluding NA and RSG transfers (for like-for like comparison)</t>
  </si>
  <si>
    <t>i  The information shown above details the total amount of each grant.  Some grants may be split between local authorities and other bodies.</t>
  </si>
  <si>
    <t>ii  It is important to note that amounts for future years are indicative at this stage and are liable to change.</t>
  </si>
  <si>
    <t>iii  Formal notification of grant allocations is a matter for the relevant policy area.</t>
  </si>
  <si>
    <t>TBC= To be confirmed</t>
  </si>
  <si>
    <t xml:space="preserve">RSG = funding transferring to Revenue Support Grant </t>
  </si>
  <si>
    <t>Table 6: Adjustments to 2019-20 Aggregate External Finance (AEF) base*, by Unitary Authority</t>
  </si>
  <si>
    <t>Table 5: Details of principal council funding, by Unitary Authority, 2020-21</t>
  </si>
  <si>
    <t>Change in Aggregate External Finance (AEF) plus floor funding, adjusted for transfers, by Unitary Authority</t>
  </si>
  <si>
    <t xml:space="preserve"> Welsh Local Government Provisional Settlement 2020-2021</t>
  </si>
  <si>
    <t>Table 1b</t>
  </si>
  <si>
    <t>Change in Aggregate External Finance (AEF) plus floor funding, un-adjusted for transfers, by Unitary Authority</t>
  </si>
  <si>
    <t>Aggregate External Finance (AEF) plus floor per capita, by Unitary Authority, 2020-21</t>
  </si>
  <si>
    <t xml:space="preserve">Table 1c </t>
  </si>
  <si>
    <t>Breakdown of General Capital Funding (GCF), by Unitary Authority, 2020-21</t>
  </si>
  <si>
    <t>Table 2b</t>
  </si>
  <si>
    <t>Local Authority capital Settlement, by Main Expenditure Group</t>
  </si>
  <si>
    <t>Table 2c</t>
  </si>
  <si>
    <t>Components of capital financing Standard Spending Assessment (SSA), by Unitary Authority</t>
  </si>
  <si>
    <t>Table 3</t>
  </si>
  <si>
    <t>New responsibilities, by unitary authority</t>
  </si>
  <si>
    <t>Table 4a</t>
  </si>
  <si>
    <t>Comparison of total Standard Spending Assessment (SSA), by Unitary Authority</t>
  </si>
  <si>
    <t>Table 4b</t>
  </si>
  <si>
    <t>Table 4c</t>
  </si>
  <si>
    <t>Standard Spending Assessment (SSA) sector totals, by Unitary Authority, 2020-21</t>
  </si>
  <si>
    <t>Table 4d</t>
  </si>
  <si>
    <t>Service Indicator Based Assessments (IBAs), by Unitary Authority, 2020-21</t>
  </si>
  <si>
    <t>Table 5</t>
  </si>
  <si>
    <t>Details of principal council funding, by Unitary Authority, 2020-21</t>
  </si>
  <si>
    <t>Table 6</t>
  </si>
  <si>
    <t>Table 7</t>
  </si>
  <si>
    <t>List and estimated amounts of Revenue grants for total Wales</t>
  </si>
  <si>
    <t xml:space="preserve">Table 1a </t>
  </si>
  <si>
    <t xml:space="preserve">Table 2a </t>
  </si>
  <si>
    <t xml:space="preserve">Back to content </t>
  </si>
  <si>
    <t>Adjustments to 2019-20 Aggregate External Finance (AEF) base, by Unitary Authority</t>
  </si>
  <si>
    <t>Standard Spending Assessment (SSA) sector totals, by Unitary Authority, 2019-20 adjusted for transfers</t>
  </si>
  <si>
    <t>2020-21 provisional Aggregate External Finance</t>
  </si>
  <si>
    <t>* Unadjusted for transfers into the settlement but adjusted for changes to the tax base as set out in table 6</t>
  </si>
  <si>
    <t>2020-21 provisional Aggregate External Finance (£'000s)</t>
  </si>
  <si>
    <t>Table 1c: Aggregate External Finance (AEF) per capita, by Unitary Authority, 2020-21</t>
  </si>
  <si>
    <t>Total Capital Financing 
Standard Spending Assessment</t>
  </si>
  <si>
    <t>Note: The published AEF is subject to an adjustment to make it a suitable basis for the floor calculation. It is adjusted for transfers of £53.18m, which are expressed in 2019-20 prices.</t>
  </si>
  <si>
    <r>
      <t xml:space="preserve">Regional Consortia School Improvement Grant </t>
    </r>
    <r>
      <rPr>
        <vertAlign val="superscript"/>
        <sz val="12"/>
        <color indexed="8"/>
        <rFont val="Arial"/>
        <family val="2"/>
      </rPr>
      <t>1</t>
    </r>
  </si>
  <si>
    <r>
      <t>Professional Learning</t>
    </r>
    <r>
      <rPr>
        <vertAlign val="superscript"/>
        <sz val="12"/>
        <rFont val="Arial"/>
        <family val="2"/>
      </rPr>
      <t xml:space="preserve">2 </t>
    </r>
  </si>
  <si>
    <r>
      <t>Costs associated with Teachers Pay</t>
    </r>
    <r>
      <rPr>
        <vertAlign val="superscript"/>
        <sz val="12"/>
        <color indexed="8"/>
        <rFont val="Arial"/>
        <family val="2"/>
      </rPr>
      <t>5,6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</si>
  <si>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Includes programmes:EIG,Raising School Standards,Pioneer Schools,Assessment for Learning,Welsh Language Charter,Literacy and Numeracy,Modern Foreign Languages,
Learning in a Digital Wales(LIDW),Digital competence framework,New &amp; acting Heads and NPQH.</t>
    </r>
  </si>
  <si>
    <r>
      <rPr>
        <vertAlign val="superscript"/>
        <sz val="12"/>
        <color indexed="8"/>
        <rFont val="Arial"/>
        <family val="2"/>
      </rPr>
      <t>2</t>
    </r>
    <r>
      <rPr>
        <vertAlign val="superscript"/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In 2020-21 plan is for funding to be allocated to regions and it will form part of the RCSIG grant.</t>
    </r>
  </si>
  <si>
    <r>
      <t xml:space="preserve">3 </t>
    </r>
    <r>
      <rPr>
        <sz val="12"/>
        <color indexed="8"/>
        <rFont val="Arial"/>
        <family val="2"/>
      </rPr>
      <t>Includes Youth homelessness £3.7m funding transfer still to be agreed</t>
    </r>
  </si>
  <si>
    <r>
      <t xml:space="preserve">4 </t>
    </r>
    <r>
      <rPr>
        <sz val="12"/>
        <color indexed="8"/>
        <rFont val="Arial"/>
        <family val="2"/>
      </rPr>
      <t>Programmes are part of the Local Authority Education Grant</t>
    </r>
  </si>
  <si>
    <r>
      <rPr>
        <vertAlign val="superscript"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Grant ending 2019-20</t>
    </r>
  </si>
  <si>
    <r>
      <rPr>
        <vertAlign val="superscript"/>
        <sz val="12"/>
        <color indexed="8"/>
        <rFont val="Arial"/>
        <family val="2"/>
      </rPr>
      <t>6</t>
    </r>
    <r>
      <rPr>
        <sz val="12"/>
        <color indexed="8"/>
        <rFont val="Arial"/>
        <family val="2"/>
      </rPr>
      <t xml:space="preserve"> £7.5m provided in 2018-19 and 2019-20 as a transitional time limited arrangement to support local authorities to meet cost pressures associated with implementation of 2018-19 teachers' pay award.</t>
    </r>
  </si>
  <si>
    <r>
      <rPr>
        <vertAlign val="superscript"/>
        <sz val="12"/>
        <color indexed="8"/>
        <rFont val="Arial"/>
        <family val="2"/>
      </rPr>
      <t>7</t>
    </r>
    <r>
      <rPr>
        <sz val="12"/>
        <color indexed="8"/>
        <rFont val="Arial"/>
        <family val="2"/>
      </rPr>
      <t xml:space="preserve"> Includes programmes: Childcare &amp; Play, Communities for Work Plus,Families First, Flying start, Legacy Fund,promoting Positive Engagement for Young People,St David's Fund.</t>
    </r>
  </si>
  <si>
    <r>
      <t>8</t>
    </r>
    <r>
      <rPr>
        <sz val="12"/>
        <rFont val="Arial"/>
        <family val="2"/>
      </rPr>
      <t xml:space="preserve"> £0.15m being transferred to RSG in 2020-21</t>
    </r>
  </si>
  <si>
    <r>
      <rPr>
        <vertAlign val="superscript"/>
        <sz val="12"/>
        <color indexed="8"/>
        <rFont val="Arial"/>
        <family val="2"/>
      </rPr>
      <t>9</t>
    </r>
    <r>
      <rPr>
        <sz val="12"/>
        <color indexed="8"/>
        <rFont val="Arial"/>
        <family val="2"/>
      </rPr>
      <t xml:space="preserve"> Previously known as Period Poverty Grant</t>
    </r>
  </si>
  <si>
    <t>Circular Economy Projects</t>
  </si>
  <si>
    <r>
      <t>Support Economic Stimulus in Local Authorities</t>
    </r>
    <r>
      <rPr>
        <vertAlign val="superscript"/>
        <sz val="12"/>
        <rFont val="Arial"/>
        <family val="2"/>
      </rPr>
      <t>1</t>
    </r>
  </si>
  <si>
    <t>Waste Infrastructure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</si>
  <si>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Includes ‘Historic Buildings Grants 1953 Act, Historic Buildings Grants 1990 Act, Ancient Monuments Grants to Owners Grants and  Management Agreements. </t>
    </r>
  </si>
  <si>
    <r>
      <t xml:space="preserve">2 </t>
    </r>
    <r>
      <rPr>
        <sz val="12"/>
        <color indexed="8"/>
        <rFont val="Arial"/>
        <family val="2"/>
      </rPr>
      <t>Applications remain open at Dec 2019</t>
    </r>
  </si>
  <si>
    <r>
      <t>Historic Buildings Grant</t>
    </r>
    <r>
      <rPr>
        <vertAlign val="superscript"/>
        <sz val="12"/>
        <rFont val="Arial"/>
        <family val="2"/>
      </rPr>
      <t>3</t>
    </r>
  </si>
  <si>
    <r>
      <t>Land Drainage and Coastal Protection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</si>
  <si>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t>2019-20</t>
  </si>
  <si>
    <t>2020-21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</si>
</sst>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_-* #,##0_-;\-* #,##0_-;_-* &quot;-&quot;??_-;_-@_-"/>
    <numFmt numFmtId="170" formatCode="#,##0.0,"/>
    <numFmt numFmtId="171" formatCode="#,##0.00,"/>
    <numFmt numFmtId="172" formatCode="0.000"/>
    <numFmt numFmtId="173" formatCode="&quot;£&quot;* #,##0;[Red]\-&quot;£&quot;* #,##0;;@"/>
    <numFmt numFmtId="174" formatCode="##0.0,"/>
    <numFmt numFmtId="175" formatCode="0000"/>
    <numFmt numFmtId="176" formatCode="#,##0,_);\(#,##0,\)"/>
    <numFmt numFmtId="177" formatCode="0_);\(0\)"/>
    <numFmt numFmtId="178" formatCode="#,##0;[Red]\-#,##0;;@"/>
    <numFmt numFmtId="179" formatCode="#,##0.0;[Red]\-#,##0.0;;@"/>
    <numFmt numFmtId="180" formatCode="[&gt;0.1]0.0%&quot;Verify&quot;;[Red][&lt;-0.1]\(0.0%\)&quot;Verify&quot;;0.0%"/>
    <numFmt numFmtId="181" formatCode="[&gt;0.2]0.0%&quot;Verify&quot;;[Red][&lt;-0.2]\(0.0%\)&quot;Verify&quot;;0.0%"/>
    <numFmt numFmtId="182" formatCode="[&gt;250]&quot;N/A&quot;;0;0"/>
    <numFmt numFmtId="183" formatCode="[&gt;250]&quot;N/A&quot;;\-0;_-0"/>
    <numFmt numFmtId="184" formatCode="#,##0.00000"/>
    <numFmt numFmtId="185" formatCode="_-* #,##0.0_-;\-* #,##0.0_-;_-* &quot;-&quot;??_-;_-@_-"/>
    <numFmt numFmtId="186" formatCode="#,##0_)"/>
    <numFmt numFmtId="187" formatCode="#,##0.000,"/>
    <numFmt numFmtId="188" formatCode="#,##0.0000,"/>
    <numFmt numFmtId="189" formatCode="#,##0.00000,"/>
    <numFmt numFmtId="190" formatCode="0.000%"/>
    <numFmt numFmtId="191" formatCode="0.0000%"/>
    <numFmt numFmtId="192" formatCode="#,##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_-;\-* #,##0.000_-;_-* &quot;-&quot;??_-;_-@_-"/>
    <numFmt numFmtId="198" formatCode="#,##0.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#,##0;\(#,##0\)"/>
    <numFmt numFmtId="212" formatCode="_-&quot;£&quot;* #,##0_-;\-&quot;£&quot;* #,##0_-;_-&quot;£&quot;* &quot;-&quot;??_-;_-@_-"/>
    <numFmt numFmtId="213" formatCode="0.00000000"/>
    <numFmt numFmtId="214" formatCode="0.0000000"/>
    <numFmt numFmtId="215" formatCode="0.000000"/>
    <numFmt numFmtId="216" formatCode="0.00000"/>
    <numFmt numFmtId="217" formatCode="0.0000"/>
  </numFmts>
  <fonts count="83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name val="Arial"/>
      <family val="2"/>
    </font>
    <font>
      <u val="single"/>
      <sz val="8.4"/>
      <color indexed="12"/>
      <name val="Courier New"/>
      <family val="3"/>
    </font>
    <font>
      <u val="single"/>
      <sz val="11"/>
      <color indexed="12"/>
      <name val="Arial"/>
      <family val="2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u val="single"/>
      <sz val="12"/>
      <name val="Arial"/>
      <family val="2"/>
    </font>
    <font>
      <vertAlign val="superscript"/>
      <sz val="11"/>
      <name val="Arial"/>
      <family val="2"/>
    </font>
    <font>
      <i/>
      <u val="single"/>
      <sz val="10"/>
      <color indexed="12"/>
      <name val="Arial"/>
      <family val="2"/>
    </font>
    <font>
      <sz val="9"/>
      <name val="Calibri"/>
      <family val="2"/>
    </font>
    <font>
      <vertAlign val="superscript"/>
      <sz val="12"/>
      <color indexed="12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3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0070C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color rgb="FF0000FF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Font="0" applyFill="0" applyBorder="0" applyAlignment="0"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4" fontId="16" fillId="0" borderId="0" applyFill="0" applyBorder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2" applyNumberFormat="0" applyAlignment="0" applyProtection="0"/>
    <xf numFmtId="175" fontId="2" fillId="28" borderId="3">
      <alignment horizontal="right" vertical="top"/>
      <protection/>
    </xf>
    <xf numFmtId="0" fontId="2" fillId="28" borderId="3">
      <alignment horizontal="left" indent="5"/>
      <protection/>
    </xf>
    <xf numFmtId="3" fontId="2" fillId="28" borderId="3">
      <alignment horizontal="right"/>
      <protection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175" fontId="3" fillId="28" borderId="4" applyNumberFormat="0">
      <alignment horizontal="right" vertical="top"/>
      <protection/>
    </xf>
    <xf numFmtId="0" fontId="3" fillId="28" borderId="4">
      <alignment horizontal="left" indent="1"/>
      <protection/>
    </xf>
    <xf numFmtId="3" fontId="3" fillId="28" borderId="4">
      <alignment horizontal="right"/>
      <protection/>
    </xf>
    <xf numFmtId="0" fontId="2" fillId="28" borderId="5" applyFont="0" applyFill="0" applyAlignment="0">
      <protection/>
    </xf>
    <xf numFmtId="0" fontId="3" fillId="28" borderId="4">
      <alignment horizontal="right" vertical="top"/>
      <protection/>
    </xf>
    <xf numFmtId="0" fontId="3" fillId="28" borderId="4">
      <alignment horizontal="left" indent="2"/>
      <protection/>
    </xf>
    <xf numFmtId="3" fontId="3" fillId="28" borderId="4">
      <alignment horizontal="right"/>
      <protection/>
    </xf>
    <xf numFmtId="0" fontId="2" fillId="29" borderId="0">
      <alignment/>
      <protection locked="0"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0" fontId="59" fillId="30" borderId="6" applyNumberFormat="0" applyAlignment="0" applyProtection="0"/>
    <xf numFmtId="0" fontId="2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2" fillId="32" borderId="0">
      <alignment/>
      <protection locked="0"/>
    </xf>
    <xf numFmtId="0" fontId="3" fillId="31" borderId="0">
      <alignment vertical="center"/>
      <protection locked="0"/>
    </xf>
    <xf numFmtId="0" fontId="9" fillId="0" borderId="0" applyNumberFormat="0" applyFill="0" applyBorder="0" applyAlignment="0" applyProtection="0"/>
    <xf numFmtId="0" fontId="3" fillId="0" borderId="0">
      <alignment/>
      <protection locked="0"/>
    </xf>
    <xf numFmtId="0" fontId="61" fillId="33" borderId="0" applyNumberFormat="0" applyBorder="0" applyAlignment="0" applyProtection="0"/>
    <xf numFmtId="37" fontId="11" fillId="34" borderId="0">
      <alignment/>
      <protection/>
    </xf>
    <xf numFmtId="176" fontId="11" fillId="34" borderId="0">
      <alignment/>
      <protection/>
    </xf>
    <xf numFmtId="170" fontId="11" fillId="34" borderId="0">
      <alignment/>
      <protection/>
    </xf>
    <xf numFmtId="0" fontId="6" fillId="0" borderId="0">
      <alignment/>
      <protection locked="0"/>
    </xf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5" borderId="2" applyNumberFormat="0" applyAlignment="0" applyProtection="0"/>
    <xf numFmtId="177" fontId="2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3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37" borderId="12" applyNumberFormat="0" applyFont="0" applyAlignment="0" applyProtection="0"/>
    <xf numFmtId="178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8" fontId="2" fillId="0" borderId="13" applyFont="0" applyFill="0" applyBorder="0" applyAlignment="0">
      <protection/>
    </xf>
    <xf numFmtId="0" fontId="69" fillId="27" borderId="14" applyNumberFormat="0" applyAlignment="0" applyProtection="0"/>
    <xf numFmtId="180" fontId="0" fillId="0" borderId="0" applyAlignment="0">
      <protection/>
    </xf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textRotation="90"/>
      <protection/>
    </xf>
    <xf numFmtId="0" fontId="2" fillId="31" borderId="15">
      <alignment vertical="center"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2" fillId="29" borderId="0">
      <alignment/>
      <protection locked="0"/>
    </xf>
    <xf numFmtId="0" fontId="70" fillId="0" borderId="0" applyNumberFormat="0" applyFill="0" applyBorder="0" applyAlignment="0" applyProtection="0"/>
    <xf numFmtId="0" fontId="71" fillId="0" borderId="16" applyNumberFormat="0" applyFill="0" applyAlignment="0" applyProtection="0"/>
    <xf numFmtId="174" fontId="16" fillId="0" borderId="0" applyFont="0" applyFill="0" applyBorder="0">
      <alignment/>
      <protection/>
    </xf>
    <xf numFmtId="169" fontId="19" fillId="0" borderId="0">
      <alignment/>
      <protection/>
    </xf>
    <xf numFmtId="169" fontId="20" fillId="0" borderId="0" applyNumberFormat="0" applyFill="0" applyBorder="0" applyAlignment="0">
      <protection/>
    </xf>
    <xf numFmtId="0" fontId="72" fillId="0" borderId="0" applyNumberFormat="0" applyFill="0" applyBorder="0" applyAlignment="0" applyProtection="0"/>
    <xf numFmtId="0" fontId="3" fillId="0" borderId="0">
      <alignment/>
      <protection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1" fillId="0" borderId="0" xfId="62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6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>
      <alignment/>
    </xf>
    <xf numFmtId="3" fontId="0" fillId="0" borderId="0" xfId="62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3" fontId="2" fillId="0" borderId="0" xfId="62" applyNumberFormat="1" applyFont="1" applyAlignment="1">
      <alignment vertical="top"/>
    </xf>
    <xf numFmtId="168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2" fillId="38" borderId="0" xfId="0" applyFont="1" applyFill="1" applyAlignment="1">
      <alignment/>
    </xf>
    <xf numFmtId="0" fontId="2" fillId="38" borderId="0" xfId="91" applyFont="1" applyFill="1">
      <alignment/>
      <protection/>
    </xf>
    <xf numFmtId="0" fontId="2" fillId="38" borderId="0" xfId="91" applyFont="1" applyFill="1" applyBorder="1">
      <alignment/>
      <protection/>
    </xf>
    <xf numFmtId="3" fontId="2" fillId="38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8" borderId="0" xfId="91" applyFont="1" applyFill="1">
      <alignment/>
      <protection/>
    </xf>
    <xf numFmtId="0" fontId="3" fillId="38" borderId="0" xfId="91" applyFont="1" applyFill="1">
      <alignment/>
      <protection/>
    </xf>
    <xf numFmtId="0" fontId="3" fillId="38" borderId="0" xfId="0" applyFont="1" applyFill="1" applyAlignment="1">
      <alignment/>
    </xf>
    <xf numFmtId="168" fontId="2" fillId="38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3" fillId="0" borderId="0" xfId="0" applyFont="1" applyAlignment="1">
      <alignment/>
    </xf>
    <xf numFmtId="0" fontId="1" fillId="38" borderId="0" xfId="0" applyFont="1" applyFill="1" applyAlignment="1">
      <alignment/>
    </xf>
    <xf numFmtId="165" fontId="2" fillId="38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17" xfId="0" applyFont="1" applyFill="1" applyBorder="1" applyAlignment="1">
      <alignment/>
    </xf>
    <xf numFmtId="0" fontId="4" fillId="38" borderId="17" xfId="0" applyFont="1" applyFill="1" applyBorder="1" applyAlignment="1">
      <alignment horizontal="right"/>
    </xf>
    <xf numFmtId="0" fontId="3" fillId="38" borderId="0" xfId="0" applyFont="1" applyFill="1" applyAlignment="1">
      <alignment horizontal="center"/>
    </xf>
    <xf numFmtId="165" fontId="2" fillId="38" borderId="0" xfId="0" applyNumberFormat="1" applyFont="1" applyFill="1" applyAlignment="1">
      <alignment/>
    </xf>
    <xf numFmtId="165" fontId="2" fillId="38" borderId="0" xfId="0" applyNumberFormat="1" applyFont="1" applyFill="1" applyBorder="1" applyAlignment="1">
      <alignment/>
    </xf>
    <xf numFmtId="164" fontId="2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164" fontId="3" fillId="38" borderId="17" xfId="0" applyNumberFormat="1" applyFont="1" applyFill="1" applyBorder="1" applyAlignment="1">
      <alignment/>
    </xf>
    <xf numFmtId="0" fontId="21" fillId="38" borderId="0" xfId="0" applyFont="1" applyFill="1" applyAlignment="1">
      <alignment/>
    </xf>
    <xf numFmtId="3" fontId="2" fillId="38" borderId="0" xfId="0" applyNumberFormat="1" applyFont="1" applyFill="1" applyBorder="1" applyAlignment="1">
      <alignment/>
    </xf>
    <xf numFmtId="1" fontId="2" fillId="38" borderId="0" xfId="0" applyNumberFormat="1" applyFont="1" applyFill="1" applyAlignment="1">
      <alignment/>
    </xf>
    <xf numFmtId="3" fontId="2" fillId="38" borderId="17" xfId="0" applyNumberFormat="1" applyFont="1" applyFill="1" applyBorder="1" applyAlignment="1">
      <alignment/>
    </xf>
    <xf numFmtId="3" fontId="3" fillId="38" borderId="17" xfId="0" applyNumberFormat="1" applyFont="1" applyFill="1" applyBorder="1" applyAlignment="1">
      <alignment/>
    </xf>
    <xf numFmtId="3" fontId="0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7" xfId="0" applyFont="1" applyFill="1" applyBorder="1" applyAlignment="1" quotePrefix="1">
      <alignment horizontal="center"/>
    </xf>
    <xf numFmtId="3" fontId="2" fillId="38" borderId="0" xfId="0" applyNumberFormat="1" applyFont="1" applyFill="1" applyAlignment="1">
      <alignment/>
    </xf>
    <xf numFmtId="0" fontId="0" fillId="0" borderId="0" xfId="91" applyFont="1" applyAlignment="1">
      <alignment vertical="top"/>
      <protection/>
    </xf>
    <xf numFmtId="0" fontId="11" fillId="0" borderId="0" xfId="91" applyFont="1" applyAlignment="1">
      <alignment vertical="top"/>
      <protection/>
    </xf>
    <xf numFmtId="0" fontId="0" fillId="0" borderId="0" xfId="91" applyFont="1" applyFill="1" applyAlignment="1">
      <alignment vertical="top"/>
      <protection/>
    </xf>
    <xf numFmtId="0" fontId="74" fillId="0" borderId="0" xfId="0" applyFont="1" applyFill="1" applyBorder="1" applyAlignment="1">
      <alignment vertical="top"/>
    </xf>
    <xf numFmtId="0" fontId="0" fillId="0" borderId="17" xfId="91" applyFont="1" applyBorder="1" applyAlignment="1">
      <alignment vertical="top"/>
      <protection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/>
    </xf>
    <xf numFmtId="0" fontId="11" fillId="0" borderId="15" xfId="0" applyFont="1" applyFill="1" applyBorder="1" applyAlignment="1">
      <alignment horizontal="center" vertical="top" wrapText="1"/>
    </xf>
    <xf numFmtId="3" fontId="0" fillId="0" borderId="0" xfId="91" applyNumberFormat="1" applyFont="1" applyFill="1" applyBorder="1" applyAlignment="1">
      <alignment vertical="top"/>
      <protection/>
    </xf>
    <xf numFmtId="3" fontId="55" fillId="0" borderId="0" xfId="91" applyNumberFormat="1" applyFont="1" applyFill="1" applyBorder="1" applyAlignment="1">
      <alignment vertical="top"/>
      <protection/>
    </xf>
    <xf numFmtId="3" fontId="0" fillId="0" borderId="0" xfId="91" applyNumberFormat="1" applyFont="1" applyBorder="1" applyAlignment="1">
      <alignment vertical="top"/>
      <protection/>
    </xf>
    <xf numFmtId="3" fontId="59" fillId="38" borderId="0" xfId="91" applyNumberFormat="1" applyFont="1" applyFill="1" applyBorder="1" applyAlignment="1">
      <alignment vertical="top"/>
      <protection/>
    </xf>
    <xf numFmtId="0" fontId="56" fillId="38" borderId="0" xfId="91" applyFont="1" applyFill="1" applyBorder="1" applyAlignment="1">
      <alignment vertical="top"/>
      <protection/>
    </xf>
    <xf numFmtId="3" fontId="75" fillId="0" borderId="0" xfId="64" applyNumberFormat="1" applyFont="1" applyAlignment="1">
      <alignment vertical="top"/>
    </xf>
    <xf numFmtId="3" fontId="11" fillId="0" borderId="0" xfId="91" applyNumberFormat="1" applyFont="1" applyFill="1" applyBorder="1" applyAlignment="1">
      <alignment vertical="top"/>
      <protection/>
    </xf>
    <xf numFmtId="3" fontId="71" fillId="0" borderId="0" xfId="91" applyNumberFormat="1" applyFont="1" applyFill="1" applyBorder="1" applyAlignment="1">
      <alignment vertical="top"/>
      <protection/>
    </xf>
    <xf numFmtId="3" fontId="11" fillId="0" borderId="0" xfId="91" applyNumberFormat="1" applyFont="1" applyBorder="1" applyAlignment="1">
      <alignment vertical="top"/>
      <protection/>
    </xf>
    <xf numFmtId="0" fontId="59" fillId="38" borderId="0" xfId="91" applyFont="1" applyFill="1" applyBorder="1" applyAlignment="1">
      <alignment vertical="top"/>
      <protection/>
    </xf>
    <xf numFmtId="0" fontId="0" fillId="0" borderId="0" xfId="0" applyFont="1" applyFill="1" applyBorder="1" applyAlignment="1">
      <alignment horizontal="left" vertical="top" wrapText="1"/>
    </xf>
    <xf numFmtId="3" fontId="0" fillId="0" borderId="0" xfId="91" applyNumberFormat="1" applyFont="1" applyFill="1" applyBorder="1" applyAlignment="1">
      <alignment horizontal="right" vertical="top"/>
      <protection/>
    </xf>
    <xf numFmtId="3" fontId="55" fillId="0" borderId="0" xfId="91" applyNumberFormat="1" applyFont="1" applyFill="1" applyBorder="1" applyAlignment="1">
      <alignment horizontal="right" vertical="top"/>
      <protection/>
    </xf>
    <xf numFmtId="3" fontId="56" fillId="38" borderId="0" xfId="64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91" applyNumberFormat="1" applyFont="1" applyAlignment="1">
      <alignment vertical="top"/>
      <protection/>
    </xf>
    <xf numFmtId="3" fontId="55" fillId="0" borderId="0" xfId="91" applyNumberFormat="1" applyFont="1" applyAlignment="1">
      <alignment horizontal="right" vertical="top"/>
      <protection/>
    </xf>
    <xf numFmtId="15" fontId="0" fillId="0" borderId="0" xfId="0" applyNumberFormat="1" applyFont="1" applyAlignment="1">
      <alignment horizontal="left" vertical="center" wrapText="1"/>
    </xf>
    <xf numFmtId="3" fontId="56" fillId="38" borderId="0" xfId="91" applyNumberFormat="1" applyFont="1" applyFill="1" applyBorder="1" applyAlignment="1">
      <alignment vertical="top"/>
      <protection/>
    </xf>
    <xf numFmtId="3" fontId="11" fillId="0" borderId="0" xfId="64" applyNumberFormat="1" applyFont="1" applyAlignment="1">
      <alignment vertical="top"/>
    </xf>
    <xf numFmtId="3" fontId="11" fillId="0" borderId="0" xfId="91" applyNumberFormat="1" applyFont="1" applyFill="1" applyBorder="1" applyAlignment="1">
      <alignment horizontal="right" vertical="top"/>
      <protection/>
    </xf>
    <xf numFmtId="3" fontId="71" fillId="0" borderId="0" xfId="91" applyNumberFormat="1" applyFont="1" applyFill="1" applyBorder="1" applyAlignment="1">
      <alignment horizontal="right" vertical="top"/>
      <protection/>
    </xf>
    <xf numFmtId="3" fontId="71" fillId="0" borderId="0" xfId="91" applyNumberFormat="1" applyFont="1" applyBorder="1" applyAlignment="1">
      <alignment vertical="top"/>
      <protection/>
    </xf>
    <xf numFmtId="3" fontId="22" fillId="0" borderId="0" xfId="64" applyNumberFormat="1" applyFont="1" applyAlignment="1">
      <alignment vertical="top"/>
    </xf>
    <xf numFmtId="3" fontId="0" fillId="0" borderId="0" xfId="64" applyNumberFormat="1" applyFont="1" applyAlignment="1">
      <alignment vertical="top"/>
    </xf>
    <xf numFmtId="0" fontId="0" fillId="38" borderId="0" xfId="0" applyFont="1" applyFill="1" applyBorder="1" applyAlignment="1">
      <alignment horizontal="left" vertical="top" wrapText="1"/>
    </xf>
    <xf numFmtId="3" fontId="55" fillId="0" borderId="0" xfId="91" applyNumberFormat="1" applyFont="1" applyBorder="1" applyAlignment="1">
      <alignment vertical="top"/>
      <protection/>
    </xf>
    <xf numFmtId="3" fontId="55" fillId="0" borderId="0" xfId="64" applyNumberFormat="1" applyFont="1" applyFill="1" applyAlignment="1">
      <alignment vertical="top"/>
    </xf>
    <xf numFmtId="3" fontId="0" fillId="0" borderId="0" xfId="91" applyNumberFormat="1" applyFont="1" applyFill="1" applyAlignment="1">
      <alignment horizontal="right" vertical="top"/>
      <protection/>
    </xf>
    <xf numFmtId="3" fontId="55" fillId="0" borderId="0" xfId="91" applyNumberFormat="1" applyFont="1" applyFill="1" applyAlignment="1">
      <alignment horizontal="right" vertical="top"/>
      <protection/>
    </xf>
    <xf numFmtId="3" fontId="75" fillId="0" borderId="0" xfId="64" applyNumberFormat="1" applyFont="1" applyFill="1" applyAlignment="1">
      <alignment vertical="top"/>
    </xf>
    <xf numFmtId="3" fontId="11" fillId="0" borderId="0" xfId="91" applyNumberFormat="1" applyFont="1" applyFill="1" applyAlignment="1">
      <alignment horizontal="right" vertical="top"/>
      <protection/>
    </xf>
    <xf numFmtId="3" fontId="71" fillId="0" borderId="0" xfId="91" applyNumberFormat="1" applyFont="1" applyFill="1" applyAlignment="1">
      <alignment horizontal="right" vertical="top"/>
      <protection/>
    </xf>
    <xf numFmtId="0" fontId="75" fillId="0" borderId="0" xfId="0" applyFont="1" applyFill="1" applyBorder="1" applyAlignment="1">
      <alignment vertical="top" wrapText="1"/>
    </xf>
    <xf numFmtId="3" fontId="11" fillId="0" borderId="0" xfId="91" applyNumberFormat="1" applyFont="1" applyFill="1" applyAlignment="1">
      <alignment vertical="top"/>
      <protection/>
    </xf>
    <xf numFmtId="3" fontId="59" fillId="38" borderId="0" xfId="64" applyNumberFormat="1" applyFont="1" applyFill="1" applyBorder="1" applyAlignment="1">
      <alignment vertical="top"/>
    </xf>
    <xf numFmtId="0" fontId="55" fillId="0" borderId="0" xfId="0" applyFont="1" applyFill="1" applyBorder="1" applyAlignment="1">
      <alignment vertical="top" wrapText="1"/>
    </xf>
    <xf numFmtId="3" fontId="0" fillId="0" borderId="0" xfId="91" applyNumberFormat="1" applyFont="1" applyFill="1" applyAlignment="1">
      <alignment vertical="top"/>
      <protection/>
    </xf>
    <xf numFmtId="0" fontId="0" fillId="38" borderId="0" xfId="0" applyFont="1" applyFill="1" applyBorder="1" applyAlignment="1">
      <alignment horizontal="left" vertical="top" wrapText="1"/>
    </xf>
    <xf numFmtId="0" fontId="0" fillId="38" borderId="0" xfId="91" applyFont="1" applyFill="1" applyAlignment="1">
      <alignment vertical="top"/>
      <protection/>
    </xf>
    <xf numFmtId="3" fontId="0" fillId="38" borderId="0" xfId="91" applyNumberFormat="1" applyFont="1" applyFill="1" applyAlignment="1">
      <alignment horizontal="right" vertical="top"/>
      <protection/>
    </xf>
    <xf numFmtId="3" fontId="0" fillId="38" borderId="0" xfId="91" applyNumberFormat="1" applyFont="1" applyFill="1" applyBorder="1" applyAlignment="1">
      <alignment horizontal="right" vertical="top"/>
      <protection/>
    </xf>
    <xf numFmtId="3" fontId="55" fillId="38" borderId="0" xfId="91" applyNumberFormat="1" applyFont="1" applyFill="1" applyAlignment="1">
      <alignment horizontal="right" vertical="top"/>
      <protection/>
    </xf>
    <xf numFmtId="3" fontId="71" fillId="0" borderId="0" xfId="64" applyNumberFormat="1" applyFont="1" applyFill="1" applyAlignment="1">
      <alignment vertical="top"/>
    </xf>
    <xf numFmtId="0" fontId="0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top" wrapText="1"/>
    </xf>
    <xf numFmtId="3" fontId="0" fillId="38" borderId="0" xfId="64" applyNumberFormat="1" applyFont="1" applyFill="1" applyAlignment="1">
      <alignment vertical="top"/>
    </xf>
    <xf numFmtId="3" fontId="55" fillId="38" borderId="0" xfId="91" applyNumberFormat="1" applyFont="1" applyFill="1" applyBorder="1" applyAlignment="1">
      <alignment horizontal="right" vertical="top"/>
      <protection/>
    </xf>
    <xf numFmtId="211" fontId="22" fillId="0" borderId="0" xfId="91" applyNumberFormat="1" applyFont="1" applyFill="1" applyAlignment="1">
      <alignment vertical="top"/>
      <protection/>
    </xf>
    <xf numFmtId="3" fontId="55" fillId="38" borderId="0" xfId="91" applyNumberFormat="1" applyFont="1" applyFill="1" applyBorder="1" applyAlignment="1">
      <alignment vertical="top"/>
      <protection/>
    </xf>
    <xf numFmtId="3" fontId="11" fillId="28" borderId="0" xfId="64" applyNumberFormat="1" applyFont="1" applyFill="1" applyBorder="1" applyAlignment="1">
      <alignment vertical="top"/>
    </xf>
    <xf numFmtId="0" fontId="0" fillId="38" borderId="0" xfId="91" applyFont="1" applyFill="1" applyBorder="1" applyAlignment="1">
      <alignment vertical="top"/>
      <protection/>
    </xf>
    <xf numFmtId="3" fontId="71" fillId="28" borderId="0" xfId="91" applyNumberFormat="1" applyFont="1" applyFill="1" applyBorder="1" applyAlignment="1">
      <alignment horizontal="right" vertical="top"/>
      <protection/>
    </xf>
    <xf numFmtId="0" fontId="55" fillId="38" borderId="0" xfId="91" applyFont="1" applyFill="1" applyBorder="1" applyAlignment="1">
      <alignment vertical="top"/>
      <protection/>
    </xf>
    <xf numFmtId="0" fontId="11" fillId="0" borderId="17" xfId="0" applyFont="1" applyFill="1" applyBorder="1" applyAlignment="1">
      <alignment vertical="top" wrapText="1"/>
    </xf>
    <xf numFmtId="3" fontId="11" fillId="38" borderId="0" xfId="91" applyNumberFormat="1" applyFont="1" applyFill="1" applyBorder="1" applyAlignment="1">
      <alignment horizontal="right" vertical="top"/>
      <protection/>
    </xf>
    <xf numFmtId="3" fontId="10" fillId="0" borderId="0" xfId="64" applyNumberFormat="1" applyFont="1" applyAlignment="1">
      <alignment vertical="top"/>
    </xf>
    <xf numFmtId="3" fontId="11" fillId="0" borderId="17" xfId="64" applyNumberFormat="1" applyFont="1" applyBorder="1" applyAlignment="1">
      <alignment vertical="top" wrapText="1"/>
    </xf>
    <xf numFmtId="3" fontId="71" fillId="0" borderId="15" xfId="91" applyNumberFormat="1" applyFont="1" applyFill="1" applyBorder="1" applyAlignment="1">
      <alignment vertical="top"/>
      <protection/>
    </xf>
    <xf numFmtId="49" fontId="11" fillId="0" borderId="0" xfId="64" applyNumberFormat="1" applyFont="1" applyAlignment="1">
      <alignment vertical="top"/>
    </xf>
    <xf numFmtId="164" fontId="7" fillId="38" borderId="0" xfId="0" applyNumberFormat="1" applyFont="1" applyFill="1" applyBorder="1" applyAlignment="1">
      <alignment/>
    </xf>
    <xf numFmtId="164" fontId="3" fillId="38" borderId="0" xfId="91" applyNumberFormat="1" applyFont="1" applyFill="1" applyBorder="1">
      <alignment/>
      <protection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 horizontal="right"/>
    </xf>
    <xf numFmtId="164" fontId="76" fillId="38" borderId="0" xfId="91" applyNumberFormat="1" applyFont="1" applyFill="1" applyBorder="1">
      <alignment/>
      <protection/>
    </xf>
    <xf numFmtId="164" fontId="2" fillId="38" borderId="0" xfId="91" applyNumberFormat="1" applyFont="1" applyFill="1" applyBorder="1">
      <alignment/>
      <protection/>
    </xf>
    <xf numFmtId="164" fontId="10" fillId="38" borderId="0" xfId="105" applyNumberFormat="1" applyFont="1" applyFill="1" applyBorder="1" applyAlignment="1">
      <alignment vertical="top"/>
    </xf>
    <xf numFmtId="0" fontId="3" fillId="38" borderId="17" xfId="0" applyFont="1" applyFill="1" applyBorder="1" applyAlignment="1">
      <alignment horizontal="center" vertical="center"/>
    </xf>
    <xf numFmtId="165" fontId="2" fillId="38" borderId="0" xfId="91" applyNumberFormat="1" applyFont="1" applyFill="1" applyBorder="1">
      <alignment/>
      <protection/>
    </xf>
    <xf numFmtId="165" fontId="2" fillId="38" borderId="17" xfId="91" applyNumberFormat="1" applyFont="1" applyFill="1" applyBorder="1">
      <alignment/>
      <protection/>
    </xf>
    <xf numFmtId="165" fontId="3" fillId="38" borderId="17" xfId="91" applyNumberFormat="1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3" fillId="38" borderId="0" xfId="0" applyFont="1" applyFill="1" applyAlignment="1">
      <alignment horizontal="center" wrapText="1"/>
    </xf>
    <xf numFmtId="164" fontId="2" fillId="38" borderId="0" xfId="0" applyNumberFormat="1" applyFont="1" applyFill="1" applyAlignment="1">
      <alignment/>
    </xf>
    <xf numFmtId="212" fontId="2" fillId="38" borderId="0" xfId="65" applyNumberFormat="1" applyFont="1" applyFill="1" applyAlignment="1">
      <alignment/>
    </xf>
    <xf numFmtId="43" fontId="2" fillId="38" borderId="0" xfId="62" applyFont="1" applyFill="1" applyAlignment="1">
      <alignment/>
    </xf>
    <xf numFmtId="0" fontId="0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5" fillId="38" borderId="0" xfId="84" applyFont="1" applyFill="1" applyBorder="1" applyAlignment="1" applyProtection="1">
      <alignment/>
      <protection/>
    </xf>
    <xf numFmtId="0" fontId="3" fillId="38" borderId="0" xfId="96" applyFont="1" applyFill="1" applyBorder="1" applyAlignment="1">
      <alignment horizontal="center" vertical="top" wrapText="1"/>
      <protection/>
    </xf>
    <xf numFmtId="0" fontId="3" fillId="38" borderId="17" xfId="96" applyNumberFormat="1" applyFont="1" applyFill="1" applyBorder="1" applyAlignment="1">
      <alignment vertical="top" wrapText="1"/>
      <protection/>
    </xf>
    <xf numFmtId="171" fontId="2" fillId="38" borderId="0" xfId="0" applyNumberFormat="1" applyFont="1" applyFill="1" applyAlignment="1">
      <alignment/>
    </xf>
    <xf numFmtId="0" fontId="2" fillId="38" borderId="0" xfId="96" applyFont="1" applyFill="1" applyBorder="1" applyAlignment="1">
      <alignment vertical="top" wrapText="1"/>
      <protection/>
    </xf>
    <xf numFmtId="165" fontId="2" fillId="38" borderId="0" xfId="96" applyNumberFormat="1" applyFont="1" applyFill="1" applyBorder="1" applyAlignment="1">
      <alignment vertical="top" wrapText="1"/>
      <protection/>
    </xf>
    <xf numFmtId="0" fontId="2" fillId="38" borderId="0" xfId="96" applyFont="1" applyFill="1" applyBorder="1" applyAlignment="1">
      <alignment horizontal="left" vertical="top" wrapText="1"/>
      <protection/>
    </xf>
    <xf numFmtId="165" fontId="3" fillId="38" borderId="0" xfId="0" applyNumberFormat="1" applyFont="1" applyFill="1" applyAlignment="1">
      <alignment/>
    </xf>
    <xf numFmtId="171" fontId="3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horizontal="center" vertical="center" wrapText="1"/>
    </xf>
    <xf numFmtId="169" fontId="50" fillId="38" borderId="0" xfId="64" applyNumberFormat="1" applyFont="1" applyFill="1" applyBorder="1" applyAlignment="1">
      <alignment/>
    </xf>
    <xf numFmtId="165" fontId="51" fillId="38" borderId="0" xfId="0" applyNumberFormat="1" applyFont="1" applyFill="1" applyBorder="1" applyAlignment="1">
      <alignment/>
    </xf>
    <xf numFmtId="169" fontId="52" fillId="38" borderId="0" xfId="64" applyNumberFormat="1" applyFont="1" applyFill="1" applyBorder="1" applyAlignment="1">
      <alignment/>
    </xf>
    <xf numFmtId="169" fontId="1" fillId="38" borderId="0" xfId="64" applyNumberFormat="1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184" fontId="2" fillId="38" borderId="0" xfId="0" applyNumberFormat="1" applyFont="1" applyFill="1" applyAlignment="1">
      <alignment/>
    </xf>
    <xf numFmtId="165" fontId="2" fillId="38" borderId="17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0" fontId="3" fillId="38" borderId="0" xfId="0" applyFont="1" applyFill="1" applyAlignment="1">
      <alignment horizontal="left"/>
    </xf>
    <xf numFmtId="0" fontId="11" fillId="0" borderId="0" xfId="0" applyFont="1" applyFill="1" applyAlignment="1">
      <alignment horizontal="right" vertical="top"/>
    </xf>
    <xf numFmtId="0" fontId="0" fillId="0" borderId="0" xfId="91" applyFont="1" applyFill="1" applyAlignment="1">
      <alignment horizontal="right" vertical="top"/>
      <protection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/>
    </xf>
    <xf numFmtId="0" fontId="74" fillId="0" borderId="0" xfId="0" applyFont="1" applyFill="1" applyAlignment="1">
      <alignment vertical="top"/>
    </xf>
    <xf numFmtId="0" fontId="74" fillId="0" borderId="0" xfId="0" applyFont="1" applyFill="1" applyAlignment="1">
      <alignment horizontal="right" vertical="top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74" fillId="0" borderId="17" xfId="0" applyFont="1" applyFill="1" applyBorder="1" applyAlignment="1">
      <alignment horizontal="right" vertical="top"/>
    </xf>
    <xf numFmtId="0" fontId="74" fillId="0" borderId="17" xfId="0" applyFont="1" applyFill="1" applyBorder="1" applyAlignment="1">
      <alignment vertical="top"/>
    </xf>
    <xf numFmtId="0" fontId="0" fillId="0" borderId="0" xfId="0" applyFont="1" applyFill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>
      <alignment vertical="top"/>
    </xf>
    <xf numFmtId="0" fontId="55" fillId="0" borderId="0" xfId="0" applyFont="1" applyFill="1" applyBorder="1" applyAlignment="1">
      <alignment horizontal="left" vertical="top" wrapText="1"/>
    </xf>
    <xf numFmtId="0" fontId="0" fillId="38" borderId="0" xfId="0" applyFont="1" applyFill="1" applyAlignment="1">
      <alignment vertical="top"/>
    </xf>
    <xf numFmtId="3" fontId="0" fillId="38" borderId="0" xfId="0" applyNumberFormat="1" applyFont="1" applyFill="1" applyAlignment="1">
      <alignment horizontal="right" vertical="top"/>
    </xf>
    <xf numFmtId="3" fontId="0" fillId="38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55" fillId="0" borderId="0" xfId="0" applyFont="1" applyFill="1" applyAlignment="1">
      <alignment vertical="top"/>
    </xf>
    <xf numFmtId="3" fontId="55" fillId="0" borderId="0" xfId="0" applyNumberFormat="1" applyFont="1" applyFill="1" applyAlignment="1">
      <alignment horizontal="right" vertical="top"/>
    </xf>
    <xf numFmtId="3" fontId="55" fillId="0" borderId="0" xfId="0" applyNumberFormat="1" applyFont="1" applyFill="1" applyAlignment="1">
      <alignment vertical="top"/>
    </xf>
    <xf numFmtId="0" fontId="74" fillId="38" borderId="0" xfId="0" applyFont="1" applyFill="1" applyAlignment="1">
      <alignment vertical="top"/>
    </xf>
    <xf numFmtId="3" fontId="74" fillId="38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vertical="top" wrapText="1"/>
    </xf>
    <xf numFmtId="3" fontId="0" fillId="38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top" wrapText="1"/>
    </xf>
    <xf numFmtId="3" fontId="11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 vertical="top"/>
    </xf>
    <xf numFmtId="3" fontId="77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68" fontId="0" fillId="0" borderId="0" xfId="0" applyNumberFormat="1" applyFont="1" applyFill="1" applyAlignment="1">
      <alignment vertical="top"/>
    </xf>
    <xf numFmtId="3" fontId="74" fillId="0" borderId="0" xfId="0" applyNumberFormat="1" applyFont="1" applyFill="1" applyAlignment="1">
      <alignment vertical="top"/>
    </xf>
    <xf numFmtId="0" fontId="75" fillId="38" borderId="0" xfId="0" applyFont="1" applyFill="1" applyBorder="1" applyAlignment="1">
      <alignment vertical="top" wrapText="1"/>
    </xf>
    <xf numFmtId="0" fontId="11" fillId="38" borderId="0" xfId="0" applyFont="1" applyFill="1" applyAlignment="1">
      <alignment vertical="top"/>
    </xf>
    <xf numFmtId="3" fontId="11" fillId="38" borderId="0" xfId="0" applyNumberFormat="1" applyFont="1" applyFill="1" applyAlignment="1">
      <alignment horizontal="right"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ont="1" applyFill="1" applyBorder="1" applyAlignment="1">
      <alignment vertical="top"/>
    </xf>
    <xf numFmtId="3" fontId="55" fillId="38" borderId="0" xfId="0" applyNumberFormat="1" applyFont="1" applyFill="1" applyBorder="1" applyAlignment="1">
      <alignment horizontal="right" vertical="top" wrapText="1"/>
    </xf>
    <xf numFmtId="3" fontId="55" fillId="38" borderId="0" xfId="0" applyNumberFormat="1" applyFont="1" applyFill="1" applyBorder="1" applyAlignment="1">
      <alignment vertical="top"/>
    </xf>
    <xf numFmtId="0" fontId="0" fillId="38" borderId="0" xfId="0" applyFont="1" applyFill="1" applyAlignment="1">
      <alignment horizontal="right" vertical="top"/>
    </xf>
    <xf numFmtId="3" fontId="75" fillId="38" borderId="0" xfId="64" applyNumberFormat="1" applyFont="1" applyFill="1" applyAlignment="1">
      <alignment vertical="top"/>
    </xf>
    <xf numFmtId="3" fontId="74" fillId="0" borderId="17" xfId="0" applyNumberFormat="1" applyFont="1" applyFill="1" applyBorder="1" applyAlignment="1">
      <alignment horizontal="right" vertical="top"/>
    </xf>
    <xf numFmtId="3" fontId="0" fillId="0" borderId="17" xfId="0" applyNumberFormat="1" applyFont="1" applyFill="1" applyBorder="1" applyAlignment="1">
      <alignment vertical="top"/>
    </xf>
    <xf numFmtId="3" fontId="0" fillId="0" borderId="17" xfId="0" applyNumberFormat="1" applyFont="1" applyFill="1" applyBorder="1" applyAlignment="1">
      <alignment horizontal="right" vertical="top"/>
    </xf>
    <xf numFmtId="0" fontId="72" fillId="0" borderId="0" xfId="0" applyFont="1" applyFill="1" applyAlignment="1">
      <alignment vertical="top"/>
    </xf>
    <xf numFmtId="172" fontId="55" fillId="0" borderId="0" xfId="0" applyNumberFormat="1" applyFont="1" applyFill="1" applyAlignment="1">
      <alignment horizontal="left" vertical="top" wrapText="1"/>
    </xf>
    <xf numFmtId="0" fontId="15" fillId="38" borderId="0" xfId="84" applyFont="1" applyFill="1" applyBorder="1" applyAlignment="1" applyProtection="1">
      <alignment/>
      <protection/>
    </xf>
    <xf numFmtId="0" fontId="15" fillId="38" borderId="0" xfId="84" applyFont="1" applyFill="1" applyBorder="1" applyAlignment="1" applyProtection="1">
      <alignment vertical="top"/>
      <protection/>
    </xf>
    <xf numFmtId="0" fontId="15" fillId="38" borderId="0" xfId="84" applyFont="1" applyFill="1" applyBorder="1" applyAlignment="1" applyProtection="1">
      <alignment vertical="top" wrapText="1"/>
      <protection/>
    </xf>
    <xf numFmtId="0" fontId="27" fillId="38" borderId="0" xfId="84" applyFont="1" applyFill="1" applyAlignment="1" applyProtection="1">
      <alignment horizontal="right"/>
      <protection/>
    </xf>
    <xf numFmtId="0" fontId="28" fillId="0" borderId="0" xfId="0" applyFont="1" applyAlignment="1">
      <alignment/>
    </xf>
    <xf numFmtId="3" fontId="74" fillId="38" borderId="0" xfId="91" applyNumberFormat="1" applyFont="1" applyFill="1" applyBorder="1" applyAlignment="1">
      <alignment vertical="top"/>
      <protection/>
    </xf>
    <xf numFmtId="164" fontId="72" fillId="38" borderId="0" xfId="105" applyNumberFormat="1" applyFont="1" applyFill="1" applyBorder="1" applyAlignment="1">
      <alignment vertical="top"/>
    </xf>
    <xf numFmtId="0" fontId="0" fillId="0" borderId="0" xfId="91" applyFont="1" applyBorder="1" applyAlignment="1">
      <alignment vertical="top"/>
      <protection/>
    </xf>
    <xf numFmtId="0" fontId="11" fillId="0" borderId="0" xfId="91" applyFont="1" applyBorder="1" applyAlignment="1">
      <alignment horizontal="center" vertical="top"/>
      <protection/>
    </xf>
    <xf numFmtId="0" fontId="59" fillId="38" borderId="0" xfId="91" applyFont="1" applyFill="1" applyBorder="1" applyAlignment="1">
      <alignment horizontal="center" vertical="top" wrapText="1"/>
      <protection/>
    </xf>
    <xf numFmtId="0" fontId="59" fillId="38" borderId="0" xfId="91" applyFont="1" applyFill="1" applyBorder="1" applyAlignment="1">
      <alignment horizontal="center" vertical="top"/>
      <protection/>
    </xf>
    <xf numFmtId="3" fontId="10" fillId="0" borderId="0" xfId="64" applyNumberFormat="1" applyFont="1" applyBorder="1" applyAlignment="1">
      <alignment vertical="top"/>
    </xf>
    <xf numFmtId="0" fontId="0" fillId="0" borderId="0" xfId="91" applyFont="1" applyBorder="1" applyAlignment="1">
      <alignment vertical="top" wrapText="1"/>
      <protection/>
    </xf>
    <xf numFmtId="0" fontId="56" fillId="38" borderId="0" xfId="91" applyFont="1" applyFill="1" applyBorder="1" applyAlignment="1">
      <alignment vertical="top" wrapText="1"/>
      <protection/>
    </xf>
    <xf numFmtId="3" fontId="3" fillId="38" borderId="15" xfId="0" applyNumberFormat="1" applyFont="1" applyFill="1" applyBorder="1" applyAlignment="1">
      <alignment/>
    </xf>
    <xf numFmtId="0" fontId="56" fillId="0" borderId="0" xfId="0" applyFont="1" applyFill="1" applyAlignment="1">
      <alignment horizontal="right" vertical="top"/>
    </xf>
    <xf numFmtId="9" fontId="56" fillId="0" borderId="0" xfId="0" applyNumberFormat="1" applyFont="1" applyFill="1" applyAlignment="1">
      <alignment horizontal="right" vertical="top"/>
    </xf>
    <xf numFmtId="9" fontId="55" fillId="0" borderId="0" xfId="0" applyNumberFormat="1" applyFont="1" applyFill="1" applyAlignment="1">
      <alignment horizontal="right" vertical="top"/>
    </xf>
    <xf numFmtId="0" fontId="55" fillId="38" borderId="0" xfId="0" applyFont="1" applyFill="1" applyAlignment="1">
      <alignment horizontal="left" vertical="top"/>
    </xf>
    <xf numFmtId="0" fontId="71" fillId="0" borderId="0" xfId="0" applyFont="1" applyFill="1" applyAlignment="1">
      <alignment vertical="top"/>
    </xf>
    <xf numFmtId="0" fontId="56" fillId="0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78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79" fillId="0" borderId="0" xfId="0" applyFont="1" applyAlignment="1">
      <alignment horizontal="left" vertical="center"/>
    </xf>
    <xf numFmtId="0" fontId="56" fillId="38" borderId="0" xfId="0" applyFont="1" applyFill="1" applyAlignment="1">
      <alignment horizontal="left" vertical="top"/>
    </xf>
    <xf numFmtId="0" fontId="56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 vertical="top"/>
    </xf>
    <xf numFmtId="0" fontId="77" fillId="0" borderId="0" xfId="0" applyFont="1" applyAlignment="1">
      <alignment vertical="center"/>
    </xf>
    <xf numFmtId="0" fontId="0" fillId="0" borderId="0" xfId="0" applyAlignment="1">
      <alignment wrapText="1"/>
    </xf>
    <xf numFmtId="0" fontId="56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79" fillId="0" borderId="0" xfId="0" applyFont="1" applyAlignment="1">
      <alignment vertical="top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0" fillId="38" borderId="0" xfId="0" applyFont="1" applyFill="1" applyAlignment="1">
      <alignment horizontal="left" vertical="top"/>
    </xf>
    <xf numFmtId="0" fontId="55" fillId="0" borderId="0" xfId="91" applyFont="1" applyAlignment="1">
      <alignment vertical="top"/>
      <protection/>
    </xf>
    <xf numFmtId="0" fontId="80" fillId="0" borderId="0" xfId="91" applyFont="1" applyAlignment="1">
      <alignment horizontal="left" vertical="top"/>
      <protection/>
    </xf>
    <xf numFmtId="0" fontId="3" fillId="38" borderId="0" xfId="0" applyFont="1" applyFill="1" applyBorder="1" applyAlignment="1">
      <alignment horizontal="center" vertical="center" wrapText="1"/>
    </xf>
    <xf numFmtId="0" fontId="30" fillId="38" borderId="17" xfId="0" applyFont="1" applyFill="1" applyBorder="1" applyAlignment="1">
      <alignment horizontal="right"/>
    </xf>
    <xf numFmtId="187" fontId="0" fillId="38" borderId="0" xfId="0" applyNumberFormat="1" applyFont="1" applyFill="1" applyAlignment="1">
      <alignment/>
    </xf>
    <xf numFmtId="0" fontId="11" fillId="0" borderId="0" xfId="91" applyFont="1" applyAlignment="1">
      <alignment/>
      <protection/>
    </xf>
    <xf numFmtId="3" fontId="75" fillId="0" borderId="0" xfId="64" applyNumberFormat="1" applyFont="1" applyAlignment="1">
      <alignment/>
    </xf>
    <xf numFmtId="3" fontId="11" fillId="0" borderId="0" xfId="91" applyNumberFormat="1" applyFont="1" applyFill="1" applyBorder="1" applyAlignment="1">
      <alignment/>
      <protection/>
    </xf>
    <xf numFmtId="3" fontId="71" fillId="0" borderId="0" xfId="91" applyNumberFormat="1" applyFont="1" applyFill="1" applyBorder="1" applyAlignment="1">
      <alignment/>
      <protection/>
    </xf>
    <xf numFmtId="3" fontId="11" fillId="0" borderId="0" xfId="91" applyNumberFormat="1" applyFont="1" applyBorder="1" applyAlignment="1">
      <alignment/>
      <protection/>
    </xf>
    <xf numFmtId="3" fontId="59" fillId="38" borderId="0" xfId="91" applyNumberFormat="1" applyFont="1" applyFill="1" applyBorder="1" applyAlignment="1">
      <alignment/>
      <protection/>
    </xf>
    <xf numFmtId="0" fontId="59" fillId="38" borderId="0" xfId="91" applyFont="1" applyFill="1" applyBorder="1" applyAlignment="1">
      <alignment/>
      <protection/>
    </xf>
    <xf numFmtId="0" fontId="2" fillId="38" borderId="0" xfId="0" applyFont="1" applyFill="1" applyBorder="1" applyAlignment="1">
      <alignment/>
    </xf>
    <xf numFmtId="0" fontId="2" fillId="0" borderId="0" xfId="0" applyFont="1" applyAlignment="1">
      <alignment/>
    </xf>
    <xf numFmtId="3" fontId="11" fillId="0" borderId="0" xfId="6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38" borderId="17" xfId="0" applyFont="1" applyFill="1" applyBorder="1" applyAlignment="1">
      <alignment horizontal="right"/>
    </xf>
    <xf numFmtId="0" fontId="0" fillId="0" borderId="0" xfId="91" applyFont="1" applyAlignment="1">
      <alignment/>
      <protection/>
    </xf>
    <xf numFmtId="0" fontId="55" fillId="38" borderId="0" xfId="0" applyFont="1" applyFill="1" applyBorder="1" applyAlignment="1">
      <alignment horizontal="left" wrapText="1"/>
    </xf>
    <xf numFmtId="0" fontId="72" fillId="38" borderId="0" xfId="91" applyFont="1" applyFill="1" applyAlignment="1">
      <alignment/>
      <protection/>
    </xf>
    <xf numFmtId="3" fontId="0" fillId="38" borderId="0" xfId="91" applyNumberFormat="1" applyFont="1" applyFill="1" applyAlignment="1">
      <alignment horizontal="right"/>
      <protection/>
    </xf>
    <xf numFmtId="3" fontId="0" fillId="38" borderId="0" xfId="91" applyNumberFormat="1" applyFont="1" applyFill="1" applyBorder="1" applyAlignment="1">
      <alignment horizontal="right"/>
      <protection/>
    </xf>
    <xf numFmtId="3" fontId="55" fillId="38" borderId="0" xfId="91" applyNumberFormat="1" applyFont="1" applyFill="1" applyAlignment="1">
      <alignment horizontal="right"/>
      <protection/>
    </xf>
    <xf numFmtId="3" fontId="0" fillId="0" borderId="0" xfId="91" applyNumberFormat="1" applyFont="1" applyBorder="1" applyAlignment="1">
      <alignment/>
      <protection/>
    </xf>
    <xf numFmtId="3" fontId="59" fillId="38" borderId="0" xfId="64" applyNumberFormat="1" applyFont="1" applyFill="1" applyBorder="1" applyAlignment="1">
      <alignment/>
    </xf>
    <xf numFmtId="0" fontId="11" fillId="38" borderId="19" xfId="96" applyFont="1" applyFill="1" applyBorder="1" applyAlignment="1">
      <alignment horizontal="left" vertical="center" wrapText="1"/>
      <protection/>
    </xf>
    <xf numFmtId="0" fontId="11" fillId="38" borderId="20" xfId="96" applyFont="1" applyFill="1" applyBorder="1" applyAlignment="1">
      <alignment horizontal="right" textRotation="90" wrapText="1"/>
      <protection/>
    </xf>
    <xf numFmtId="0" fontId="11" fillId="38" borderId="19" xfId="96" applyFont="1" applyFill="1" applyBorder="1" applyAlignment="1">
      <alignment horizontal="left" vertical="top" wrapText="1"/>
      <protection/>
    </xf>
    <xf numFmtId="165" fontId="0" fillId="38" borderId="21" xfId="96" applyNumberFormat="1" applyFont="1" applyFill="1" applyBorder="1" applyAlignment="1">
      <alignment vertical="top" wrapText="1"/>
      <protection/>
    </xf>
    <xf numFmtId="165" fontId="0" fillId="38" borderId="22" xfId="96" applyNumberFormat="1" applyFont="1" applyFill="1" applyBorder="1" applyAlignment="1">
      <alignment vertical="top" wrapText="1"/>
      <protection/>
    </xf>
    <xf numFmtId="0" fontId="0" fillId="38" borderId="19" xfId="96" applyFont="1" applyFill="1" applyBorder="1" applyAlignment="1">
      <alignment horizontal="left" vertical="top" wrapText="1"/>
      <protection/>
    </xf>
    <xf numFmtId="165" fontId="0" fillId="38" borderId="19" xfId="96" applyNumberFormat="1" applyFont="1" applyFill="1" applyBorder="1" applyAlignment="1">
      <alignment vertical="top" wrapText="1"/>
      <protection/>
    </xf>
    <xf numFmtId="165" fontId="11" fillId="38" borderId="21" xfId="96" applyNumberFormat="1" applyFont="1" applyFill="1" applyBorder="1" applyAlignment="1">
      <alignment vertical="top" wrapText="1"/>
      <protection/>
    </xf>
    <xf numFmtId="165" fontId="11" fillId="38" borderId="19" xfId="96" applyNumberFormat="1" applyFont="1" applyFill="1" applyBorder="1" applyAlignment="1">
      <alignment vertical="top" wrapText="1"/>
      <protection/>
    </xf>
    <xf numFmtId="165" fontId="0" fillId="38" borderId="23" xfId="96" applyNumberFormat="1" applyFont="1" applyFill="1" applyBorder="1" applyAlignment="1">
      <alignment vertical="top" wrapText="1"/>
      <protection/>
    </xf>
    <xf numFmtId="165" fontId="11" fillId="38" borderId="23" xfId="96" applyNumberFormat="1" applyFont="1" applyFill="1" applyBorder="1" applyAlignment="1">
      <alignment vertical="top" wrapText="1"/>
      <protection/>
    </xf>
    <xf numFmtId="0" fontId="11" fillId="38" borderId="19" xfId="96" applyFont="1" applyFill="1" applyBorder="1" applyAlignment="1">
      <alignment vertical="top" wrapText="1"/>
      <protection/>
    </xf>
    <xf numFmtId="0" fontId="0" fillId="38" borderId="24" xfId="96" applyFont="1" applyFill="1" applyBorder="1" applyAlignment="1">
      <alignment horizontal="left" vertical="top" wrapText="1"/>
      <protection/>
    </xf>
    <xf numFmtId="0" fontId="0" fillId="38" borderId="24" xfId="96" applyFont="1" applyFill="1" applyBorder="1" applyAlignment="1">
      <alignment vertical="top" wrapText="1"/>
      <protection/>
    </xf>
    <xf numFmtId="0" fontId="0" fillId="38" borderId="21" xfId="96" applyFont="1" applyFill="1" applyBorder="1" applyAlignment="1">
      <alignment horizontal="left" vertical="top" wrapText="1"/>
      <protection/>
    </xf>
    <xf numFmtId="0" fontId="11" fillId="38" borderId="4" xfId="96" applyFont="1" applyFill="1" applyBorder="1" applyAlignment="1">
      <alignment vertical="top" wrapText="1"/>
      <protection/>
    </xf>
    <xf numFmtId="165" fontId="11" fillId="38" borderId="4" xfId="96" applyNumberFormat="1" applyFont="1" applyFill="1" applyBorder="1" applyAlignment="1">
      <alignment vertical="top" wrapText="1"/>
      <protection/>
    </xf>
    <xf numFmtId="165" fontId="0" fillId="38" borderId="21" xfId="96" applyNumberFormat="1" applyFont="1" applyFill="1" applyBorder="1" applyAlignment="1">
      <alignment horizontal="right" vertical="center" wrapText="1"/>
      <protection/>
    </xf>
    <xf numFmtId="0" fontId="11" fillId="38" borderId="19" xfId="96" applyFont="1" applyFill="1" applyBorder="1" applyAlignment="1">
      <alignment horizontal="left" wrapText="1"/>
      <protection/>
    </xf>
    <xf numFmtId="165" fontId="11" fillId="38" borderId="19" xfId="96" applyNumberFormat="1" applyFont="1" applyFill="1" applyBorder="1" applyAlignment="1">
      <alignment wrapText="1"/>
      <protection/>
    </xf>
    <xf numFmtId="165" fontId="3" fillId="38" borderId="0" xfId="0" applyNumberFormat="1" applyFont="1" applyFill="1" applyAlignment="1">
      <alignment/>
    </xf>
    <xf numFmtId="171" fontId="3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6" fontId="82" fillId="0" borderId="17" xfId="0" applyNumberFormat="1" applyFont="1" applyFill="1" applyBorder="1" applyAlignment="1">
      <alignment horizontal="right" vertical="top"/>
    </xf>
    <xf numFmtId="0" fontId="3" fillId="38" borderId="18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horizontal="left"/>
    </xf>
    <xf numFmtId="18" fontId="0" fillId="0" borderId="0" xfId="91" applyNumberFormat="1" applyFont="1" applyAlignment="1">
      <alignment horizontal="left" vertical="top" wrapText="1"/>
      <protection/>
    </xf>
    <xf numFmtId="0" fontId="3" fillId="38" borderId="15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wrapText="1"/>
    </xf>
    <xf numFmtId="0" fontId="3" fillId="38" borderId="18" xfId="91" applyFont="1" applyFill="1" applyBorder="1" applyAlignment="1">
      <alignment horizontal="center" vertical="center" wrapText="1"/>
      <protection/>
    </xf>
    <xf numFmtId="0" fontId="3" fillId="38" borderId="0" xfId="91" applyFont="1" applyFill="1" applyBorder="1" applyAlignment="1">
      <alignment horizontal="center" vertical="center" wrapText="1"/>
      <protection/>
    </xf>
    <xf numFmtId="0" fontId="3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 wrapText="1"/>
    </xf>
    <xf numFmtId="0" fontId="2" fillId="38" borderId="0" xfId="0" applyFont="1" applyFill="1" applyAlignment="1">
      <alignment horizontal="left" wrapText="1"/>
    </xf>
    <xf numFmtId="0" fontId="2" fillId="38" borderId="0" xfId="0" applyFont="1" applyFill="1" applyAlignment="1" quotePrefix="1">
      <alignment horizontal="left" vertical="top" wrapText="1"/>
    </xf>
    <xf numFmtId="0" fontId="2" fillId="38" borderId="0" xfId="0" applyFont="1" applyFill="1" applyAlignment="1">
      <alignment horizontal="left" vertical="top" wrapText="1"/>
    </xf>
    <xf numFmtId="0" fontId="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7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7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08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urrency" xfId="65"/>
    <cellStyle name="Currency [0]" xfId="66"/>
    <cellStyle name="Currency 2" xfId="67"/>
    <cellStyle name="Data_Total" xfId="68"/>
    <cellStyle name="Explanatory Text" xfId="69"/>
    <cellStyle name="field" xfId="70"/>
    <cellStyle name="field names" xfId="71"/>
    <cellStyle name="Followed Hyperlink" xfId="72"/>
    <cellStyle name="footer" xfId="73"/>
    <cellStyle name="Good" xfId="74"/>
    <cellStyle name="Gray2" xfId="75"/>
    <cellStyle name="Gray2M" xfId="76"/>
    <cellStyle name="Gray2M1P" xfId="77"/>
    <cellStyle name="heading" xfId="78"/>
    <cellStyle name="Heading 1" xfId="79"/>
    <cellStyle name="Heading 2" xfId="80"/>
    <cellStyle name="Heading 3" xfId="81"/>
    <cellStyle name="Heading 4" xfId="82"/>
    <cellStyle name="Headings" xfId="83"/>
    <cellStyle name="Hyperlink" xfId="84"/>
    <cellStyle name="Hyperlink 2" xfId="85"/>
    <cellStyle name="Hyperlink 3" xfId="86"/>
    <cellStyle name="Input" xfId="87"/>
    <cellStyle name="Integer" xfId="88"/>
    <cellStyle name="Linked Cell" xfId="89"/>
    <cellStyle name="Neutral" xfId="90"/>
    <cellStyle name="Normal 2" xfId="91"/>
    <cellStyle name="Normal 2 2" xfId="92"/>
    <cellStyle name="Normal 3" xfId="93"/>
    <cellStyle name="Normal 4" xfId="94"/>
    <cellStyle name="Normal 5" xfId="95"/>
    <cellStyle name="Normal_Final serviceIBA_table" xfId="96"/>
    <cellStyle name="Note" xfId="97"/>
    <cellStyle name="Num" xfId="98"/>
    <cellStyle name="Num 1D" xfId="99"/>
    <cellStyle name="Num 1D 2" xfId="100"/>
    <cellStyle name="Num 2" xfId="101"/>
    <cellStyle name="Output" xfId="102"/>
    <cellStyle name="P10Diff" xfId="103"/>
    <cellStyle name="P20Diff" xfId="104"/>
    <cellStyle name="Percent" xfId="105"/>
    <cellStyle name="Percent 2" xfId="106"/>
    <cellStyle name="Percent 3" xfId="107"/>
    <cellStyle name="Row_CategoryHeadings" xfId="108"/>
    <cellStyle name="rowfield" xfId="109"/>
    <cellStyle name="Source" xfId="110"/>
    <cellStyle name="Table_Name" xfId="111"/>
    <cellStyle name="Test" xfId="112"/>
    <cellStyle name="Title" xfId="113"/>
    <cellStyle name="Total" xfId="114"/>
    <cellStyle name="Tou_Rev" xfId="115"/>
    <cellStyle name="Toupdate" xfId="116"/>
    <cellStyle name="updated" xfId="117"/>
    <cellStyle name="Warning Text" xfId="118"/>
    <cellStyle name="Warnings" xfId="119"/>
    <cellStyle name="Xs% 250" xfId="120"/>
    <cellStyle name="Xs% -250" xfId="121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3-14\Models\GCF_2013-14_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Pool_Rate_2016-17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  <sheetName val="Data_chks"/>
      <sheetName val="Graph_1"/>
      <sheetName val="Graph_2"/>
      <sheetName val="SECTORS_12-13"/>
      <sheetName val="SECTORS_13-14"/>
      <sheetName val="SECTORS_14-15(ph)"/>
      <sheetName val="SECTORS_Changes"/>
      <sheetName val="Sector_%"/>
      <sheetName val="Data_chks1"/>
      <sheetName val="Graph_11"/>
      <sheetName val="Graph_21"/>
      <sheetName val="SECTORS_12-131"/>
      <sheetName val="SECTORS_13-141"/>
      <sheetName val="SECTORS_14-15(ph)1"/>
      <sheetName val="SECTORS_Changes1"/>
      <sheetName val="Sector_%1"/>
      <sheetName val="Data_chks2"/>
      <sheetName val="Graph_12"/>
      <sheetName val="Graph_22"/>
      <sheetName val="SECTORS_12-132"/>
      <sheetName val="SECTORS_13-142"/>
      <sheetName val="SECTORS_14-15(ph)2"/>
      <sheetName val="SECTORS_Changes2"/>
      <sheetName val="Sector_%2"/>
      <sheetName val="Data_chks3"/>
      <sheetName val="Graph_13"/>
      <sheetName val="Graph_23"/>
      <sheetName val="SECTORS_12-133"/>
      <sheetName val="SECTORS_13-143"/>
      <sheetName val="SECTORS_14-15(ph)3"/>
      <sheetName val="SECTORS_Changes3"/>
      <sheetName val="Sector_%3"/>
      <sheetName val="Data_chks4"/>
      <sheetName val="Graph_14"/>
      <sheetName val="Graph_24"/>
      <sheetName val="SECTORS_12-134"/>
      <sheetName val="SECTORS_13-144"/>
      <sheetName val="SECTORS_14-15(ph)4"/>
      <sheetName val="SECTORS_Changes4"/>
      <sheetName val="Sector_%4"/>
      <sheetName val="Data_chks5"/>
      <sheetName val="Graph_15"/>
      <sheetName val="Graph_25"/>
      <sheetName val="SECTORS_12-135"/>
      <sheetName val="SECTORS_13-145"/>
      <sheetName val="SECTORS_14-15(ph)5"/>
      <sheetName val="SECTORS_Changes5"/>
      <sheetName val="Sector_%5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  <sheetName val="Data_chks"/>
      <sheetName val="Graph_1"/>
      <sheetName val="Graph_2"/>
      <sheetName val="SECTORS_08-09"/>
      <sheetName val="SECTORS_09-10"/>
      <sheetName val="SECTORS_10-11_DFG"/>
      <sheetName val="SECTORS_10-11"/>
      <sheetName val="SECTORS_11-12"/>
      <sheetName val="SECTORS_12-13prov"/>
      <sheetName val="SECTORS_12-13ind"/>
      <sheetName val="SECTORS_12-13(ph)"/>
      <sheetName val="SECTORS_Changes"/>
      <sheetName val="SECTORS_Changes_with_prov"/>
      <sheetName val="All_provisional"/>
      <sheetName val="Sector_%"/>
      <sheetName val="Data_chks1"/>
      <sheetName val="Graph_11"/>
      <sheetName val="Graph_21"/>
      <sheetName val="SECTORS_08-091"/>
      <sheetName val="SECTORS_09-101"/>
      <sheetName val="SECTORS_10-11_DFG1"/>
      <sheetName val="SECTORS_10-111"/>
      <sheetName val="SECTORS_11-121"/>
      <sheetName val="SECTORS_12-13prov1"/>
      <sheetName val="SECTORS_12-13ind1"/>
      <sheetName val="SECTORS_12-13(ph)1"/>
      <sheetName val="SECTORS_Changes1"/>
      <sheetName val="SECTORS_Changes_with_prov1"/>
      <sheetName val="All_provisional1"/>
      <sheetName val="Sector_%1"/>
      <sheetName val="Data_chks2"/>
      <sheetName val="Graph_12"/>
      <sheetName val="Graph_22"/>
      <sheetName val="SECTORS_08-092"/>
      <sheetName val="SECTORS_09-102"/>
      <sheetName val="SECTORS_10-11_DFG2"/>
      <sheetName val="SECTORS_10-112"/>
      <sheetName val="SECTORS_11-122"/>
      <sheetName val="SECTORS_12-13prov2"/>
      <sheetName val="SECTORS_12-13ind2"/>
      <sheetName val="SECTORS_12-13(ph)2"/>
      <sheetName val="SECTORS_Changes2"/>
      <sheetName val="SECTORS_Changes_with_prov2"/>
      <sheetName val="All_provisional2"/>
      <sheetName val="Sector_%2"/>
      <sheetName val="Data_chks3"/>
      <sheetName val="Graph_13"/>
      <sheetName val="Graph_23"/>
      <sheetName val="SECTORS_08-093"/>
      <sheetName val="SECTORS_09-103"/>
      <sheetName val="SECTORS_10-11_DFG3"/>
      <sheetName val="SECTORS_10-113"/>
      <sheetName val="SECTORS_11-123"/>
      <sheetName val="SECTORS_12-13prov3"/>
      <sheetName val="SECTORS_12-13ind3"/>
      <sheetName val="SECTORS_12-13(ph)3"/>
      <sheetName val="SECTORS_Changes3"/>
      <sheetName val="SECTORS_Changes_with_prov3"/>
      <sheetName val="All_provisional3"/>
      <sheetName val="Sector_%3"/>
      <sheetName val="Data_chks4"/>
      <sheetName val="Graph_14"/>
      <sheetName val="Graph_24"/>
      <sheetName val="SECTORS_08-094"/>
      <sheetName val="SECTORS_09-104"/>
      <sheetName val="SECTORS_10-11_DFG4"/>
      <sheetName val="SECTORS_10-114"/>
      <sheetName val="SECTORS_11-124"/>
      <sheetName val="SECTORS_12-13prov4"/>
      <sheetName val="SECTORS_12-13ind4"/>
      <sheetName val="SECTORS_12-13(ph)4"/>
      <sheetName val="SECTORS_Changes4"/>
      <sheetName val="SECTORS_Changes_with_prov4"/>
      <sheetName val="All_provisional4"/>
      <sheetName val="Sector_%4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  <sheetName val="2004_CC_TableforLGFReport"/>
      <sheetName val="General_Capital_Funding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  <sheetName val="2004_CC_TableforLGFReport4"/>
      <sheetName val="General_Capital_Funding4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  <sheetName val="2004_CC_TableforLGFReport"/>
      <sheetName val="General_Capital_Funding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  <sheetName val="2004_CC_TableforLGFReport4"/>
      <sheetName val="General_Capital_Funding4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3-14_Final"/>
    </sheetNames>
    <sheetDataSet>
      <sheetData sheetId="0">
        <row r="5">
          <cell r="B5" t="str">
            <v>2013-14</v>
          </cell>
        </row>
        <row r="8">
          <cell r="B8" t="str">
            <v>2012-13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_details"/>
      <sheetName val="CreateOutputBlock"/>
      <sheetName val="ModDataSumm"/>
      <sheetName val="SASResults"/>
      <sheetName val="_PUPILS"/>
      <sheetName val="_FSM"/>
      <sheetName val="_SCHOOLS"/>
      <sheetName val="_POPULATION"/>
      <sheetName val="_DEATHS"/>
      <sheetName val="_TOURISM"/>
      <sheetName val="_CENSUS_DATA"/>
      <sheetName val="_SETTLEMENT"/>
      <sheetName val="_DISPERSION"/>
      <sheetName val="_ROADS"/>
      <sheetName val="_HOMELESSNESS"/>
      <sheetName val="ModValid"/>
      <sheetName val="_HOUSE_GCF"/>
      <sheetName val="_HOUSE_BEN"/>
      <sheetName val="DEPCHILD_IS"/>
      <sheetName val="UNDER65_IS"/>
      <sheetName val="PENS_IS"/>
      <sheetName val="DIS_ALL"/>
      <sheetName val="_ALL_IS"/>
      <sheetName val="_LIGHTS"/>
      <sheetName val="_SHIPS"/>
      <sheetName val="_DWELLINGS"/>
      <sheetName val="_COASTLINE"/>
      <sheetName val="_PLAN_APPS"/>
      <sheetName val="_PREMISES"/>
      <sheetName val="_PREC_DRAIN"/>
      <sheetName val="_PREC_NATPK"/>
      <sheetName val="_EDI"/>
      <sheetName val="_DEPGRANT"/>
      <sheetName val="_LGBI_ROADS"/>
      <sheetName val="_CTRS"/>
      <sheetName val="_CTRS_ADMIN"/>
      <sheetName val="_PFI"/>
      <sheetName val="_LGBI_SCHOOLS"/>
      <sheetName val="_IFSS"/>
      <sheetName val="_DEBT"/>
      <sheetName val="ModPrint"/>
      <sheetName val="UA_details1"/>
      <sheetName val="_PUPILS1"/>
      <sheetName val="_FSM1"/>
      <sheetName val="_SCHOOLS1"/>
      <sheetName val="_POPULATION1"/>
      <sheetName val="_DEATHS1"/>
      <sheetName val="_TOURISM1"/>
      <sheetName val="_CENSUS_DATA1"/>
      <sheetName val="_SETTLEMENT1"/>
      <sheetName val="_DISPERSION1"/>
      <sheetName val="_ROADS1"/>
      <sheetName val="_HOMELESSNESS1"/>
      <sheetName val="_HOUSE_GCF1"/>
      <sheetName val="_HOUSE_BEN1"/>
      <sheetName val="_ALL_IS1"/>
      <sheetName val="_LIGHTS1"/>
      <sheetName val="_SHIPS1"/>
      <sheetName val="_DWELLINGS1"/>
      <sheetName val="_COASTLINE1"/>
      <sheetName val="_PLAN_APPS1"/>
      <sheetName val="_PREMISES1"/>
      <sheetName val="_PREC_DRAIN1"/>
      <sheetName val="_PREC_NATPK1"/>
      <sheetName val="_EDI1"/>
      <sheetName val="_DEPGRANT1"/>
      <sheetName val="_LGBI_ROADS1"/>
      <sheetName val="_CTRS1"/>
      <sheetName val="_CTRS_ADMIN1"/>
      <sheetName val="_PFI1"/>
      <sheetName val="_LGBI_SCHOOLS1"/>
      <sheetName val="_IFSS1"/>
      <sheetName val="_DEBT1"/>
      <sheetName val="UA_details2"/>
      <sheetName val="_PUPILS2"/>
      <sheetName val="_FSM2"/>
      <sheetName val="_SCHOOLS2"/>
      <sheetName val="_POPULATION2"/>
      <sheetName val="_DEATHS2"/>
      <sheetName val="_TOURISM2"/>
      <sheetName val="_CENSUS_DATA2"/>
      <sheetName val="_SETTLEMENT2"/>
      <sheetName val="_DISPERSION2"/>
      <sheetName val="_ROADS2"/>
      <sheetName val="_HOMELESSNESS2"/>
      <sheetName val="_HOUSE_GCF2"/>
      <sheetName val="_HOUSE_BEN2"/>
      <sheetName val="_ALL_IS2"/>
      <sheetName val="_LIGHTS2"/>
      <sheetName val="_SHIPS2"/>
      <sheetName val="_DWELLINGS2"/>
      <sheetName val="_COASTLINE2"/>
      <sheetName val="_PLAN_APPS2"/>
      <sheetName val="_PREMISES2"/>
      <sheetName val="_PREC_DRAIN2"/>
      <sheetName val="_PREC_NATPK2"/>
      <sheetName val="_EDI2"/>
      <sheetName val="_DEPGRANT2"/>
      <sheetName val="_LGBI_ROADS2"/>
      <sheetName val="_CTRS2"/>
      <sheetName val="_CTRS_ADMIN2"/>
      <sheetName val="_PFI2"/>
      <sheetName val="_LGBI_SCHOOLS2"/>
      <sheetName val="_IFSS2"/>
      <sheetName val="_DEBT2"/>
      <sheetName val="UA_details3"/>
      <sheetName val="_PUPILS3"/>
      <sheetName val="_FSM3"/>
      <sheetName val="_SCHOOLS3"/>
      <sheetName val="_POPULATION3"/>
      <sheetName val="_DEATHS3"/>
      <sheetName val="_TOURISM3"/>
      <sheetName val="_CENSUS_DATA3"/>
      <sheetName val="_SETTLEMENT3"/>
      <sheetName val="_DISPERSION3"/>
      <sheetName val="_ROADS3"/>
      <sheetName val="_HOMELESSNESS3"/>
      <sheetName val="_HOUSE_GCF3"/>
      <sheetName val="_HOUSE_BEN3"/>
      <sheetName val="_ALL_IS3"/>
      <sheetName val="_LIGHTS3"/>
      <sheetName val="_SHIPS3"/>
      <sheetName val="_DWELLINGS3"/>
      <sheetName val="_COASTLINE3"/>
      <sheetName val="_PLAN_APPS3"/>
      <sheetName val="_PREMISES3"/>
      <sheetName val="_PREC_DRAIN3"/>
      <sheetName val="_PREC_NATPK3"/>
      <sheetName val="_EDI3"/>
      <sheetName val="_DEPGRANT3"/>
      <sheetName val="_LGBI_ROADS3"/>
      <sheetName val="_CTRS3"/>
      <sheetName val="_CTRS_ADMIN3"/>
      <sheetName val="_PFI3"/>
      <sheetName val="_LGBI_SCHOOLS3"/>
      <sheetName val="_IFSS3"/>
      <sheetName val="_DEBT3"/>
      <sheetName val="UA detail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.HOUSE_GCF"/>
      <sheetName val=".HOUSE_BEN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UA_details4"/>
      <sheetName val="_PUPILS4"/>
      <sheetName val="_FSM4"/>
      <sheetName val="_SCHOOLS4"/>
      <sheetName val="_POPULATION4"/>
      <sheetName val="_DEATHS4"/>
      <sheetName val="_TOURISM4"/>
      <sheetName val="_CENSUS_DATA4"/>
      <sheetName val="_SETTLEMENT4"/>
      <sheetName val="_DISPERSION4"/>
      <sheetName val="_ROADS4"/>
      <sheetName val="_HOMELESSNESS4"/>
      <sheetName val="_HOUSE_GCF4"/>
      <sheetName val="_HOUSE_BEN4"/>
      <sheetName val="_ALL_IS4"/>
      <sheetName val="_LIGHTS4"/>
      <sheetName val="_SHIPS4"/>
      <sheetName val="_DWELLINGS4"/>
      <sheetName val="_COASTLINE4"/>
      <sheetName val="_PLAN_APPS4"/>
      <sheetName val="_PREMISES4"/>
      <sheetName val="_PREC_DRAIN4"/>
      <sheetName val="_PREC_NATPK4"/>
      <sheetName val="_EDI4"/>
      <sheetName val="_DEPGRANT4"/>
      <sheetName val="_LGBI_ROADS4"/>
      <sheetName val="_CTRS4"/>
      <sheetName val="_CTRS_ADMIN4"/>
      <sheetName val="_PFI4"/>
      <sheetName val="_LGBI_SCHOOLS4"/>
      <sheetName val="_IFSS4"/>
      <sheetName val="_DEBT4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140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161">
        <row r="37">
          <cell r="C37">
            <v>-0.07187528265782495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Adjustments"/>
      <sheetName val="profiles"/>
      <sheetName val="Pool rate calculation(OLD)"/>
      <sheetName val="2016-17 Pool Rate calculation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PageLayoutView="0" workbookViewId="0" topLeftCell="A1">
      <selection activeCell="D4" sqref="D4"/>
    </sheetView>
  </sheetViews>
  <sheetFormatPr defaultColWidth="8.88671875" defaultRowHeight="15"/>
  <cols>
    <col min="1" max="1" width="1.66796875" style="32" customWidth="1"/>
    <col min="2" max="2" width="7.5546875" style="32" customWidth="1"/>
    <col min="3" max="16384" width="8.88671875" style="32" customWidth="1"/>
  </cols>
  <sheetData>
    <row r="2" ht="15.75">
      <c r="B2" s="34" t="s">
        <v>301</v>
      </c>
    </row>
    <row r="4" spans="2:3" ht="15">
      <c r="B4" s="218" t="s">
        <v>325</v>
      </c>
      <c r="C4" s="41" t="s">
        <v>300</v>
      </c>
    </row>
    <row r="5" spans="2:3" ht="15">
      <c r="B5" s="218" t="s">
        <v>302</v>
      </c>
      <c r="C5" s="41" t="s">
        <v>303</v>
      </c>
    </row>
    <row r="6" spans="2:3" ht="15">
      <c r="B6" s="218" t="s">
        <v>305</v>
      </c>
      <c r="C6" s="41" t="s">
        <v>304</v>
      </c>
    </row>
    <row r="7" spans="2:3" ht="15">
      <c r="B7" s="218" t="s">
        <v>326</v>
      </c>
      <c r="C7" s="41" t="s">
        <v>306</v>
      </c>
    </row>
    <row r="8" spans="2:3" ht="15">
      <c r="B8" s="219" t="s">
        <v>307</v>
      </c>
      <c r="C8" s="41" t="s">
        <v>308</v>
      </c>
    </row>
    <row r="9" spans="2:3" ht="15">
      <c r="B9" s="218" t="s">
        <v>309</v>
      </c>
      <c r="C9" s="41" t="s">
        <v>310</v>
      </c>
    </row>
    <row r="10" spans="2:3" ht="15">
      <c r="B10" s="218" t="s">
        <v>311</v>
      </c>
      <c r="C10" s="41" t="s">
        <v>312</v>
      </c>
    </row>
    <row r="11" spans="2:3" ht="15">
      <c r="B11" s="218" t="s">
        <v>313</v>
      </c>
      <c r="C11" s="41" t="s">
        <v>314</v>
      </c>
    </row>
    <row r="12" spans="2:3" ht="15">
      <c r="B12" s="218" t="s">
        <v>315</v>
      </c>
      <c r="C12" s="41" t="s">
        <v>329</v>
      </c>
    </row>
    <row r="13" spans="2:3" ht="15">
      <c r="B13" s="218" t="s">
        <v>316</v>
      </c>
      <c r="C13" s="41" t="s">
        <v>317</v>
      </c>
    </row>
    <row r="14" spans="2:3" ht="15">
      <c r="B14" s="218" t="s">
        <v>318</v>
      </c>
      <c r="C14" s="41" t="s">
        <v>319</v>
      </c>
    </row>
    <row r="15" spans="2:3" ht="15">
      <c r="B15" s="218" t="s">
        <v>320</v>
      </c>
      <c r="C15" s="41" t="s">
        <v>321</v>
      </c>
    </row>
    <row r="16" spans="2:3" ht="15">
      <c r="B16" s="218" t="s">
        <v>322</v>
      </c>
      <c r="C16" s="41" t="s">
        <v>328</v>
      </c>
    </row>
    <row r="17" spans="2:3" ht="15">
      <c r="B17" s="220" t="s">
        <v>323</v>
      </c>
      <c r="C17" s="41" t="s">
        <v>324</v>
      </c>
    </row>
    <row r="18" spans="2:3" ht="15">
      <c r="B18" s="218"/>
      <c r="C18" s="41"/>
    </row>
  </sheetData>
  <sheetProtection/>
  <hyperlinks>
    <hyperlink ref="B4" location="'tbl 1a Adjusted AEF Change'!A1" display="Table 1a "/>
    <hyperlink ref="B5" location="'tbl 1b Unadjusted AEF Change'!A1" display="Table 1b"/>
    <hyperlink ref="B6" location="'tbl 1c AEF per Capita'!A1" display="Table 1c "/>
    <hyperlink ref="B7" location="'tbl 2a GCF (CurrYr)'!A1" display="Table 2a "/>
    <hyperlink ref="B8" location="'tbl 2b Capital Change (CurrYr)'!A1" display="Table 2b"/>
    <hyperlink ref="B9" location="'tbl 2c Capital Financing'!A1" display="Table 2c"/>
    <hyperlink ref="B10" location="'tbl 3 New Responsibilities'!A1" display="Table 3"/>
    <hyperlink ref="B11" location="'tbl 4a SSA Comparison'!A1" display="Table 4a"/>
    <hyperlink ref="B12" location="'tbl 4b SSA Sectors (PrevYr)'!A1" display="Table 4b"/>
    <hyperlink ref="B13" location="'tbl 4c SSA Sectors (CurrYr)'!A1" display="Table 4c"/>
    <hyperlink ref="B14" location="'tbl 4d Service IBAs'!A1" display="Table 4d"/>
    <hyperlink ref="B15" location="'tbl 5 Principle Council Funding'!A1" display="Table 5"/>
    <hyperlink ref="B16" location="'tbl 6 Transfers (PrevYr)'!A1" display="Table 6"/>
    <hyperlink ref="B17" location="'tbl 7 Grants'!A1" display="Table 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="60" zoomScaleNormal="60" zoomScalePageLayoutView="0" workbookViewId="0" topLeftCell="G1">
      <selection activeCell="P22" sqref="P22:W24"/>
    </sheetView>
  </sheetViews>
  <sheetFormatPr defaultColWidth="8.88671875" defaultRowHeight="15"/>
  <cols>
    <col min="1" max="1" width="3.3359375" style="33" customWidth="1"/>
    <col min="2" max="2" width="19.10546875" style="33" customWidth="1"/>
    <col min="3" max="3" width="2.77734375" style="33" customWidth="1"/>
    <col min="4" max="4" width="8.77734375" style="33" customWidth="1"/>
    <col min="5" max="5" width="2.77734375" style="33" customWidth="1"/>
    <col min="6" max="6" width="9.10546875" style="33" customWidth="1"/>
    <col min="7" max="7" width="2.77734375" style="33" customWidth="1"/>
    <col min="8" max="8" width="8.77734375" style="33" customWidth="1"/>
    <col min="9" max="9" width="2.77734375" style="33" customWidth="1"/>
    <col min="10" max="10" width="8.4453125" style="33" customWidth="1"/>
    <col min="11" max="11" width="2.77734375" style="33" customWidth="1"/>
    <col min="12" max="12" width="7.6640625" style="33" customWidth="1"/>
    <col min="13" max="13" width="2.77734375" style="33" customWidth="1"/>
    <col min="14" max="14" width="8.77734375" style="33" customWidth="1"/>
    <col min="15" max="15" width="2.77734375" style="33" customWidth="1"/>
    <col min="16" max="16" width="10.77734375" style="33" customWidth="1"/>
    <col min="17" max="17" width="2.77734375" style="33" customWidth="1"/>
    <col min="18" max="18" width="9.5546875" style="33" customWidth="1"/>
    <col min="19" max="19" width="2.77734375" style="33" customWidth="1"/>
    <col min="20" max="20" width="8.77734375" style="33" customWidth="1"/>
    <col min="21" max="21" width="2.77734375" style="33" customWidth="1"/>
    <col min="22" max="22" width="8.77734375" style="33" customWidth="1"/>
    <col min="23" max="16384" width="8.88671875" style="33" customWidth="1"/>
  </cols>
  <sheetData>
    <row r="1" spans="1:22" ht="15.75">
      <c r="A1" s="33" t="s">
        <v>32</v>
      </c>
      <c r="B1" s="34" t="s">
        <v>133</v>
      </c>
      <c r="V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138</v>
      </c>
    </row>
    <row r="6" spans="2:22" s="19" customFormat="1" ht="12.7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 t="s">
        <v>106</v>
      </c>
    </row>
    <row r="7" spans="2:22" s="37" customFormat="1" ht="25.5" customHeight="1">
      <c r="B7" s="304" t="s">
        <v>124</v>
      </c>
      <c r="D7" s="306" t="s">
        <v>97</v>
      </c>
      <c r="F7" s="306" t="s">
        <v>98</v>
      </c>
      <c r="H7" s="306" t="s">
        <v>99</v>
      </c>
      <c r="J7" s="306" t="s">
        <v>100</v>
      </c>
      <c r="L7" s="306" t="s">
        <v>25</v>
      </c>
      <c r="N7" s="306" t="s">
        <v>101</v>
      </c>
      <c r="P7" s="306" t="s">
        <v>102</v>
      </c>
      <c r="R7" s="306" t="s">
        <v>103</v>
      </c>
      <c r="T7" s="306" t="s">
        <v>104</v>
      </c>
      <c r="V7" s="306" t="s">
        <v>26</v>
      </c>
    </row>
    <row r="8" spans="2:22" s="37" customFormat="1" ht="25.5" customHeight="1">
      <c r="B8" s="305"/>
      <c r="D8" s="307"/>
      <c r="E8" s="53"/>
      <c r="F8" s="307"/>
      <c r="H8" s="307"/>
      <c r="J8" s="307"/>
      <c r="L8" s="307"/>
      <c r="N8" s="307"/>
      <c r="P8" s="307"/>
      <c r="R8" s="307"/>
      <c r="T8" s="307"/>
      <c r="V8" s="307"/>
    </row>
    <row r="9" s="19" customFormat="1" ht="6" customHeight="1"/>
    <row r="10" spans="2:23" s="19" customFormat="1" ht="12.75">
      <c r="B10" s="19" t="s">
        <v>118</v>
      </c>
      <c r="D10" s="31">
        <v>53035578.4174565</v>
      </c>
      <c r="E10" s="31"/>
      <c r="F10" s="31">
        <v>835913.558299453</v>
      </c>
      <c r="G10" s="38"/>
      <c r="H10" s="31">
        <v>36332384.0077092</v>
      </c>
      <c r="I10" s="38"/>
      <c r="J10" s="31">
        <v>5289808.13773896</v>
      </c>
      <c r="K10" s="38"/>
      <c r="L10" s="31">
        <v>2998884.37076436</v>
      </c>
      <c r="M10" s="38"/>
      <c r="N10" s="31">
        <v>22393941.9574756</v>
      </c>
      <c r="O10" s="38"/>
      <c r="P10" s="31">
        <v>508247.226582517</v>
      </c>
      <c r="Q10" s="38"/>
      <c r="R10" s="31">
        <v>5130945.8125932</v>
      </c>
      <c r="S10" s="38"/>
      <c r="T10" s="31">
        <v>8704661.48702896</v>
      </c>
      <c r="U10" s="38"/>
      <c r="V10" s="38">
        <v>135230364.97564876</v>
      </c>
      <c r="W10" s="38"/>
    </row>
    <row r="11" spans="2:23" s="19" customFormat="1" ht="12.75">
      <c r="B11" s="19" t="s">
        <v>0</v>
      </c>
      <c r="D11" s="31">
        <v>91707002.5421828</v>
      </c>
      <c r="E11" s="31"/>
      <c r="F11" s="31">
        <v>1557693.3156432</v>
      </c>
      <c r="G11" s="38"/>
      <c r="H11" s="31">
        <v>63737291.2113116</v>
      </c>
      <c r="I11" s="38"/>
      <c r="J11" s="31">
        <v>10912566.0536397</v>
      </c>
      <c r="K11" s="38"/>
      <c r="L11" s="31">
        <v>5300590.30471951</v>
      </c>
      <c r="M11" s="38"/>
      <c r="N11" s="31">
        <v>42803046.2880673</v>
      </c>
      <c r="O11" s="38"/>
      <c r="P11" s="31">
        <v>493834.391381792</v>
      </c>
      <c r="Q11" s="38"/>
      <c r="R11" s="31">
        <v>8829190.23192237</v>
      </c>
      <c r="S11" s="38"/>
      <c r="T11" s="31">
        <v>15763740.5063187</v>
      </c>
      <c r="U11" s="38"/>
      <c r="V11" s="38">
        <v>241104954.84518698</v>
      </c>
      <c r="W11" s="38"/>
    </row>
    <row r="12" spans="2:23" s="19" customFormat="1" ht="12.75">
      <c r="B12" s="19" t="s">
        <v>1</v>
      </c>
      <c r="D12" s="31">
        <v>78916935.4958671</v>
      </c>
      <c r="E12" s="31"/>
      <c r="F12" s="31">
        <v>1295531.20552371</v>
      </c>
      <c r="G12" s="38"/>
      <c r="H12" s="31">
        <v>62798026.0508547</v>
      </c>
      <c r="I12" s="38"/>
      <c r="J12" s="31">
        <v>7740116.85615627</v>
      </c>
      <c r="K12" s="38"/>
      <c r="L12" s="31">
        <v>5002043.74596328</v>
      </c>
      <c r="M12" s="38"/>
      <c r="N12" s="31">
        <v>36398267.9257829</v>
      </c>
      <c r="O12" s="38"/>
      <c r="P12" s="31">
        <v>174108.736588734</v>
      </c>
      <c r="Q12" s="38"/>
      <c r="R12" s="31">
        <v>9029733.59664809</v>
      </c>
      <c r="S12" s="38"/>
      <c r="T12" s="31">
        <v>16964703.5661602</v>
      </c>
      <c r="U12" s="38"/>
      <c r="V12" s="38">
        <v>218319467.179545</v>
      </c>
      <c r="W12" s="38"/>
    </row>
    <row r="13" spans="2:23" s="19" customFormat="1" ht="12.75">
      <c r="B13" s="19" t="s">
        <v>2</v>
      </c>
      <c r="D13" s="31">
        <v>77506722.1075399</v>
      </c>
      <c r="E13" s="31"/>
      <c r="F13" s="31">
        <v>1065084.52893892</v>
      </c>
      <c r="G13" s="38"/>
      <c r="H13" s="31">
        <v>53896130.1311041</v>
      </c>
      <c r="I13" s="38"/>
      <c r="J13" s="31">
        <v>6677415.66795654</v>
      </c>
      <c r="K13" s="38"/>
      <c r="L13" s="31">
        <v>4090976.74251007</v>
      </c>
      <c r="M13" s="38"/>
      <c r="N13" s="31">
        <v>29551702.5590277</v>
      </c>
      <c r="O13" s="38"/>
      <c r="P13" s="31">
        <v>168517.710905036</v>
      </c>
      <c r="Q13" s="38"/>
      <c r="R13" s="31">
        <v>9000427.51347521</v>
      </c>
      <c r="S13" s="38"/>
      <c r="T13" s="31">
        <v>13618303.767033</v>
      </c>
      <c r="U13" s="38"/>
      <c r="V13" s="38">
        <v>196462540.7284905</v>
      </c>
      <c r="W13" s="38"/>
    </row>
    <row r="14" spans="2:23" s="19" customFormat="1" ht="12.75">
      <c r="B14" s="19" t="s">
        <v>3</v>
      </c>
      <c r="D14" s="31">
        <v>114368080.136405</v>
      </c>
      <c r="E14" s="31"/>
      <c r="F14" s="31">
        <v>1719314.02382852</v>
      </c>
      <c r="G14" s="38"/>
      <c r="H14" s="31">
        <v>70615701.2802515</v>
      </c>
      <c r="I14" s="38"/>
      <c r="J14" s="31">
        <v>8829261.36494323</v>
      </c>
      <c r="K14" s="38"/>
      <c r="L14" s="31">
        <v>6631870.35029268</v>
      </c>
      <c r="M14" s="38"/>
      <c r="N14" s="31">
        <v>43732973.2380426</v>
      </c>
      <c r="O14" s="38"/>
      <c r="P14" s="31">
        <v>225093.538663015</v>
      </c>
      <c r="Q14" s="38"/>
      <c r="R14" s="31">
        <v>9578384.31715464</v>
      </c>
      <c r="S14" s="38"/>
      <c r="T14" s="31">
        <v>16093752.9435256</v>
      </c>
      <c r="U14" s="38"/>
      <c r="V14" s="38">
        <v>271794431.19310683</v>
      </c>
      <c r="W14" s="38"/>
    </row>
    <row r="15" spans="2:23" s="19" customFormat="1" ht="12.75">
      <c r="B15" s="19" t="s">
        <v>119</v>
      </c>
      <c r="D15" s="31">
        <v>96888417.4526554</v>
      </c>
      <c r="E15" s="31"/>
      <c r="F15" s="31">
        <v>1587590.94072331</v>
      </c>
      <c r="G15" s="38"/>
      <c r="H15" s="31">
        <v>70399593.4610035</v>
      </c>
      <c r="I15" s="38"/>
      <c r="J15" s="31">
        <v>6783518.53627411</v>
      </c>
      <c r="K15" s="38"/>
      <c r="L15" s="31">
        <v>6021059.30472972</v>
      </c>
      <c r="M15" s="38"/>
      <c r="N15" s="31">
        <v>38972755.4310857</v>
      </c>
      <c r="O15" s="38"/>
      <c r="P15" s="31">
        <v>321698.495176122</v>
      </c>
      <c r="Q15" s="38"/>
      <c r="R15" s="31">
        <v>9489174.0986476</v>
      </c>
      <c r="S15" s="38"/>
      <c r="T15" s="31">
        <v>14735297.1027841</v>
      </c>
      <c r="U15" s="38"/>
      <c r="V15" s="38">
        <v>245199104.8230796</v>
      </c>
      <c r="W15" s="38"/>
    </row>
    <row r="16" spans="2:23" s="19" customFormat="1" ht="12.75">
      <c r="B16" s="19" t="s">
        <v>4</v>
      </c>
      <c r="D16" s="31">
        <v>96356484.6390853</v>
      </c>
      <c r="E16" s="31"/>
      <c r="F16" s="31">
        <v>1499201.60374613</v>
      </c>
      <c r="G16" s="38"/>
      <c r="H16" s="31">
        <v>66867459.850557</v>
      </c>
      <c r="I16" s="38"/>
      <c r="J16" s="31">
        <v>12457055.8134061</v>
      </c>
      <c r="K16" s="38"/>
      <c r="L16" s="31">
        <v>5629094.08329941</v>
      </c>
      <c r="M16" s="38"/>
      <c r="N16" s="31">
        <v>43171567.4267937</v>
      </c>
      <c r="O16" s="38"/>
      <c r="P16" s="31">
        <v>47934.2637391197</v>
      </c>
      <c r="Q16" s="38"/>
      <c r="R16" s="31">
        <v>8208490.86759056</v>
      </c>
      <c r="S16" s="38"/>
      <c r="T16" s="31">
        <v>18698022.6782204</v>
      </c>
      <c r="U16" s="38"/>
      <c r="V16" s="38">
        <v>252935311.2264377</v>
      </c>
      <c r="W16" s="38"/>
    </row>
    <row r="17" spans="2:23" s="19" customFormat="1" ht="12.75">
      <c r="B17" s="19" t="s">
        <v>5</v>
      </c>
      <c r="D17" s="31">
        <v>52894349.0181661</v>
      </c>
      <c r="E17" s="31"/>
      <c r="F17" s="31">
        <v>977322.342881278</v>
      </c>
      <c r="G17" s="38"/>
      <c r="H17" s="31">
        <v>38089997.1742549</v>
      </c>
      <c r="I17" s="38"/>
      <c r="J17" s="31">
        <v>6226156.32758824</v>
      </c>
      <c r="K17" s="38"/>
      <c r="L17" s="31">
        <v>3271918.14744537</v>
      </c>
      <c r="M17" s="38"/>
      <c r="N17" s="31">
        <v>24569098.9926124</v>
      </c>
      <c r="O17" s="38"/>
      <c r="P17" s="31">
        <v>107276.174816023</v>
      </c>
      <c r="Q17" s="38"/>
      <c r="R17" s="31">
        <v>5000636.57167852</v>
      </c>
      <c r="S17" s="38"/>
      <c r="T17" s="31">
        <v>11495676.7447772</v>
      </c>
      <c r="U17" s="38"/>
      <c r="V17" s="38">
        <v>142632431.49422002</v>
      </c>
      <c r="W17" s="38"/>
    </row>
    <row r="18" spans="2:23" s="19" customFormat="1" ht="12.75">
      <c r="B18" s="19" t="s">
        <v>6</v>
      </c>
      <c r="D18" s="31">
        <v>90166829.451229</v>
      </c>
      <c r="E18" s="31"/>
      <c r="F18" s="31">
        <v>1489041.86851607</v>
      </c>
      <c r="G18" s="38"/>
      <c r="H18" s="31">
        <v>64185651.6559641</v>
      </c>
      <c r="I18" s="38"/>
      <c r="J18" s="31">
        <v>9137078.37683129</v>
      </c>
      <c r="K18" s="38"/>
      <c r="L18" s="31">
        <v>5305504.82722981</v>
      </c>
      <c r="M18" s="38"/>
      <c r="N18" s="31">
        <v>39684005.1720822</v>
      </c>
      <c r="O18" s="38"/>
      <c r="P18" s="31">
        <v>365928.641313968</v>
      </c>
      <c r="Q18" s="38"/>
      <c r="R18" s="31">
        <v>7385305.86247758</v>
      </c>
      <c r="S18" s="38"/>
      <c r="T18" s="31">
        <v>16087919.8734403</v>
      </c>
      <c r="U18" s="38"/>
      <c r="V18" s="38">
        <v>233807265.7290843</v>
      </c>
      <c r="W18" s="38"/>
    </row>
    <row r="19" spans="2:23" s="19" customFormat="1" ht="12.75">
      <c r="B19" s="19" t="s">
        <v>7</v>
      </c>
      <c r="D19" s="31">
        <v>140841168.708201</v>
      </c>
      <c r="E19" s="31"/>
      <c r="F19" s="31">
        <v>2152125.12066939</v>
      </c>
      <c r="G19" s="38"/>
      <c r="H19" s="31">
        <v>99371262.5182303</v>
      </c>
      <c r="I19" s="38"/>
      <c r="J19" s="31">
        <v>12767517.669566</v>
      </c>
      <c r="K19" s="38"/>
      <c r="L19" s="31">
        <v>7966996.54391738</v>
      </c>
      <c r="M19" s="38"/>
      <c r="N19" s="31">
        <v>56002021.311113</v>
      </c>
      <c r="O19" s="38"/>
      <c r="P19" s="31">
        <v>1194545.54229126</v>
      </c>
      <c r="Q19" s="38"/>
      <c r="R19" s="31">
        <v>14165066.3403714</v>
      </c>
      <c r="S19" s="38"/>
      <c r="T19" s="31">
        <v>21844032.0186708</v>
      </c>
      <c r="U19" s="38"/>
      <c r="V19" s="38">
        <v>356304735.7730305</v>
      </c>
      <c r="W19" s="38"/>
    </row>
    <row r="20" spans="2:23" s="19" customFormat="1" ht="12.75">
      <c r="B20" s="19" t="s">
        <v>120</v>
      </c>
      <c r="D20" s="31">
        <v>169629770.400559</v>
      </c>
      <c r="E20" s="31"/>
      <c r="F20" s="31">
        <v>2655128.770601</v>
      </c>
      <c r="G20" s="38"/>
      <c r="H20" s="31">
        <v>127938148.561013</v>
      </c>
      <c r="I20" s="38"/>
      <c r="J20" s="31">
        <v>11305062.2752016</v>
      </c>
      <c r="K20" s="38"/>
      <c r="L20" s="31">
        <v>10504300.4135185</v>
      </c>
      <c r="M20" s="38"/>
      <c r="N20" s="31">
        <v>72964064.6139057</v>
      </c>
      <c r="O20" s="38"/>
      <c r="P20" s="31">
        <v>969377.356782491</v>
      </c>
      <c r="Q20" s="38"/>
      <c r="R20" s="31">
        <v>19081437.7168532</v>
      </c>
      <c r="S20" s="38"/>
      <c r="T20" s="31">
        <v>25748628.7425265</v>
      </c>
      <c r="U20" s="38"/>
      <c r="V20" s="38">
        <v>440795918.8509611</v>
      </c>
      <c r="W20" s="38"/>
    </row>
    <row r="21" spans="2:23" s="19" customFormat="1" ht="12.75">
      <c r="B21" s="19" t="s">
        <v>121</v>
      </c>
      <c r="D21" s="31">
        <v>106261750.168791</v>
      </c>
      <c r="E21" s="31"/>
      <c r="F21" s="31">
        <v>1569722.18601255</v>
      </c>
      <c r="G21" s="38"/>
      <c r="H21" s="31">
        <v>80954911.635285</v>
      </c>
      <c r="I21" s="38"/>
      <c r="J21" s="31">
        <v>7308694.33151609</v>
      </c>
      <c r="K21" s="38"/>
      <c r="L21" s="31">
        <v>6046401.14689153</v>
      </c>
      <c r="M21" s="38"/>
      <c r="N21" s="31">
        <v>40923181.6869524</v>
      </c>
      <c r="O21" s="38"/>
      <c r="P21" s="31">
        <v>2358764.33330297</v>
      </c>
      <c r="Q21" s="38"/>
      <c r="R21" s="31">
        <v>16381046.7464401</v>
      </c>
      <c r="S21" s="38"/>
      <c r="T21" s="31">
        <v>16493634.3465776</v>
      </c>
      <c r="U21" s="38"/>
      <c r="V21" s="38">
        <v>278298106.5817692</v>
      </c>
      <c r="W21" s="38"/>
    </row>
    <row r="22" spans="2:23" s="19" customFormat="1" ht="12.75">
      <c r="B22" s="19" t="s">
        <v>122</v>
      </c>
      <c r="D22" s="31">
        <v>104948855.778288</v>
      </c>
      <c r="E22" s="31"/>
      <c r="F22" s="31">
        <v>1553009.20726607</v>
      </c>
      <c r="G22" s="38"/>
      <c r="H22" s="31">
        <v>71929103.9099028</v>
      </c>
      <c r="I22" s="38"/>
      <c r="J22" s="31">
        <v>7494245.33861719</v>
      </c>
      <c r="K22" s="38"/>
      <c r="L22" s="31">
        <v>6122725.81822543</v>
      </c>
      <c r="M22" s="38"/>
      <c r="N22" s="31">
        <v>40319306.6861814</v>
      </c>
      <c r="O22" s="38"/>
      <c r="P22" s="31">
        <v>757871.506671672</v>
      </c>
      <c r="Q22" s="38"/>
      <c r="R22" s="31">
        <v>13079844.0889712</v>
      </c>
      <c r="S22" s="38"/>
      <c r="T22" s="31">
        <v>16385166.5334198</v>
      </c>
      <c r="U22" s="38"/>
      <c r="V22" s="38">
        <v>262590128.86754352</v>
      </c>
      <c r="W22" s="38"/>
    </row>
    <row r="23" spans="2:23" s="19" customFormat="1" ht="12.75">
      <c r="B23" s="19" t="s">
        <v>28</v>
      </c>
      <c r="D23" s="31">
        <v>99763315.4608</v>
      </c>
      <c r="E23" s="31"/>
      <c r="F23" s="31">
        <v>1318700.64502294</v>
      </c>
      <c r="G23" s="38"/>
      <c r="H23" s="31">
        <v>59691332.5075864</v>
      </c>
      <c r="I23" s="38"/>
      <c r="J23" s="31">
        <v>6841436.62902267</v>
      </c>
      <c r="K23" s="38"/>
      <c r="L23" s="31">
        <v>5488196.85967798</v>
      </c>
      <c r="M23" s="38"/>
      <c r="N23" s="31">
        <v>35917678.0120904</v>
      </c>
      <c r="O23" s="38"/>
      <c r="P23" s="31">
        <v>167442.525329094</v>
      </c>
      <c r="Q23" s="38"/>
      <c r="R23" s="31">
        <v>9049507.92645886</v>
      </c>
      <c r="S23" s="38"/>
      <c r="T23" s="31">
        <v>12189026.0734774</v>
      </c>
      <c r="U23" s="38"/>
      <c r="V23" s="38">
        <v>230426636.6394657</v>
      </c>
      <c r="W23" s="38"/>
    </row>
    <row r="24" spans="2:23" s="19" customFormat="1" ht="12.75">
      <c r="B24" s="19" t="s">
        <v>8</v>
      </c>
      <c r="D24" s="31">
        <v>186740761.329714</v>
      </c>
      <c r="E24" s="31"/>
      <c r="F24" s="31">
        <v>2776800.08095351</v>
      </c>
      <c r="G24" s="38"/>
      <c r="H24" s="31">
        <v>132653332.817159</v>
      </c>
      <c r="I24" s="38"/>
      <c r="J24" s="31">
        <v>11973584.3380934</v>
      </c>
      <c r="K24" s="38"/>
      <c r="L24" s="31">
        <v>10211309.4019478</v>
      </c>
      <c r="M24" s="38"/>
      <c r="N24" s="31">
        <v>69018031.1533337</v>
      </c>
      <c r="O24" s="38"/>
      <c r="P24" s="31">
        <v>4223497.22383747</v>
      </c>
      <c r="Q24" s="38"/>
      <c r="R24" s="31">
        <v>21680930.231844</v>
      </c>
      <c r="S24" s="38"/>
      <c r="T24" s="31">
        <v>30733381.9913995</v>
      </c>
      <c r="U24" s="38"/>
      <c r="V24" s="38">
        <v>470011628.5682824</v>
      </c>
      <c r="W24" s="38"/>
    </row>
    <row r="25" spans="2:23" s="19" customFormat="1" ht="12.75">
      <c r="B25" s="19" t="s">
        <v>9</v>
      </c>
      <c r="D25" s="31">
        <v>44018748.5235408</v>
      </c>
      <c r="E25" s="31"/>
      <c r="F25" s="31">
        <v>656715.556953707</v>
      </c>
      <c r="G25" s="38"/>
      <c r="H25" s="31">
        <v>34771564.1824899</v>
      </c>
      <c r="I25" s="38"/>
      <c r="J25" s="31">
        <v>2545746.77219599</v>
      </c>
      <c r="K25" s="38"/>
      <c r="L25" s="31">
        <v>2532218.40717746</v>
      </c>
      <c r="M25" s="38"/>
      <c r="N25" s="31">
        <v>16811577.5290337</v>
      </c>
      <c r="O25" s="38"/>
      <c r="P25" s="31">
        <v>2145633.58262091</v>
      </c>
      <c r="Q25" s="38"/>
      <c r="R25" s="31">
        <v>5689933.2455788</v>
      </c>
      <c r="S25" s="38"/>
      <c r="T25" s="31">
        <v>6828951.96559434</v>
      </c>
      <c r="U25" s="38"/>
      <c r="V25" s="38">
        <v>116001089.7651856</v>
      </c>
      <c r="W25" s="38"/>
    </row>
    <row r="26" spans="2:23" s="19" customFormat="1" ht="12.75">
      <c r="B26" s="19" t="s">
        <v>10</v>
      </c>
      <c r="D26" s="31">
        <v>140835521.515245</v>
      </c>
      <c r="E26" s="31"/>
      <c r="F26" s="31">
        <v>2144876.74963019</v>
      </c>
      <c r="G26" s="38"/>
      <c r="H26" s="31">
        <v>96416036.4002325</v>
      </c>
      <c r="I26" s="38"/>
      <c r="J26" s="31">
        <v>9741957.94191676</v>
      </c>
      <c r="K26" s="38"/>
      <c r="L26" s="31">
        <v>7747680.63502288</v>
      </c>
      <c r="M26" s="38"/>
      <c r="N26" s="31">
        <v>51803951.4070557</v>
      </c>
      <c r="O26" s="38"/>
      <c r="P26" s="31">
        <v>2465636.68040986</v>
      </c>
      <c r="Q26" s="38"/>
      <c r="R26" s="31">
        <v>13021321.2557971</v>
      </c>
      <c r="S26" s="38"/>
      <c r="T26" s="31">
        <v>24690790.5092068</v>
      </c>
      <c r="U26" s="38"/>
      <c r="V26" s="38">
        <v>348867773.09451675</v>
      </c>
      <c r="W26" s="38"/>
    </row>
    <row r="27" spans="2:23" s="19" customFormat="1" ht="12.75">
      <c r="B27" s="19" t="s">
        <v>11</v>
      </c>
      <c r="D27" s="31">
        <v>48013827.5708167</v>
      </c>
      <c r="E27" s="31"/>
      <c r="F27" s="31">
        <v>818654.413376978</v>
      </c>
      <c r="G27" s="38"/>
      <c r="H27" s="31">
        <v>41278759.7802771</v>
      </c>
      <c r="I27" s="38"/>
      <c r="J27" s="31">
        <v>4146065.06968189</v>
      </c>
      <c r="K27" s="38"/>
      <c r="L27" s="31">
        <v>2964696.388084</v>
      </c>
      <c r="M27" s="38"/>
      <c r="N27" s="31">
        <v>21033047.7394552</v>
      </c>
      <c r="O27" s="38"/>
      <c r="P27" s="31">
        <v>2625414.23467047</v>
      </c>
      <c r="Q27" s="38"/>
      <c r="R27" s="31">
        <v>8185008.7308688</v>
      </c>
      <c r="S27" s="38"/>
      <c r="T27" s="31">
        <v>9508533.42718385</v>
      </c>
      <c r="U27" s="38"/>
      <c r="V27" s="38">
        <v>138574007.35441497</v>
      </c>
      <c r="W27" s="38"/>
    </row>
    <row r="28" spans="2:23" s="19" customFormat="1" ht="12.75">
      <c r="B28" s="19" t="s">
        <v>12</v>
      </c>
      <c r="D28" s="31">
        <v>71287015.5678588</v>
      </c>
      <c r="E28" s="31"/>
      <c r="F28" s="31">
        <v>965288.653893081</v>
      </c>
      <c r="G28" s="38"/>
      <c r="H28" s="31">
        <v>51019494.0164481</v>
      </c>
      <c r="I28" s="38"/>
      <c r="J28" s="31">
        <v>4126381.79244839</v>
      </c>
      <c r="K28" s="38"/>
      <c r="L28" s="31">
        <v>3935335.95135773</v>
      </c>
      <c r="M28" s="38"/>
      <c r="N28" s="31">
        <v>25773958.6072363</v>
      </c>
      <c r="O28" s="38"/>
      <c r="P28" s="31">
        <v>452037.911060673</v>
      </c>
      <c r="Q28" s="38"/>
      <c r="R28" s="31">
        <v>8115889.83084627</v>
      </c>
      <c r="S28" s="38"/>
      <c r="T28" s="31">
        <v>11067722.3280837</v>
      </c>
      <c r="U28" s="38"/>
      <c r="V28" s="38">
        <v>176743124.65923303</v>
      </c>
      <c r="W28" s="38"/>
    </row>
    <row r="29" spans="2:23" s="19" customFormat="1" ht="12.75">
      <c r="B29" s="19" t="s">
        <v>13</v>
      </c>
      <c r="D29" s="31">
        <v>59910084.2762313</v>
      </c>
      <c r="E29" s="31"/>
      <c r="F29" s="31">
        <v>1054055.95614128</v>
      </c>
      <c r="G29" s="38"/>
      <c r="H29" s="31">
        <v>40013543.5134931</v>
      </c>
      <c r="I29" s="38"/>
      <c r="J29" s="31">
        <v>5485599.75931887</v>
      </c>
      <c r="K29" s="38"/>
      <c r="L29" s="31">
        <v>3977344.43507623</v>
      </c>
      <c r="M29" s="38"/>
      <c r="N29" s="31">
        <v>26244768.3067115</v>
      </c>
      <c r="O29" s="38"/>
      <c r="P29" s="31">
        <v>431.3001184612</v>
      </c>
      <c r="Q29" s="38"/>
      <c r="R29" s="31">
        <v>5702290.04042412</v>
      </c>
      <c r="S29" s="38"/>
      <c r="T29" s="31">
        <v>9516868.48153787</v>
      </c>
      <c r="U29" s="38"/>
      <c r="V29" s="38">
        <v>151904986.06905273</v>
      </c>
      <c r="W29" s="38"/>
    </row>
    <row r="30" spans="2:23" s="19" customFormat="1" ht="12.75">
      <c r="B30" s="19" t="s">
        <v>14</v>
      </c>
      <c r="D30" s="31">
        <v>117458008.520102</v>
      </c>
      <c r="E30" s="31"/>
      <c r="F30" s="31">
        <v>1588136.84732382</v>
      </c>
      <c r="G30" s="38"/>
      <c r="H30" s="31">
        <v>81311056.4520872</v>
      </c>
      <c r="I30" s="38"/>
      <c r="J30" s="31">
        <v>6815275.55922282</v>
      </c>
      <c r="K30" s="38"/>
      <c r="L30" s="31">
        <v>6377896.37395596</v>
      </c>
      <c r="M30" s="38"/>
      <c r="N30" s="31">
        <v>44212809.8402437</v>
      </c>
      <c r="O30" s="38"/>
      <c r="P30" s="31">
        <v>715569.516554965</v>
      </c>
      <c r="Q30" s="38"/>
      <c r="R30" s="31">
        <v>10216429.685942</v>
      </c>
      <c r="S30" s="38"/>
      <c r="T30" s="31">
        <v>22967177.2632531</v>
      </c>
      <c r="U30" s="38"/>
      <c r="V30" s="38">
        <v>291662360.05868554</v>
      </c>
      <c r="W30" s="38"/>
    </row>
    <row r="31" spans="2:23" s="19" customFormat="1" ht="12.75">
      <c r="B31" s="19" t="s">
        <v>15</v>
      </c>
      <c r="C31" s="41"/>
      <c r="D31" s="31">
        <v>248155552.919261</v>
      </c>
      <c r="E31" s="31"/>
      <c r="F31" s="31">
        <v>3742472.42405482</v>
      </c>
      <c r="G31" s="31"/>
      <c r="H31" s="31">
        <v>181666115.882783</v>
      </c>
      <c r="I31" s="31"/>
      <c r="J31" s="31">
        <v>15691766.3886636</v>
      </c>
      <c r="K31" s="31"/>
      <c r="L31" s="31">
        <v>15824719.7481926</v>
      </c>
      <c r="M31" s="31"/>
      <c r="N31" s="31">
        <v>106728679.115716</v>
      </c>
      <c r="O31" s="31"/>
      <c r="P31" s="31">
        <v>1511139.10718334</v>
      </c>
      <c r="Q31" s="31"/>
      <c r="R31" s="31">
        <v>27979005.2874159</v>
      </c>
      <c r="S31" s="31"/>
      <c r="T31" s="31">
        <v>33260778.6497803</v>
      </c>
      <c r="U31" s="31"/>
      <c r="V31" s="31">
        <v>634560229.5230505</v>
      </c>
      <c r="W31" s="38"/>
    </row>
    <row r="32" spans="2:23" s="19" customFormat="1" ht="6" customHeight="1">
      <c r="B32" s="35"/>
      <c r="C32" s="41"/>
      <c r="D32" s="42"/>
      <c r="E32" s="31"/>
      <c r="F32" s="42"/>
      <c r="G32" s="31"/>
      <c r="H32" s="42"/>
      <c r="I32" s="31"/>
      <c r="J32" s="42"/>
      <c r="K32" s="31"/>
      <c r="L32" s="42"/>
      <c r="M32" s="31"/>
      <c r="N32" s="42"/>
      <c r="O32" s="31"/>
      <c r="P32" s="42"/>
      <c r="Q32" s="31"/>
      <c r="R32" s="42"/>
      <c r="S32" s="31"/>
      <c r="T32" s="42"/>
      <c r="U32" s="31"/>
      <c r="V32" s="42"/>
      <c r="W32" s="38"/>
    </row>
    <row r="33" spans="2:23" s="19" customFormat="1" ht="16.5" customHeight="1">
      <c r="B33" s="44" t="s">
        <v>123</v>
      </c>
      <c r="C33" s="35"/>
      <c r="D33" s="45">
        <v>2289704779.9999957</v>
      </c>
      <c r="E33" s="45"/>
      <c r="F33" s="45">
        <v>35022379.999999925</v>
      </c>
      <c r="G33" s="45"/>
      <c r="H33" s="45">
        <v>1625936896.9999976</v>
      </c>
      <c r="I33" s="45"/>
      <c r="J33" s="45">
        <v>180296310.9999997</v>
      </c>
      <c r="K33" s="45"/>
      <c r="L33" s="45">
        <v>134839023.9999997</v>
      </c>
      <c r="M33" s="45"/>
      <c r="N33" s="45">
        <v>929030434.9999988</v>
      </c>
      <c r="O33" s="45"/>
      <c r="P33" s="45">
        <v>21999999.999999963</v>
      </c>
      <c r="Q33" s="45"/>
      <c r="R33" s="45">
        <v>243999999.9999995</v>
      </c>
      <c r="S33" s="45"/>
      <c r="T33" s="45">
        <v>373396771</v>
      </c>
      <c r="U33" s="45"/>
      <c r="V33" s="45">
        <v>5834226597.999991</v>
      </c>
      <c r="W33" s="38"/>
    </row>
    <row r="34" s="19" customFormat="1" ht="6" customHeight="1"/>
    <row r="35" s="19" customFormat="1" ht="12.75" customHeight="1">
      <c r="B35" s="47" t="s">
        <v>142</v>
      </c>
    </row>
    <row r="36" s="19" customFormat="1" ht="12.75" customHeight="1">
      <c r="H36" s="56"/>
    </row>
    <row r="37" spans="4:22" s="19" customFormat="1" ht="12.75" customHeight="1"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2:22" ht="15">
      <c r="B38" s="1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2:22" ht="15">
      <c r="B39" s="1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2:22" ht="15">
      <c r="B40" s="1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2:22" ht="15">
      <c r="B41" s="1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  <row r="42" spans="2:22" ht="15">
      <c r="B42" s="1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2:22" ht="15">
      <c r="B43" s="19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</row>
    <row r="44" spans="2:22" ht="15">
      <c r="B44" s="19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2:22" ht="15">
      <c r="B45" s="1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2:22" ht="15">
      <c r="B46" s="1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2:22" ht="15">
      <c r="B47" s="1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2:22" ht="15">
      <c r="B48" s="1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2:22" ht="15">
      <c r="B49" s="1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2:22" ht="15">
      <c r="B50" s="1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2:22" ht="15">
      <c r="B51" s="1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</row>
    <row r="52" spans="2:22" ht="15">
      <c r="B52" s="19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</row>
    <row r="53" spans="2:22" ht="15">
      <c r="B53" s="1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2:22" ht="15">
      <c r="B54" s="1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2:22" ht="15">
      <c r="B55" s="1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2:22" ht="15">
      <c r="B56" s="1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2:22" ht="15">
      <c r="B57" s="19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2:22" ht="15">
      <c r="B58" s="1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</sheetData>
  <sheetProtection/>
  <mergeCells count="11">
    <mergeCell ref="B7:B8"/>
    <mergeCell ref="T7:T8"/>
    <mergeCell ref="R7:R8"/>
    <mergeCell ref="P7:P8"/>
    <mergeCell ref="V7:V8"/>
    <mergeCell ref="D7:D8"/>
    <mergeCell ref="L7:L8"/>
    <mergeCell ref="F7:F8"/>
    <mergeCell ref="H7:H8"/>
    <mergeCell ref="J7:J8"/>
    <mergeCell ref="N7:N8"/>
  </mergeCells>
  <conditionalFormatting sqref="V6">
    <cfRule type="expression" priority="1" dxfId="10" stopIfTrue="1">
      <formula>$A$1&gt;0</formula>
    </cfRule>
  </conditionalFormatting>
  <hyperlinks>
    <hyperlink ref="V1" location="'Content '!A1" display="Back to content "/>
  </hyperlinks>
  <printOptions/>
  <pageMargins left="0.35" right="0.4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showGridLines="0" zoomScale="70" zoomScaleNormal="70" zoomScalePageLayoutView="0" workbookViewId="0" topLeftCell="A5">
      <selection activeCell="U11" sqref="U11"/>
    </sheetView>
  </sheetViews>
  <sheetFormatPr defaultColWidth="8.88671875" defaultRowHeight="15"/>
  <cols>
    <col min="1" max="1" width="3.3359375" style="33" customWidth="1"/>
    <col min="2" max="2" width="19.10546875" style="33" customWidth="1"/>
    <col min="3" max="3" width="2.77734375" style="33" customWidth="1"/>
    <col min="4" max="4" width="9.21484375" style="33" customWidth="1"/>
    <col min="5" max="5" width="2.77734375" style="33" customWidth="1"/>
    <col min="6" max="6" width="9.21484375" style="33" customWidth="1"/>
    <col min="7" max="7" width="2.77734375" style="33" customWidth="1"/>
    <col min="8" max="8" width="9.21484375" style="33" customWidth="1"/>
    <col min="9" max="9" width="2.77734375" style="33" customWidth="1"/>
    <col min="10" max="10" width="9.21484375" style="33" customWidth="1"/>
    <col min="11" max="11" width="2.77734375" style="33" customWidth="1"/>
    <col min="12" max="12" width="9.21484375" style="33" customWidth="1"/>
    <col min="13" max="13" width="2.77734375" style="33" customWidth="1"/>
    <col min="14" max="14" width="9.21484375" style="33" customWidth="1"/>
    <col min="15" max="15" width="2.77734375" style="33" customWidth="1"/>
    <col min="16" max="16" width="9.21484375" style="33" customWidth="1"/>
    <col min="17" max="17" width="2.77734375" style="33" customWidth="1"/>
    <col min="18" max="18" width="9.21484375" style="33" customWidth="1"/>
    <col min="19" max="19" width="2.77734375" style="33" customWidth="1"/>
    <col min="20" max="20" width="9.21484375" style="33" customWidth="1"/>
    <col min="21" max="21" width="2.77734375" style="33" customWidth="1"/>
    <col min="22" max="22" width="9.21484375" style="33" customWidth="1"/>
    <col min="23" max="16384" width="8.88671875" style="33" customWidth="1"/>
  </cols>
  <sheetData>
    <row r="1" spans="2:22" ht="15.75">
      <c r="B1" s="34" t="s">
        <v>133</v>
      </c>
      <c r="V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139</v>
      </c>
    </row>
    <row r="6" spans="2:22" s="19" customFormat="1" ht="12.7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 t="s">
        <v>162</v>
      </c>
    </row>
    <row r="7" spans="2:22" s="37" customFormat="1" ht="25.5" customHeight="1">
      <c r="B7" s="304" t="s">
        <v>124</v>
      </c>
      <c r="D7" s="306" t="s">
        <v>97</v>
      </c>
      <c r="F7" s="306" t="s">
        <v>98</v>
      </c>
      <c r="H7" s="306" t="s">
        <v>99</v>
      </c>
      <c r="J7" s="306" t="s">
        <v>100</v>
      </c>
      <c r="L7" s="306" t="s">
        <v>25</v>
      </c>
      <c r="N7" s="306" t="s">
        <v>101</v>
      </c>
      <c r="P7" s="306" t="s">
        <v>102</v>
      </c>
      <c r="R7" s="306" t="s">
        <v>103</v>
      </c>
      <c r="T7" s="306" t="s">
        <v>104</v>
      </c>
      <c r="V7" s="306" t="s">
        <v>26</v>
      </c>
    </row>
    <row r="8" spans="2:22" s="37" customFormat="1" ht="25.5" customHeight="1">
      <c r="B8" s="305"/>
      <c r="D8" s="307"/>
      <c r="E8" s="53"/>
      <c r="F8" s="307"/>
      <c r="H8" s="307"/>
      <c r="J8" s="307"/>
      <c r="L8" s="307"/>
      <c r="N8" s="307"/>
      <c r="P8" s="307"/>
      <c r="R8" s="307"/>
      <c r="T8" s="307"/>
      <c r="V8" s="307"/>
    </row>
    <row r="9" s="19" customFormat="1" ht="6" customHeight="1"/>
    <row r="10" spans="2:23" s="19" customFormat="1" ht="12.75">
      <c r="B10" s="19" t="s">
        <v>118</v>
      </c>
      <c r="D10" s="31">
        <v>56581153.3774686</v>
      </c>
      <c r="E10" s="31"/>
      <c r="F10" s="31">
        <v>868893.431254995</v>
      </c>
      <c r="G10" s="38"/>
      <c r="H10" s="31">
        <v>38452174.3910645</v>
      </c>
      <c r="I10" s="38"/>
      <c r="J10" s="31">
        <v>5569278.68863351</v>
      </c>
      <c r="K10" s="38"/>
      <c r="L10" s="31">
        <v>3243117.7172512</v>
      </c>
      <c r="M10" s="38"/>
      <c r="N10" s="31">
        <v>23731165.8069446</v>
      </c>
      <c r="O10" s="38"/>
      <c r="P10" s="31">
        <v>508247.226582517</v>
      </c>
      <c r="Q10" s="38"/>
      <c r="R10" s="31">
        <v>5036944.75633788</v>
      </c>
      <c r="S10" s="38"/>
      <c r="T10" s="31">
        <v>8325045.48702896</v>
      </c>
      <c r="U10" s="38"/>
      <c r="V10" s="38">
        <v>142316020.88256678</v>
      </c>
      <c r="W10" s="38"/>
    </row>
    <row r="11" spans="2:23" s="19" customFormat="1" ht="12.75">
      <c r="B11" s="19" t="s">
        <v>0</v>
      </c>
      <c r="D11" s="31">
        <v>98351042.7681232</v>
      </c>
      <c r="E11" s="31"/>
      <c r="F11" s="31">
        <v>1628584.74142917</v>
      </c>
      <c r="G11" s="38"/>
      <c r="H11" s="31">
        <v>67128853.0467971</v>
      </c>
      <c r="I11" s="38"/>
      <c r="J11" s="31">
        <v>11424258.6287714</v>
      </c>
      <c r="K11" s="38"/>
      <c r="L11" s="31">
        <v>5744364.21449724</v>
      </c>
      <c r="M11" s="38"/>
      <c r="N11" s="31">
        <v>45792072.51947</v>
      </c>
      <c r="O11" s="38"/>
      <c r="P11" s="31">
        <v>493834.391381792</v>
      </c>
      <c r="Q11" s="38"/>
      <c r="R11" s="31">
        <v>8728366.7758235</v>
      </c>
      <c r="S11" s="38"/>
      <c r="T11" s="31">
        <v>15088424.5063187</v>
      </c>
      <c r="U11" s="38"/>
      <c r="V11" s="38">
        <v>254379801.5926121</v>
      </c>
      <c r="W11" s="38"/>
    </row>
    <row r="12" spans="2:23" s="19" customFormat="1" ht="12.75">
      <c r="B12" s="19" t="s">
        <v>1</v>
      </c>
      <c r="D12" s="31">
        <v>84581313.5660282</v>
      </c>
      <c r="E12" s="31"/>
      <c r="F12" s="31">
        <v>1347538.18586785</v>
      </c>
      <c r="G12" s="38"/>
      <c r="H12" s="31">
        <v>66738591.0570741</v>
      </c>
      <c r="I12" s="38"/>
      <c r="J12" s="31">
        <v>8145249.1668215</v>
      </c>
      <c r="K12" s="38"/>
      <c r="L12" s="31">
        <v>5420779.13220025</v>
      </c>
      <c r="M12" s="38"/>
      <c r="N12" s="31">
        <v>37908920.138397</v>
      </c>
      <c r="O12" s="38"/>
      <c r="P12" s="31">
        <v>174108.736588734</v>
      </c>
      <c r="Q12" s="38"/>
      <c r="R12" s="31">
        <v>8963825.36846084</v>
      </c>
      <c r="S12" s="38"/>
      <c r="T12" s="31">
        <v>16235619.5661602</v>
      </c>
      <c r="U12" s="38"/>
      <c r="V12" s="38">
        <v>229515944.9175987</v>
      </c>
      <c r="W12" s="38"/>
    </row>
    <row r="13" spans="2:23" s="19" customFormat="1" ht="12.75">
      <c r="B13" s="19" t="s">
        <v>2</v>
      </c>
      <c r="D13" s="31">
        <v>83173135.9197909</v>
      </c>
      <c r="E13" s="31"/>
      <c r="F13" s="31">
        <v>1093684.86491956</v>
      </c>
      <c r="G13" s="38"/>
      <c r="H13" s="31">
        <v>57088495.0455183</v>
      </c>
      <c r="I13" s="38"/>
      <c r="J13" s="31">
        <v>7000984.81367749</v>
      </c>
      <c r="K13" s="38"/>
      <c r="L13" s="31">
        <v>4421650.59744659</v>
      </c>
      <c r="M13" s="38"/>
      <c r="N13" s="31">
        <v>30978671.5335552</v>
      </c>
      <c r="O13" s="38"/>
      <c r="P13" s="31">
        <v>168517.710905036</v>
      </c>
      <c r="Q13" s="38"/>
      <c r="R13" s="31">
        <v>8934557.55705761</v>
      </c>
      <c r="S13" s="38"/>
      <c r="T13" s="31">
        <v>13030156.767033</v>
      </c>
      <c r="U13" s="38"/>
      <c r="V13" s="38">
        <v>205889854.8099037</v>
      </c>
      <c r="W13" s="38"/>
    </row>
    <row r="14" spans="2:23" s="19" customFormat="1" ht="12.75">
      <c r="B14" s="19" t="s">
        <v>3</v>
      </c>
      <c r="D14" s="31">
        <v>122362696.601597</v>
      </c>
      <c r="E14" s="31"/>
      <c r="F14" s="31">
        <v>1790978.21762668</v>
      </c>
      <c r="G14" s="38"/>
      <c r="H14" s="31">
        <v>74504451.2096992</v>
      </c>
      <c r="I14" s="38"/>
      <c r="J14" s="31">
        <v>9339452.66125551</v>
      </c>
      <c r="K14" s="38"/>
      <c r="L14" s="31">
        <v>7192373.90046191</v>
      </c>
      <c r="M14" s="38"/>
      <c r="N14" s="31">
        <v>45817039.2288811</v>
      </c>
      <c r="O14" s="38"/>
      <c r="P14" s="31">
        <v>225093.538663015</v>
      </c>
      <c r="Q14" s="38"/>
      <c r="R14" s="31">
        <v>9462564.15128333</v>
      </c>
      <c r="S14" s="38"/>
      <c r="T14" s="31">
        <v>15392328.9435256</v>
      </c>
      <c r="U14" s="38"/>
      <c r="V14" s="38">
        <v>286086978.45299333</v>
      </c>
      <c r="W14" s="38"/>
    </row>
    <row r="15" spans="2:23" s="19" customFormat="1" ht="12.75">
      <c r="B15" s="19" t="s">
        <v>119</v>
      </c>
      <c r="D15" s="31">
        <v>103877328.301064</v>
      </c>
      <c r="E15" s="31"/>
      <c r="F15" s="31">
        <v>1631955.22299363</v>
      </c>
      <c r="G15" s="38"/>
      <c r="H15" s="31">
        <v>73752241.6381832</v>
      </c>
      <c r="I15" s="38"/>
      <c r="J15" s="31">
        <v>7119783.46606399</v>
      </c>
      <c r="K15" s="38"/>
      <c r="L15" s="31">
        <v>6420046.52480641</v>
      </c>
      <c r="M15" s="38"/>
      <c r="N15" s="31">
        <v>40339554.4087229</v>
      </c>
      <c r="O15" s="38"/>
      <c r="P15" s="31">
        <v>321698.495176122</v>
      </c>
      <c r="Q15" s="38"/>
      <c r="R15" s="31">
        <v>9298315.44397842</v>
      </c>
      <c r="S15" s="38"/>
      <c r="T15" s="31">
        <v>14122333.1027841</v>
      </c>
      <c r="U15" s="38"/>
      <c r="V15" s="38">
        <v>256883256.6037728</v>
      </c>
      <c r="W15" s="38"/>
    </row>
    <row r="16" spans="2:23" s="19" customFormat="1" ht="12.75">
      <c r="B16" s="19" t="s">
        <v>4</v>
      </c>
      <c r="D16" s="31">
        <v>103169762.945599</v>
      </c>
      <c r="E16" s="31"/>
      <c r="F16" s="31">
        <v>1571724.53772966</v>
      </c>
      <c r="G16" s="38"/>
      <c r="H16" s="31">
        <v>70931527.8735307</v>
      </c>
      <c r="I16" s="38"/>
      <c r="J16" s="31">
        <v>13057654.5778995</v>
      </c>
      <c r="K16" s="38"/>
      <c r="L16" s="31">
        <v>6113633.53026971</v>
      </c>
      <c r="M16" s="38"/>
      <c r="N16" s="31">
        <v>46711158.054986</v>
      </c>
      <c r="O16" s="38"/>
      <c r="P16" s="31">
        <v>47934.2637391197</v>
      </c>
      <c r="Q16" s="38"/>
      <c r="R16" s="31">
        <v>8348567.61586666</v>
      </c>
      <c r="S16" s="38"/>
      <c r="T16" s="31">
        <v>17887526.6782204</v>
      </c>
      <c r="U16" s="38"/>
      <c r="V16" s="38">
        <v>267839490.07784078</v>
      </c>
      <c r="W16" s="38"/>
    </row>
    <row r="17" spans="2:23" s="19" customFormat="1" ht="12.75">
      <c r="B17" s="19" t="s">
        <v>5</v>
      </c>
      <c r="D17" s="31">
        <v>57227035.3142675</v>
      </c>
      <c r="E17" s="31"/>
      <c r="F17" s="31">
        <v>986718.084002512</v>
      </c>
      <c r="G17" s="38"/>
      <c r="H17" s="31">
        <v>40077119.8913047</v>
      </c>
      <c r="I17" s="38"/>
      <c r="J17" s="31">
        <v>6485076.59592716</v>
      </c>
      <c r="K17" s="38"/>
      <c r="L17" s="31">
        <v>3461170.83164129</v>
      </c>
      <c r="M17" s="38"/>
      <c r="N17" s="31">
        <v>25771585.964652</v>
      </c>
      <c r="O17" s="38"/>
      <c r="P17" s="31">
        <v>107276.174816023</v>
      </c>
      <c r="Q17" s="38"/>
      <c r="R17" s="31">
        <v>5060758.14176335</v>
      </c>
      <c r="S17" s="38"/>
      <c r="T17" s="31">
        <v>11023486.7447772</v>
      </c>
      <c r="U17" s="38"/>
      <c r="V17" s="38">
        <v>150200227.74315175</v>
      </c>
      <c r="W17" s="38"/>
    </row>
    <row r="18" spans="2:23" s="19" customFormat="1" ht="12.75">
      <c r="B18" s="19" t="s">
        <v>6</v>
      </c>
      <c r="D18" s="31">
        <v>97036158.3367729</v>
      </c>
      <c r="E18" s="31"/>
      <c r="F18" s="31">
        <v>1564781.41008599</v>
      </c>
      <c r="G18" s="38"/>
      <c r="H18" s="31">
        <v>68062826.013726</v>
      </c>
      <c r="I18" s="38"/>
      <c r="J18" s="31">
        <v>9618377.29744921</v>
      </c>
      <c r="K18" s="38"/>
      <c r="L18" s="31">
        <v>5767322.04611207</v>
      </c>
      <c r="M18" s="38"/>
      <c r="N18" s="31">
        <v>41752480.2385479</v>
      </c>
      <c r="O18" s="38"/>
      <c r="P18" s="31">
        <v>365928.641313968</v>
      </c>
      <c r="Q18" s="38"/>
      <c r="R18" s="31">
        <v>7983684.58392692</v>
      </c>
      <c r="S18" s="38"/>
      <c r="T18" s="31">
        <v>15429010.8734403</v>
      </c>
      <c r="U18" s="38"/>
      <c r="V18" s="38">
        <v>247580569.44137523</v>
      </c>
      <c r="W18" s="38"/>
    </row>
    <row r="19" spans="2:23" s="19" customFormat="1" ht="12.75">
      <c r="B19" s="19" t="s">
        <v>7</v>
      </c>
      <c r="D19" s="31">
        <v>151024275.53556</v>
      </c>
      <c r="E19" s="31"/>
      <c r="F19" s="31">
        <v>2237162.21039537</v>
      </c>
      <c r="G19" s="38"/>
      <c r="H19" s="31">
        <v>104795840.388368</v>
      </c>
      <c r="I19" s="38"/>
      <c r="J19" s="31">
        <v>13432375.3007405</v>
      </c>
      <c r="K19" s="38"/>
      <c r="L19" s="31">
        <v>8655380.23449756</v>
      </c>
      <c r="M19" s="38"/>
      <c r="N19" s="31">
        <v>59138788.6361716</v>
      </c>
      <c r="O19" s="38"/>
      <c r="P19" s="31">
        <v>1194545.54229126</v>
      </c>
      <c r="Q19" s="38"/>
      <c r="R19" s="31">
        <v>14134393.732616</v>
      </c>
      <c r="S19" s="38"/>
      <c r="T19" s="31">
        <v>20936210.0186708</v>
      </c>
      <c r="U19" s="38"/>
      <c r="V19" s="38">
        <v>375548971.59931105</v>
      </c>
      <c r="W19" s="38"/>
    </row>
    <row r="20" spans="2:23" s="19" customFormat="1" ht="12.75">
      <c r="B20" s="19" t="s">
        <v>120</v>
      </c>
      <c r="D20" s="31">
        <v>181397232.795392</v>
      </c>
      <c r="E20" s="31"/>
      <c r="F20" s="31">
        <v>2750771.96596471</v>
      </c>
      <c r="G20" s="38"/>
      <c r="H20" s="31">
        <v>135472929.811692</v>
      </c>
      <c r="I20" s="38"/>
      <c r="J20" s="31">
        <v>11919616.6647249</v>
      </c>
      <c r="K20" s="38"/>
      <c r="L20" s="31">
        <v>11392546.2231565</v>
      </c>
      <c r="M20" s="38"/>
      <c r="N20" s="31">
        <v>76447848.4323709</v>
      </c>
      <c r="O20" s="38"/>
      <c r="P20" s="31">
        <v>969377.356782491</v>
      </c>
      <c r="Q20" s="38"/>
      <c r="R20" s="31">
        <v>19012043.4151266</v>
      </c>
      <c r="S20" s="38"/>
      <c r="T20" s="31">
        <v>24571412.7425265</v>
      </c>
      <c r="U20" s="38"/>
      <c r="V20" s="38">
        <v>463933779.40773666</v>
      </c>
      <c r="W20" s="38"/>
    </row>
    <row r="21" spans="2:23" s="19" customFormat="1" ht="12.75">
      <c r="B21" s="19" t="s">
        <v>121</v>
      </c>
      <c r="D21" s="31">
        <v>113943389.152341</v>
      </c>
      <c r="E21" s="31"/>
      <c r="F21" s="31">
        <v>1658653.04074228</v>
      </c>
      <c r="G21" s="38"/>
      <c r="H21" s="31">
        <v>85641826.8048638</v>
      </c>
      <c r="I21" s="38"/>
      <c r="J21" s="31">
        <v>7757183.39951809</v>
      </c>
      <c r="K21" s="38"/>
      <c r="L21" s="31">
        <v>6581677.06512698</v>
      </c>
      <c r="M21" s="38"/>
      <c r="N21" s="31">
        <v>43031806.847227</v>
      </c>
      <c r="O21" s="38"/>
      <c r="P21" s="31">
        <v>2358764.33330297</v>
      </c>
      <c r="Q21" s="38"/>
      <c r="R21" s="31">
        <v>16201289.8126824</v>
      </c>
      <c r="S21" s="38"/>
      <c r="T21" s="31">
        <v>15821265.3465776</v>
      </c>
      <c r="U21" s="38"/>
      <c r="V21" s="38">
        <v>292995855.8023821</v>
      </c>
      <c r="W21" s="38"/>
    </row>
    <row r="22" spans="2:23" s="19" customFormat="1" ht="12.75">
      <c r="B22" s="19" t="s">
        <v>122</v>
      </c>
      <c r="D22" s="31">
        <v>112951758.084669</v>
      </c>
      <c r="E22" s="31"/>
      <c r="F22" s="31">
        <v>1608461.3693623</v>
      </c>
      <c r="G22" s="38"/>
      <c r="H22" s="31">
        <v>76133919.0874705</v>
      </c>
      <c r="I22" s="38"/>
      <c r="J22" s="31">
        <v>8015528.00149562</v>
      </c>
      <c r="K22" s="38"/>
      <c r="L22" s="31">
        <v>6668602.08079766</v>
      </c>
      <c r="M22" s="38"/>
      <c r="N22" s="31">
        <v>42381058.4001701</v>
      </c>
      <c r="O22" s="38"/>
      <c r="P22" s="31">
        <v>757871.506671672</v>
      </c>
      <c r="Q22" s="38"/>
      <c r="R22" s="31">
        <v>13183748.222247</v>
      </c>
      <c r="S22" s="38"/>
      <c r="T22" s="31">
        <v>15705456.5334198</v>
      </c>
      <c r="U22" s="38"/>
      <c r="V22" s="38">
        <v>277406403.28630364</v>
      </c>
      <c r="W22" s="38"/>
    </row>
    <row r="23" spans="2:23" s="19" customFormat="1" ht="12.75">
      <c r="B23" s="19" t="s">
        <v>28</v>
      </c>
      <c r="D23" s="31">
        <v>107492477.190502</v>
      </c>
      <c r="E23" s="31"/>
      <c r="F23" s="31">
        <v>1367676.24748557</v>
      </c>
      <c r="G23" s="38"/>
      <c r="H23" s="31">
        <v>63419421.2461066</v>
      </c>
      <c r="I23" s="38"/>
      <c r="J23" s="31">
        <v>7213123.52006354</v>
      </c>
      <c r="K23" s="38"/>
      <c r="L23" s="31">
        <v>6030781.67827263</v>
      </c>
      <c r="M23" s="38"/>
      <c r="N23" s="31">
        <v>37895700.9687295</v>
      </c>
      <c r="O23" s="38"/>
      <c r="P23" s="31">
        <v>167442.525329094</v>
      </c>
      <c r="Q23" s="38"/>
      <c r="R23" s="31">
        <v>9052573.28796513</v>
      </c>
      <c r="S23" s="38"/>
      <c r="T23" s="31">
        <v>11677474.0734774</v>
      </c>
      <c r="U23" s="38"/>
      <c r="V23" s="38">
        <v>244316670.73793143</v>
      </c>
      <c r="W23" s="38"/>
    </row>
    <row r="24" spans="2:23" s="19" customFormat="1" ht="12.75">
      <c r="B24" s="19" t="s">
        <v>8</v>
      </c>
      <c r="D24" s="31">
        <v>200605251.160425</v>
      </c>
      <c r="E24" s="31"/>
      <c r="F24" s="31">
        <v>2878127.83496548</v>
      </c>
      <c r="G24" s="38"/>
      <c r="H24" s="31">
        <v>140102609.06929</v>
      </c>
      <c r="I24" s="38"/>
      <c r="J24" s="31">
        <v>12754910.7515331</v>
      </c>
      <c r="K24" s="38"/>
      <c r="L24" s="31">
        <v>11087244.0914398</v>
      </c>
      <c r="M24" s="38"/>
      <c r="N24" s="31">
        <v>72020404.4115918</v>
      </c>
      <c r="O24" s="38"/>
      <c r="P24" s="31">
        <v>4223497.22383747</v>
      </c>
      <c r="Q24" s="38"/>
      <c r="R24" s="31">
        <v>21564200.8753679</v>
      </c>
      <c r="S24" s="38"/>
      <c r="T24" s="31">
        <v>29378731.9913995</v>
      </c>
      <c r="U24" s="38"/>
      <c r="V24" s="38">
        <v>494614977.40985</v>
      </c>
      <c r="W24" s="38"/>
    </row>
    <row r="25" spans="2:23" s="19" customFormat="1" ht="12.75">
      <c r="B25" s="19" t="s">
        <v>9</v>
      </c>
      <c r="D25" s="31">
        <v>47541589.173247</v>
      </c>
      <c r="E25" s="31"/>
      <c r="F25" s="31">
        <v>679403.367200759</v>
      </c>
      <c r="G25" s="38"/>
      <c r="H25" s="31">
        <v>36786501.7890902</v>
      </c>
      <c r="I25" s="38"/>
      <c r="J25" s="31">
        <v>2723145.48519186</v>
      </c>
      <c r="K25" s="38"/>
      <c r="L25" s="31">
        <v>2764150.69799655</v>
      </c>
      <c r="M25" s="38"/>
      <c r="N25" s="31">
        <v>17668894.1700767</v>
      </c>
      <c r="O25" s="38"/>
      <c r="P25" s="31">
        <v>2145633.58262091</v>
      </c>
      <c r="Q25" s="38"/>
      <c r="R25" s="31">
        <v>5611030.81299833</v>
      </c>
      <c r="S25" s="38"/>
      <c r="T25" s="31">
        <v>6502590.96559434</v>
      </c>
      <c r="U25" s="38"/>
      <c r="V25" s="38">
        <v>122422940.04401664</v>
      </c>
      <c r="W25" s="38"/>
    </row>
    <row r="26" spans="2:23" s="19" customFormat="1" ht="12.75">
      <c r="B26" s="19" t="s">
        <v>10</v>
      </c>
      <c r="D26" s="31">
        <v>150611442.619811</v>
      </c>
      <c r="E26" s="31"/>
      <c r="F26" s="31">
        <v>2218495.06352337</v>
      </c>
      <c r="G26" s="38"/>
      <c r="H26" s="31">
        <v>101891725.93712</v>
      </c>
      <c r="I26" s="38"/>
      <c r="J26" s="31">
        <v>10276011.328077</v>
      </c>
      <c r="K26" s="38"/>
      <c r="L26" s="31">
        <v>8385070.28161322</v>
      </c>
      <c r="M26" s="38"/>
      <c r="N26" s="31">
        <v>53875752.4393573</v>
      </c>
      <c r="O26" s="38"/>
      <c r="P26" s="31">
        <v>2465636.68040986</v>
      </c>
      <c r="Q26" s="38"/>
      <c r="R26" s="31">
        <v>12916248.2702105</v>
      </c>
      <c r="S26" s="38"/>
      <c r="T26" s="31">
        <v>23679628.5092068</v>
      </c>
      <c r="U26" s="38"/>
      <c r="V26" s="38">
        <v>366320011.12932897</v>
      </c>
      <c r="W26" s="38"/>
    </row>
    <row r="27" spans="2:23" s="19" customFormat="1" ht="12.75">
      <c r="B27" s="19" t="s">
        <v>11</v>
      </c>
      <c r="D27" s="31">
        <v>51465425.4775695</v>
      </c>
      <c r="E27" s="31"/>
      <c r="F27" s="31">
        <v>855105.24637215</v>
      </c>
      <c r="G27" s="38"/>
      <c r="H27" s="31">
        <v>43728206.9895235</v>
      </c>
      <c r="I27" s="38"/>
      <c r="J27" s="31">
        <v>4210685.42140349</v>
      </c>
      <c r="K27" s="38"/>
      <c r="L27" s="31">
        <v>3218910.16496378</v>
      </c>
      <c r="M27" s="38"/>
      <c r="N27" s="31">
        <v>21906895.6668994</v>
      </c>
      <c r="O27" s="38"/>
      <c r="P27" s="31">
        <v>2625414.23467047</v>
      </c>
      <c r="Q27" s="38"/>
      <c r="R27" s="31">
        <v>8078975.56805872</v>
      </c>
      <c r="S27" s="38"/>
      <c r="T27" s="31">
        <v>9026487.42718385</v>
      </c>
      <c r="U27" s="38"/>
      <c r="V27" s="38">
        <v>145116106.19664487</v>
      </c>
      <c r="W27" s="38"/>
    </row>
    <row r="28" spans="2:23" s="19" customFormat="1" ht="12.75">
      <c r="B28" s="19" t="s">
        <v>12</v>
      </c>
      <c r="D28" s="31">
        <v>76197692.8808875</v>
      </c>
      <c r="E28" s="31"/>
      <c r="F28" s="31">
        <v>1003446.36769863</v>
      </c>
      <c r="G28" s="38"/>
      <c r="H28" s="31">
        <v>54133683.2667084</v>
      </c>
      <c r="I28" s="38"/>
      <c r="J28" s="31">
        <v>4380488.00307551</v>
      </c>
      <c r="K28" s="38"/>
      <c r="L28" s="31">
        <v>4284597.89702013</v>
      </c>
      <c r="M28" s="38"/>
      <c r="N28" s="31">
        <v>27044319.4139095</v>
      </c>
      <c r="O28" s="38"/>
      <c r="P28" s="31">
        <v>452037.911060673</v>
      </c>
      <c r="Q28" s="38"/>
      <c r="R28" s="31">
        <v>8234203.45793653</v>
      </c>
      <c r="S28" s="38"/>
      <c r="T28" s="31">
        <v>10586421.3280837</v>
      </c>
      <c r="U28" s="38"/>
      <c r="V28" s="38">
        <v>186316890.52638054</v>
      </c>
      <c r="W28" s="38"/>
    </row>
    <row r="29" spans="2:23" s="19" customFormat="1" ht="12.75">
      <c r="B29" s="19" t="s">
        <v>13</v>
      </c>
      <c r="D29" s="31">
        <v>63782519.4793254</v>
      </c>
      <c r="E29" s="31"/>
      <c r="F29" s="31">
        <v>1105257.57133336</v>
      </c>
      <c r="G29" s="38"/>
      <c r="H29" s="31">
        <v>42553240.7923406</v>
      </c>
      <c r="I29" s="38"/>
      <c r="J29" s="31">
        <v>5894170.5933027</v>
      </c>
      <c r="K29" s="38"/>
      <c r="L29" s="31">
        <v>4332642.71398827</v>
      </c>
      <c r="M29" s="38"/>
      <c r="N29" s="31">
        <v>27712657.781553</v>
      </c>
      <c r="O29" s="38"/>
      <c r="P29" s="31">
        <v>431.3001184612</v>
      </c>
      <c r="Q29" s="38"/>
      <c r="R29" s="31">
        <v>5766439.36260048</v>
      </c>
      <c r="S29" s="38"/>
      <c r="T29" s="31">
        <v>9126055.48153787</v>
      </c>
      <c r="U29" s="38"/>
      <c r="V29" s="38">
        <v>160273415.07610014</v>
      </c>
      <c r="W29" s="38"/>
    </row>
    <row r="30" spans="2:23" s="19" customFormat="1" ht="12.75">
      <c r="B30" s="19" t="s">
        <v>14</v>
      </c>
      <c r="D30" s="31">
        <v>127710322.812888</v>
      </c>
      <c r="E30" s="31"/>
      <c r="F30" s="31">
        <v>1626585.52507736</v>
      </c>
      <c r="G30" s="38"/>
      <c r="H30" s="31">
        <v>86318546.9360672</v>
      </c>
      <c r="I30" s="38"/>
      <c r="J30" s="31">
        <v>7200987.09391606</v>
      </c>
      <c r="K30" s="38"/>
      <c r="L30" s="31">
        <v>7001768.35491778</v>
      </c>
      <c r="M30" s="38"/>
      <c r="N30" s="31">
        <v>46632767.8663262</v>
      </c>
      <c r="O30" s="38"/>
      <c r="P30" s="31">
        <v>715569.516554965</v>
      </c>
      <c r="Q30" s="38"/>
      <c r="R30" s="31">
        <v>10212307.6236435</v>
      </c>
      <c r="S30" s="38"/>
      <c r="T30" s="31">
        <v>22056390.2632531</v>
      </c>
      <c r="U30" s="38"/>
      <c r="V30" s="38">
        <v>309475245.99264413</v>
      </c>
      <c r="W30" s="38"/>
    </row>
    <row r="31" spans="2:23" s="19" customFormat="1" ht="12.75">
      <c r="B31" s="19" t="s">
        <v>15</v>
      </c>
      <c r="C31" s="41"/>
      <c r="D31" s="31">
        <v>266500917.506664</v>
      </c>
      <c r="E31" s="31"/>
      <c r="F31" s="31">
        <v>3841982.49396854</v>
      </c>
      <c r="G31" s="31"/>
      <c r="H31" s="31">
        <v>191825335.714459</v>
      </c>
      <c r="I31" s="31"/>
      <c r="J31" s="31">
        <v>16354622.540458</v>
      </c>
      <c r="K31" s="31"/>
      <c r="L31" s="31">
        <v>16999580.0215222</v>
      </c>
      <c r="M31" s="31"/>
      <c r="N31" s="31">
        <v>110960708.071459</v>
      </c>
      <c r="O31" s="31"/>
      <c r="P31" s="31">
        <v>1511139.10718334</v>
      </c>
      <c r="Q31" s="31"/>
      <c r="R31" s="31">
        <v>28214961.164048</v>
      </c>
      <c r="S31" s="31"/>
      <c r="T31" s="31">
        <v>32003574.6497803</v>
      </c>
      <c r="U31" s="31"/>
      <c r="V31" s="31">
        <v>668212821.2695423</v>
      </c>
      <c r="W31" s="38"/>
    </row>
    <row r="32" spans="2:23" s="19" customFormat="1" ht="6" customHeight="1">
      <c r="B32" s="35"/>
      <c r="C32" s="41"/>
      <c r="D32" s="42"/>
      <c r="E32" s="31"/>
      <c r="F32" s="42"/>
      <c r="G32" s="31"/>
      <c r="H32" s="42"/>
      <c r="I32" s="31"/>
      <c r="J32" s="42"/>
      <c r="K32" s="31"/>
      <c r="L32" s="42"/>
      <c r="M32" s="31"/>
      <c r="N32" s="42"/>
      <c r="O32" s="31"/>
      <c r="P32" s="42"/>
      <c r="Q32" s="31"/>
      <c r="R32" s="42"/>
      <c r="S32" s="31"/>
      <c r="T32" s="42"/>
      <c r="U32" s="31"/>
      <c r="V32" s="42"/>
      <c r="W32" s="38"/>
    </row>
    <row r="33" spans="2:23" s="19" customFormat="1" ht="16.5" customHeight="1">
      <c r="B33" s="44" t="s">
        <v>123</v>
      </c>
      <c r="C33" s="35"/>
      <c r="D33" s="45">
        <v>2457583920.9999924</v>
      </c>
      <c r="E33" s="45"/>
      <c r="F33" s="45">
        <v>36315986.99999992</v>
      </c>
      <c r="G33" s="45"/>
      <c r="H33" s="45">
        <v>1719540067.9999971</v>
      </c>
      <c r="I33" s="45"/>
      <c r="J33" s="45">
        <v>189892963.9999996</v>
      </c>
      <c r="K33" s="45"/>
      <c r="L33" s="45">
        <v>145187409.99999976</v>
      </c>
      <c r="M33" s="45"/>
      <c r="N33" s="45">
        <v>975520250.9999988</v>
      </c>
      <c r="O33" s="45"/>
      <c r="P33" s="45">
        <v>21999999.999999963</v>
      </c>
      <c r="Q33" s="45"/>
      <c r="R33" s="45">
        <v>243999999.99999958</v>
      </c>
      <c r="S33" s="45"/>
      <c r="T33" s="45">
        <v>357605632</v>
      </c>
      <c r="U33" s="45"/>
      <c r="V33" s="45">
        <v>6147646232.999988</v>
      </c>
      <c r="W33" s="38"/>
    </row>
    <row r="34" s="19" customFormat="1" ht="6" customHeight="1"/>
    <row r="35" s="19" customFormat="1" ht="12.75" customHeight="1">
      <c r="B35" s="47"/>
    </row>
    <row r="36" s="19" customFormat="1" ht="12.75" customHeight="1">
      <c r="H36" s="56"/>
    </row>
    <row r="37" spans="4:22" s="19" customFormat="1" ht="12.75" customHeight="1"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2:22" ht="15">
      <c r="B38" s="1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2:22" ht="15">
      <c r="B39" s="1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2:22" ht="15">
      <c r="B40" s="1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2:22" ht="15">
      <c r="B41" s="1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  <row r="42" spans="2:22" ht="15">
      <c r="B42" s="1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2:22" ht="15">
      <c r="B43" s="19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</row>
    <row r="44" spans="2:22" ht="15">
      <c r="B44" s="19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2:22" ht="15">
      <c r="B45" s="1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2:22" ht="15">
      <c r="B46" s="1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2:22" ht="15">
      <c r="B47" s="1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2:22" ht="15">
      <c r="B48" s="1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2:22" ht="15">
      <c r="B49" s="1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2:22" ht="15">
      <c r="B50" s="1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2:22" ht="15">
      <c r="B51" s="1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</row>
    <row r="52" spans="2:22" ht="15">
      <c r="B52" s="19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</row>
    <row r="53" spans="2:22" ht="15">
      <c r="B53" s="1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2:22" ht="15">
      <c r="B54" s="1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2:22" ht="15">
      <c r="B55" s="1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2:22" ht="15">
      <c r="B56" s="1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2:22" ht="15">
      <c r="B57" s="19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2:22" ht="15">
      <c r="B58" s="1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</sheetData>
  <sheetProtection/>
  <mergeCells count="11">
    <mergeCell ref="V7:V8"/>
    <mergeCell ref="D7:D8"/>
    <mergeCell ref="F7:F8"/>
    <mergeCell ref="H7:H8"/>
    <mergeCell ref="J7:J8"/>
    <mergeCell ref="L7:L8"/>
    <mergeCell ref="N7:N8"/>
    <mergeCell ref="B7:B8"/>
    <mergeCell ref="P7:P8"/>
    <mergeCell ref="R7:R8"/>
    <mergeCell ref="T7:T8"/>
  </mergeCells>
  <conditionalFormatting sqref="V6">
    <cfRule type="expression" priority="1" dxfId="10" stopIfTrue="1">
      <formula>$A$1&gt;0</formula>
    </cfRule>
  </conditionalFormatting>
  <hyperlinks>
    <hyperlink ref="V1" location="'Content '!A1" display="Back to content "/>
  </hyperlinks>
  <printOptions/>
  <pageMargins left="0.3" right="0.35" top="1" bottom="1" header="0.5" footer="0.5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89"/>
  <sheetViews>
    <sheetView showGridLines="0" zoomScale="60" zoomScaleNormal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88671875" defaultRowHeight="9.75" customHeight="1"/>
  <cols>
    <col min="1" max="1" width="1.77734375" style="33" customWidth="1"/>
    <col min="2" max="2" width="43.21484375" style="33" customWidth="1"/>
    <col min="3" max="25" width="9.5546875" style="33" customWidth="1"/>
    <col min="26" max="16384" width="8.88671875" style="33" customWidth="1"/>
  </cols>
  <sheetData>
    <row r="1" spans="2:25" ht="15.75">
      <c r="B1" s="34" t="s">
        <v>133</v>
      </c>
      <c r="Y1" s="221" t="s">
        <v>327</v>
      </c>
    </row>
    <row r="2" s="19" customFormat="1" ht="6" customHeight="1"/>
    <row r="3" spans="2:4" s="19" customFormat="1" ht="15">
      <c r="B3" s="26" t="s">
        <v>126</v>
      </c>
      <c r="C3" s="142"/>
      <c r="D3" s="143"/>
    </row>
    <row r="4" s="19" customFormat="1" ht="6" customHeight="1"/>
    <row r="5" spans="2:25" s="19" customFormat="1" ht="13.5" customHeight="1">
      <c r="B5" s="26" t="s">
        <v>143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2:26" s="19" customFormat="1" ht="12.75" customHeight="1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36" t="s">
        <v>106</v>
      </c>
      <c r="Z6" s="30"/>
    </row>
    <row r="7" spans="2:25" s="19" customFormat="1" ht="105" customHeight="1">
      <c r="B7" s="280" t="s">
        <v>27</v>
      </c>
      <c r="C7" s="281" t="s">
        <v>118</v>
      </c>
      <c r="D7" s="281" t="s">
        <v>0</v>
      </c>
      <c r="E7" s="281" t="s">
        <v>1</v>
      </c>
      <c r="F7" s="281" t="s">
        <v>2</v>
      </c>
      <c r="G7" s="281" t="s">
        <v>3</v>
      </c>
      <c r="H7" s="281" t="s">
        <v>119</v>
      </c>
      <c r="I7" s="281" t="s">
        <v>4</v>
      </c>
      <c r="J7" s="281" t="s">
        <v>5</v>
      </c>
      <c r="K7" s="281" t="s">
        <v>6</v>
      </c>
      <c r="L7" s="281" t="s">
        <v>7</v>
      </c>
      <c r="M7" s="281" t="s">
        <v>120</v>
      </c>
      <c r="N7" s="281" t="s">
        <v>121</v>
      </c>
      <c r="O7" s="281" t="s">
        <v>122</v>
      </c>
      <c r="P7" s="281" t="s">
        <v>28</v>
      </c>
      <c r="Q7" s="281" t="s">
        <v>8</v>
      </c>
      <c r="R7" s="281" t="s">
        <v>9</v>
      </c>
      <c r="S7" s="281" t="s">
        <v>10</v>
      </c>
      <c r="T7" s="281" t="s">
        <v>11</v>
      </c>
      <c r="U7" s="281" t="s">
        <v>12</v>
      </c>
      <c r="V7" s="281" t="s">
        <v>13</v>
      </c>
      <c r="W7" s="281" t="s">
        <v>14</v>
      </c>
      <c r="X7" s="281" t="s">
        <v>15</v>
      </c>
      <c r="Y7" s="281" t="s">
        <v>123</v>
      </c>
    </row>
    <row r="8" spans="2:25" s="19" customFormat="1" ht="15.75">
      <c r="B8" s="282" t="s">
        <v>97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4"/>
    </row>
    <row r="9" spans="2:27" s="19" customFormat="1" ht="30">
      <c r="B9" s="285" t="s">
        <v>40</v>
      </c>
      <c r="C9" s="297">
        <v>27248670.2643471</v>
      </c>
      <c r="D9" s="297">
        <v>44843580.6936719</v>
      </c>
      <c r="E9" s="297">
        <v>38259579.360185</v>
      </c>
      <c r="F9" s="297">
        <v>37018504.7062499</v>
      </c>
      <c r="G9" s="297">
        <v>57337474.9845015</v>
      </c>
      <c r="H9" s="297">
        <v>51875395.2119767</v>
      </c>
      <c r="I9" s="297">
        <v>46502960.5053762</v>
      </c>
      <c r="J9" s="297">
        <v>24951599.4051059</v>
      </c>
      <c r="K9" s="297">
        <v>45844094.2980353</v>
      </c>
      <c r="L9" s="297">
        <v>70359121.5426339</v>
      </c>
      <c r="M9" s="297">
        <v>84919726.1227569</v>
      </c>
      <c r="N9" s="297">
        <v>51324504.9170737</v>
      </c>
      <c r="O9" s="297">
        <v>52603329.0662593</v>
      </c>
      <c r="P9" s="297">
        <v>50248303.1869188</v>
      </c>
      <c r="Q9" s="297">
        <v>90843315.5871775</v>
      </c>
      <c r="R9" s="297">
        <v>22637065.5352893</v>
      </c>
      <c r="S9" s="297">
        <v>68945364.6970262</v>
      </c>
      <c r="T9" s="297">
        <v>25201254.9352276</v>
      </c>
      <c r="U9" s="297">
        <v>34350793.9734655</v>
      </c>
      <c r="V9" s="297">
        <v>29901972.7313025</v>
      </c>
      <c r="W9" s="297">
        <v>60439514.0822148</v>
      </c>
      <c r="X9" s="297">
        <v>127528908.863355</v>
      </c>
      <c r="Y9" s="297">
        <v>1143185034.6701505</v>
      </c>
      <c r="Z9" s="38"/>
      <c r="AA9" s="146"/>
    </row>
    <row r="10" spans="2:27" s="19" customFormat="1" ht="15">
      <c r="B10" s="285" t="s">
        <v>41</v>
      </c>
      <c r="C10" s="286">
        <v>18746857.8241968</v>
      </c>
      <c r="D10" s="286">
        <v>35066860.919066</v>
      </c>
      <c r="E10" s="286">
        <v>31100503.201344</v>
      </c>
      <c r="F10" s="286">
        <v>32359854.8220085</v>
      </c>
      <c r="G10" s="286">
        <v>45474285.4846547</v>
      </c>
      <c r="H10" s="286">
        <v>33996054.732537</v>
      </c>
      <c r="I10" s="286">
        <v>35749554.4074221</v>
      </c>
      <c r="J10" s="286">
        <v>20167300.6071442</v>
      </c>
      <c r="K10" s="286">
        <v>33804316.7411457</v>
      </c>
      <c r="L10" s="286">
        <v>55345512.6963242</v>
      </c>
      <c r="M10" s="286">
        <v>68521205.9305926</v>
      </c>
      <c r="N10" s="286">
        <v>44011048.0119869</v>
      </c>
      <c r="O10" s="286">
        <v>42398087.8401566</v>
      </c>
      <c r="P10" s="286">
        <v>41097110.4255815</v>
      </c>
      <c r="Q10" s="286">
        <v>77690277.8888522</v>
      </c>
      <c r="R10" s="286">
        <v>16509760.4127772</v>
      </c>
      <c r="S10" s="286">
        <v>57638770.0985005</v>
      </c>
      <c r="T10" s="286">
        <v>16964889.7054383</v>
      </c>
      <c r="U10" s="286">
        <v>29547810.9012556</v>
      </c>
      <c r="V10" s="286">
        <v>21723807.5117274</v>
      </c>
      <c r="W10" s="286">
        <v>47163027.5898829</v>
      </c>
      <c r="X10" s="286">
        <v>95952540.3323967</v>
      </c>
      <c r="Y10" s="286">
        <v>901029438.0849917</v>
      </c>
      <c r="Z10" s="38"/>
      <c r="AA10" s="146"/>
    </row>
    <row r="11" spans="2:27" s="19" customFormat="1" ht="15">
      <c r="B11" s="285" t="s">
        <v>42</v>
      </c>
      <c r="C11" s="286">
        <v>6162520.50708826</v>
      </c>
      <c r="D11" s="286">
        <v>10459079.853115</v>
      </c>
      <c r="E11" s="286">
        <v>9685464.20875976</v>
      </c>
      <c r="F11" s="286">
        <v>8746060.62380703</v>
      </c>
      <c r="G11" s="286">
        <v>14121352.0809607</v>
      </c>
      <c r="H11" s="286">
        <v>12458697.8739623</v>
      </c>
      <c r="I11" s="286">
        <v>10632150.8795614</v>
      </c>
      <c r="J11" s="286">
        <v>5503868.083328</v>
      </c>
      <c r="K11" s="286">
        <v>10828599.4958683</v>
      </c>
      <c r="L11" s="286">
        <v>16496527.7094909</v>
      </c>
      <c r="M11" s="286">
        <v>19631753.4202187</v>
      </c>
      <c r="N11" s="286">
        <v>12789849.7318721</v>
      </c>
      <c r="O11" s="286">
        <v>12408680.8692306</v>
      </c>
      <c r="P11" s="286">
        <v>11369233.3281864</v>
      </c>
      <c r="Q11" s="286">
        <v>22647402.6497094</v>
      </c>
      <c r="R11" s="286">
        <v>5769475.50713587</v>
      </c>
      <c r="S11" s="286">
        <v>17202252.4392819</v>
      </c>
      <c r="T11" s="286">
        <v>6466643.99898499</v>
      </c>
      <c r="U11" s="286">
        <v>8715342.82066847</v>
      </c>
      <c r="V11" s="286">
        <v>7628112.30997404</v>
      </c>
      <c r="W11" s="286">
        <v>13787222.6298768</v>
      </c>
      <c r="X11" s="286">
        <v>29612996.5857905</v>
      </c>
      <c r="Y11" s="286">
        <v>273123287.6068714</v>
      </c>
      <c r="Z11" s="38"/>
      <c r="AA11" s="146"/>
    </row>
    <row r="12" spans="2:27" s="19" customFormat="1" ht="15">
      <c r="B12" s="285" t="s">
        <v>45</v>
      </c>
      <c r="C12" s="286">
        <v>1842759.12751499</v>
      </c>
      <c r="D12" s="286">
        <v>3719487.91070097</v>
      </c>
      <c r="E12" s="286">
        <v>2483184.22089401</v>
      </c>
      <c r="F12" s="286">
        <v>2143119.31119606</v>
      </c>
      <c r="G12" s="286">
        <v>2222894.18941076</v>
      </c>
      <c r="H12" s="286">
        <v>2090360.86184017</v>
      </c>
      <c r="I12" s="286">
        <v>5693584.29202004</v>
      </c>
      <c r="J12" s="286">
        <v>3495440.21136324</v>
      </c>
      <c r="K12" s="286">
        <v>2865837.7774861</v>
      </c>
      <c r="L12" s="286">
        <v>3699513.4382493</v>
      </c>
      <c r="M12" s="286">
        <v>2868045.43256035</v>
      </c>
      <c r="N12" s="286">
        <v>1918115.94579499</v>
      </c>
      <c r="O12" s="286">
        <v>1982878.97461861</v>
      </c>
      <c r="P12" s="286">
        <v>2002249.45426237</v>
      </c>
      <c r="Q12" s="286">
        <v>3070478.82342263</v>
      </c>
      <c r="R12" s="286">
        <v>846116.401245899</v>
      </c>
      <c r="S12" s="286">
        <v>2297762.74321619</v>
      </c>
      <c r="T12" s="286">
        <v>873440.415827244</v>
      </c>
      <c r="U12" s="286">
        <v>1261388.01305576</v>
      </c>
      <c r="V12" s="286">
        <v>2311851.22482744</v>
      </c>
      <c r="W12" s="286">
        <v>2139693.15141728</v>
      </c>
      <c r="X12" s="286">
        <v>4225939.84774732</v>
      </c>
      <c r="Y12" s="286">
        <v>56054141.768671714</v>
      </c>
      <c r="Z12" s="38"/>
      <c r="AA12" s="146"/>
    </row>
    <row r="13" spans="2:27" s="19" customFormat="1" ht="15">
      <c r="B13" s="285" t="s">
        <v>44</v>
      </c>
      <c r="C13" s="286">
        <v>1444829.94153889</v>
      </c>
      <c r="D13" s="286">
        <v>2187513.77711529</v>
      </c>
      <c r="E13" s="286">
        <v>1458068.24729904</v>
      </c>
      <c r="F13" s="286">
        <v>1467702.50730005</v>
      </c>
      <c r="G13" s="286">
        <v>1719761.41533898</v>
      </c>
      <c r="H13" s="286">
        <v>1882549.45270471</v>
      </c>
      <c r="I13" s="286">
        <v>1725357.98834045</v>
      </c>
      <c r="J13" s="286">
        <v>1357552.68404098</v>
      </c>
      <c r="K13" s="286">
        <v>1923935.41767271</v>
      </c>
      <c r="L13" s="286">
        <v>2827289.53115153</v>
      </c>
      <c r="M13" s="286">
        <v>3302028.46501842</v>
      </c>
      <c r="N13" s="286">
        <v>2410591.09938094</v>
      </c>
      <c r="O13" s="286">
        <v>2144867.92372575</v>
      </c>
      <c r="P13" s="286">
        <v>1465134.39170072</v>
      </c>
      <c r="Q13" s="286">
        <v>3989293.30496285</v>
      </c>
      <c r="R13" s="286">
        <v>1033969.68436287</v>
      </c>
      <c r="S13" s="286">
        <v>2766978.58762834</v>
      </c>
      <c r="T13" s="286">
        <v>1208019.83130739</v>
      </c>
      <c r="U13" s="286">
        <v>1364940.91302067</v>
      </c>
      <c r="V13" s="286">
        <v>949833.439008612</v>
      </c>
      <c r="W13" s="286">
        <v>2544817.59867449</v>
      </c>
      <c r="X13" s="286">
        <v>5737884.64717561</v>
      </c>
      <c r="Y13" s="286">
        <v>46912920.848469295</v>
      </c>
      <c r="Z13" s="38"/>
      <c r="AA13" s="146"/>
    </row>
    <row r="14" spans="2:27" s="19" customFormat="1" ht="15">
      <c r="B14" s="285" t="s">
        <v>43</v>
      </c>
      <c r="C14" s="286">
        <v>919928.846566242</v>
      </c>
      <c r="D14" s="286">
        <v>1748114.94463455</v>
      </c>
      <c r="E14" s="286">
        <v>1376952.13899576</v>
      </c>
      <c r="F14" s="286">
        <v>1218894.20746771</v>
      </c>
      <c r="G14" s="286">
        <v>1230318.33400201</v>
      </c>
      <c r="H14" s="286">
        <v>1293370.02517044</v>
      </c>
      <c r="I14" s="286">
        <v>2608709.68080908</v>
      </c>
      <c r="J14" s="286">
        <v>1548710.32563975</v>
      </c>
      <c r="K14" s="286">
        <v>1482299.15527897</v>
      </c>
      <c r="L14" s="286">
        <v>1874443.32912308</v>
      </c>
      <c r="M14" s="286">
        <v>1661769.09381651</v>
      </c>
      <c r="N14" s="286">
        <v>1129588.82389513</v>
      </c>
      <c r="O14" s="286">
        <v>1093872.0405289</v>
      </c>
      <c r="P14" s="286">
        <v>1091829.85735727</v>
      </c>
      <c r="Q14" s="286">
        <v>1769229.98600354</v>
      </c>
      <c r="R14" s="286">
        <v>590920.303121037</v>
      </c>
      <c r="S14" s="286">
        <v>1347445.91968466</v>
      </c>
      <c r="T14" s="286">
        <v>570924.782407565</v>
      </c>
      <c r="U14" s="286">
        <v>753749.844746383</v>
      </c>
      <c r="V14" s="286">
        <v>1125215.12307879</v>
      </c>
      <c r="W14" s="286">
        <v>1256328.85036915</v>
      </c>
      <c r="X14" s="286">
        <v>2586482.40814647</v>
      </c>
      <c r="Y14" s="286">
        <v>30279098.020843003</v>
      </c>
      <c r="Z14" s="38"/>
      <c r="AA14" s="146"/>
    </row>
    <row r="15" spans="2:27" s="19" customFormat="1" ht="15">
      <c r="B15" s="285" t="s">
        <v>132</v>
      </c>
      <c r="C15" s="283">
        <v>215586.866216245</v>
      </c>
      <c r="D15" s="283">
        <v>326404.669819374</v>
      </c>
      <c r="E15" s="283">
        <v>217562.188550583</v>
      </c>
      <c r="F15" s="283">
        <v>218999.741761668</v>
      </c>
      <c r="G15" s="283">
        <v>256610.11272901</v>
      </c>
      <c r="H15" s="283">
        <v>280900.142873174</v>
      </c>
      <c r="I15" s="283">
        <v>257445.192069665</v>
      </c>
      <c r="J15" s="283">
        <v>202563.997645372</v>
      </c>
      <c r="K15" s="283">
        <v>287075.451285792</v>
      </c>
      <c r="L15" s="283">
        <v>421867.288587434</v>
      </c>
      <c r="M15" s="283">
        <v>492704.330429323</v>
      </c>
      <c r="N15" s="283">
        <v>359690.62233773</v>
      </c>
      <c r="O15" s="283">
        <v>320041.370149949</v>
      </c>
      <c r="P15" s="283">
        <v>218616.546495413</v>
      </c>
      <c r="Q15" s="283">
        <v>595252.920297566</v>
      </c>
      <c r="R15" s="283">
        <v>154281.329314763</v>
      </c>
      <c r="S15" s="283">
        <v>412868.134473242</v>
      </c>
      <c r="T15" s="283">
        <v>180251.808376319</v>
      </c>
      <c r="U15" s="283">
        <v>203666.414675104</v>
      </c>
      <c r="V15" s="283">
        <v>141727.139406567</v>
      </c>
      <c r="W15" s="283">
        <v>379718.910452421</v>
      </c>
      <c r="X15" s="283">
        <v>856164.822053277</v>
      </c>
      <c r="Y15" s="283">
        <v>6999999.999999992</v>
      </c>
      <c r="Z15" s="38"/>
      <c r="AA15" s="146"/>
    </row>
    <row r="16" spans="2:27" s="26" customFormat="1" ht="15.75">
      <c r="B16" s="282" t="s">
        <v>98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150"/>
      <c r="AA16" s="151"/>
    </row>
    <row r="17" spans="2:27" s="19" customFormat="1" ht="15">
      <c r="B17" s="285" t="s">
        <v>48</v>
      </c>
      <c r="C17" s="283">
        <v>368929.885925025</v>
      </c>
      <c r="D17" s="283">
        <v>769650.028392207</v>
      </c>
      <c r="E17" s="283">
        <v>617251.753546467</v>
      </c>
      <c r="F17" s="283">
        <v>561624.863800411</v>
      </c>
      <c r="G17" s="283">
        <v>889417.580744445</v>
      </c>
      <c r="H17" s="283">
        <v>821304.472402135</v>
      </c>
      <c r="I17" s="283">
        <v>676312.250856354</v>
      </c>
      <c r="J17" s="283">
        <v>507121.382990648</v>
      </c>
      <c r="K17" s="283">
        <v>701305.814967183</v>
      </c>
      <c r="L17" s="283">
        <v>1077294.57825267</v>
      </c>
      <c r="M17" s="283">
        <v>1595463.52700981</v>
      </c>
      <c r="N17" s="283">
        <v>872778.428169473</v>
      </c>
      <c r="O17" s="283">
        <v>848908.457426192</v>
      </c>
      <c r="P17" s="283">
        <v>756506.274211406</v>
      </c>
      <c r="Q17" s="283">
        <v>1517723.18979918</v>
      </c>
      <c r="R17" s="283">
        <v>368850.815793944</v>
      </c>
      <c r="S17" s="283">
        <v>1122258.44775995</v>
      </c>
      <c r="T17" s="283">
        <v>417447.28147049</v>
      </c>
      <c r="U17" s="283">
        <v>552524.078052076</v>
      </c>
      <c r="V17" s="283">
        <v>495229.688086495</v>
      </c>
      <c r="W17" s="283">
        <v>977761.958350235</v>
      </c>
      <c r="X17" s="283">
        <v>2567846.31884016</v>
      </c>
      <c r="Y17" s="284">
        <v>19083511.076846957</v>
      </c>
      <c r="Z17" s="38"/>
      <c r="AA17" s="146"/>
    </row>
    <row r="18" spans="2:27" s="19" customFormat="1" ht="15">
      <c r="B18" s="285" t="s">
        <v>47</v>
      </c>
      <c r="C18" s="286">
        <v>319431.032684891</v>
      </c>
      <c r="D18" s="286">
        <v>546368.9339245</v>
      </c>
      <c r="E18" s="286">
        <v>433999.71842303</v>
      </c>
      <c r="F18" s="286">
        <v>278545.315322876</v>
      </c>
      <c r="G18" s="286">
        <v>518563.233685723</v>
      </c>
      <c r="H18" s="286">
        <v>468140.345843396</v>
      </c>
      <c r="I18" s="286">
        <v>570335.107915594</v>
      </c>
      <c r="J18" s="286">
        <v>294413.468765866</v>
      </c>
      <c r="K18" s="286">
        <v>548412.60203077</v>
      </c>
      <c r="L18" s="286">
        <v>686127.284002959</v>
      </c>
      <c r="M18" s="286">
        <v>535614.531679878</v>
      </c>
      <c r="N18" s="286">
        <v>411123.064396947</v>
      </c>
      <c r="O18" s="286">
        <v>395852.041869985</v>
      </c>
      <c r="P18" s="286">
        <v>289119.334674705</v>
      </c>
      <c r="Q18" s="286">
        <v>736728.20946126</v>
      </c>
      <c r="R18" s="286">
        <v>155131.418156729</v>
      </c>
      <c r="S18" s="286">
        <v>625310.622760336</v>
      </c>
      <c r="T18" s="286">
        <v>253901.019218161</v>
      </c>
      <c r="U18" s="286">
        <v>210396.085154771</v>
      </c>
      <c r="V18" s="286">
        <v>391212.26631275</v>
      </c>
      <c r="W18" s="286">
        <v>259005.823910931</v>
      </c>
      <c r="X18" s="286">
        <v>381275.064590596</v>
      </c>
      <c r="Y18" s="286">
        <v>9309006.524786651</v>
      </c>
      <c r="Z18" s="38"/>
      <c r="AA18" s="146"/>
    </row>
    <row r="19" spans="2:27" s="19" customFormat="1" ht="15">
      <c r="B19" s="285" t="s">
        <v>46</v>
      </c>
      <c r="C19" s="286">
        <v>133958.269133466</v>
      </c>
      <c r="D19" s="286">
        <v>231513.181656222</v>
      </c>
      <c r="E19" s="286">
        <v>226624.955754092</v>
      </c>
      <c r="F19" s="286">
        <v>185200.321419106</v>
      </c>
      <c r="G19" s="286">
        <v>282347.119948817</v>
      </c>
      <c r="H19" s="286">
        <v>256974.964194925</v>
      </c>
      <c r="I19" s="286">
        <v>240164.183846355</v>
      </c>
      <c r="J19" s="286">
        <v>137989.858574382</v>
      </c>
      <c r="K19" s="286">
        <v>235128.085575544</v>
      </c>
      <c r="L19" s="286">
        <v>349492.659599371</v>
      </c>
      <c r="M19" s="286">
        <v>470406.752740799</v>
      </c>
      <c r="N19" s="286">
        <v>281033.997666873</v>
      </c>
      <c r="O19" s="286">
        <v>270827.916013361</v>
      </c>
      <c r="P19" s="286">
        <v>233798.677520775</v>
      </c>
      <c r="Q19" s="286">
        <v>458714.264735012</v>
      </c>
      <c r="R19" s="286">
        <v>116328.802195459</v>
      </c>
      <c r="S19" s="286">
        <v>347028.117737175</v>
      </c>
      <c r="T19" s="286">
        <v>141341.155376021</v>
      </c>
      <c r="U19" s="286">
        <v>177939.92548128</v>
      </c>
      <c r="V19" s="286">
        <v>166211.671469172</v>
      </c>
      <c r="W19" s="286">
        <v>284965.458116988</v>
      </c>
      <c r="X19" s="286">
        <v>673696.5187632</v>
      </c>
      <c r="Y19" s="286">
        <v>5901686.8575183945</v>
      </c>
      <c r="Z19" s="38"/>
      <c r="AA19" s="146"/>
    </row>
    <row r="20" spans="2:27" s="19" customFormat="1" ht="15">
      <c r="B20" s="285" t="s">
        <v>49</v>
      </c>
      <c r="C20" s="286">
        <v>46574.2435116105</v>
      </c>
      <c r="D20" s="286">
        <v>81052.5974562465</v>
      </c>
      <c r="E20" s="286">
        <v>69661.7581442627</v>
      </c>
      <c r="F20" s="286">
        <v>68314.3643771652</v>
      </c>
      <c r="G20" s="286">
        <v>100650.283247703</v>
      </c>
      <c r="H20" s="286">
        <v>85535.4405531808</v>
      </c>
      <c r="I20" s="286">
        <v>84912.9951113653</v>
      </c>
      <c r="J20" s="286">
        <v>47193.3736716151</v>
      </c>
      <c r="K20" s="286">
        <v>79934.9075124951</v>
      </c>
      <c r="L20" s="286">
        <v>124247.688540364</v>
      </c>
      <c r="M20" s="286">
        <v>149287.154534229</v>
      </c>
      <c r="N20" s="286">
        <v>93717.5505089858</v>
      </c>
      <c r="O20" s="286">
        <v>92872.9540527622</v>
      </c>
      <c r="P20" s="286">
        <v>88251.9610786855</v>
      </c>
      <c r="Q20" s="286">
        <v>164962.170970026</v>
      </c>
      <c r="R20" s="286">
        <v>39092.3310546257</v>
      </c>
      <c r="S20" s="286">
        <v>123897.875265908</v>
      </c>
      <c r="T20" s="286">
        <v>42415.7903074769</v>
      </c>
      <c r="U20" s="286">
        <v>62586.2790105059</v>
      </c>
      <c r="V20" s="286">
        <v>52603.9454649422</v>
      </c>
      <c r="W20" s="286">
        <v>104852.28469921</v>
      </c>
      <c r="X20" s="286">
        <v>219164.59177458</v>
      </c>
      <c r="Y20" s="286">
        <v>2021782.5408479453</v>
      </c>
      <c r="Z20" s="38"/>
      <c r="AA20" s="146"/>
    </row>
    <row r="21" spans="2:27" s="26" customFormat="1" ht="15.75">
      <c r="B21" s="282" t="s">
        <v>99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150"/>
      <c r="AA21" s="151"/>
    </row>
    <row r="22" spans="2:27" s="19" customFormat="1" ht="15">
      <c r="B22" s="285" t="s">
        <v>51</v>
      </c>
      <c r="C22" s="283">
        <v>15591858.1786088</v>
      </c>
      <c r="D22" s="283">
        <v>28100706.4729552</v>
      </c>
      <c r="E22" s="283">
        <v>29788763.226075</v>
      </c>
      <c r="F22" s="283">
        <v>22530227.0540568</v>
      </c>
      <c r="G22" s="283">
        <v>26248791.8439461</v>
      </c>
      <c r="H22" s="283">
        <v>25062733.4209391</v>
      </c>
      <c r="I22" s="283">
        <v>31960746.8323016</v>
      </c>
      <c r="J22" s="283">
        <v>17073693.1097244</v>
      </c>
      <c r="K22" s="283">
        <v>26562723.7657513</v>
      </c>
      <c r="L22" s="283">
        <v>42014009.8112332</v>
      </c>
      <c r="M22" s="283">
        <v>48908403.6849932</v>
      </c>
      <c r="N22" s="283">
        <v>31312877.6478692</v>
      </c>
      <c r="O22" s="283">
        <v>25882842.9858465</v>
      </c>
      <c r="P22" s="283">
        <v>22729814.5020353</v>
      </c>
      <c r="Q22" s="283">
        <v>47436706.7861397</v>
      </c>
      <c r="R22" s="283">
        <v>11703437.8978113</v>
      </c>
      <c r="S22" s="283">
        <v>32828217.3794787</v>
      </c>
      <c r="T22" s="283">
        <v>15171332.5775909</v>
      </c>
      <c r="U22" s="283">
        <v>18496576.2214318</v>
      </c>
      <c r="V22" s="283">
        <v>17872660.5115226</v>
      </c>
      <c r="W22" s="283">
        <v>25950648.3766143</v>
      </c>
      <c r="X22" s="283">
        <v>52627604.4335431</v>
      </c>
      <c r="Y22" s="284">
        <v>615855376.720468</v>
      </c>
      <c r="Z22" s="38"/>
      <c r="AA22" s="146"/>
    </row>
    <row r="23" spans="2:27" s="19" customFormat="1" ht="15">
      <c r="B23" s="285" t="s">
        <v>52</v>
      </c>
      <c r="C23" s="286">
        <v>12036895.7145476</v>
      </c>
      <c r="D23" s="286">
        <v>21494837.8281832</v>
      </c>
      <c r="E23" s="286">
        <v>19670909.4684501</v>
      </c>
      <c r="F23" s="286">
        <v>17185490.0968622</v>
      </c>
      <c r="G23" s="286">
        <v>26394015.5990367</v>
      </c>
      <c r="H23" s="286">
        <v>24208105.4588745</v>
      </c>
      <c r="I23" s="286">
        <v>23082856.8894411</v>
      </c>
      <c r="J23" s="286">
        <v>13506392.9180658</v>
      </c>
      <c r="K23" s="286">
        <v>21054292.660205</v>
      </c>
      <c r="L23" s="286">
        <v>32801302.8425578</v>
      </c>
      <c r="M23" s="286">
        <v>45135626.0515051</v>
      </c>
      <c r="N23" s="286">
        <v>27373018.9548955</v>
      </c>
      <c r="O23" s="286">
        <v>26155662.5048418</v>
      </c>
      <c r="P23" s="286">
        <v>22006642.3102177</v>
      </c>
      <c r="Q23" s="286">
        <v>44889039.7259255</v>
      </c>
      <c r="R23" s="286">
        <v>11575563.3237487</v>
      </c>
      <c r="S23" s="286">
        <v>33770084.9626089</v>
      </c>
      <c r="T23" s="286">
        <v>13620174.2238261</v>
      </c>
      <c r="U23" s="286">
        <v>17080005.6402327</v>
      </c>
      <c r="V23" s="286">
        <v>15082557.1806964</v>
      </c>
      <c r="W23" s="286">
        <v>27655705.8253846</v>
      </c>
      <c r="X23" s="286">
        <v>68986685.0508929</v>
      </c>
      <c r="Y23" s="286">
        <v>564765865.231</v>
      </c>
      <c r="Z23" s="38"/>
      <c r="AA23" s="146"/>
    </row>
    <row r="24" spans="2:27" s="19" customFormat="1" ht="15">
      <c r="B24" s="285" t="s">
        <v>50</v>
      </c>
      <c r="C24" s="286">
        <v>10112628.2737001</v>
      </c>
      <c r="D24" s="286">
        <v>15924342.8580281</v>
      </c>
      <c r="E24" s="286">
        <v>16065699.8842741</v>
      </c>
      <c r="F24" s="286">
        <v>16517568.3779851</v>
      </c>
      <c r="G24" s="286">
        <v>20482892.6101078</v>
      </c>
      <c r="H24" s="286">
        <v>22964894.7412777</v>
      </c>
      <c r="I24" s="286">
        <v>14621335.5832309</v>
      </c>
      <c r="J24" s="286">
        <v>8863763.86829504</v>
      </c>
      <c r="K24" s="286">
        <v>19215217.785939</v>
      </c>
      <c r="L24" s="286">
        <v>27535099.2510129</v>
      </c>
      <c r="M24" s="286">
        <v>39747611.0368009</v>
      </c>
      <c r="N24" s="286">
        <v>25639010.7178711</v>
      </c>
      <c r="O24" s="286">
        <v>22908584.2323883</v>
      </c>
      <c r="P24" s="286">
        <v>17836618.9846047</v>
      </c>
      <c r="Q24" s="286">
        <v>45461589.7465781</v>
      </c>
      <c r="R24" s="286">
        <v>12954071.7403277</v>
      </c>
      <c r="S24" s="286">
        <v>34030284.0413133</v>
      </c>
      <c r="T24" s="286">
        <v>14396429.638274</v>
      </c>
      <c r="U24" s="286">
        <v>17697071.9020289</v>
      </c>
      <c r="V24" s="286">
        <v>9055972.48117763</v>
      </c>
      <c r="W24" s="286">
        <v>31649824.9111859</v>
      </c>
      <c r="X24" s="286">
        <v>68256719.1002052</v>
      </c>
      <c r="Y24" s="286">
        <v>511937231.76660645</v>
      </c>
      <c r="Z24" s="38"/>
      <c r="AA24" s="146"/>
    </row>
    <row r="25" spans="2:27" s="19" customFormat="1" ht="15">
      <c r="B25" s="285" t="s">
        <v>131</v>
      </c>
      <c r="C25" s="286">
        <v>388903.401116053</v>
      </c>
      <c r="D25" s="286">
        <v>1035713.64684925</v>
      </c>
      <c r="E25" s="286">
        <v>624571.98898755</v>
      </c>
      <c r="F25" s="286">
        <v>385897.566394957</v>
      </c>
      <c r="G25" s="286">
        <v>796185.21977018</v>
      </c>
      <c r="H25" s="286">
        <v>954279.976241765</v>
      </c>
      <c r="I25" s="286">
        <v>633362.059857259</v>
      </c>
      <c r="J25" s="286">
        <v>286264.211698651</v>
      </c>
      <c r="K25" s="286">
        <v>673540.937602353</v>
      </c>
      <c r="L25" s="286">
        <v>1573839.89774631</v>
      </c>
      <c r="M25" s="286">
        <v>613364.498010595</v>
      </c>
      <c r="N25" s="286">
        <v>639304.444984851</v>
      </c>
      <c r="O25" s="286">
        <v>604150.688289273</v>
      </c>
      <c r="P25" s="286">
        <v>346743.895681846</v>
      </c>
      <c r="Q25" s="286">
        <v>1251333.46272851</v>
      </c>
      <c r="R25" s="286">
        <v>283352.764304691</v>
      </c>
      <c r="S25" s="286">
        <v>507035.165750357</v>
      </c>
      <c r="T25" s="286">
        <v>204602.605737328</v>
      </c>
      <c r="U25" s="286">
        <v>447447.642832701</v>
      </c>
      <c r="V25" s="286">
        <v>175251.661419641</v>
      </c>
      <c r="W25" s="286">
        <v>445586.50548326</v>
      </c>
      <c r="X25" s="286">
        <v>629267.758512589</v>
      </c>
      <c r="Y25" s="286">
        <v>13499999.999999972</v>
      </c>
      <c r="Z25" s="38"/>
      <c r="AA25" s="146"/>
    </row>
    <row r="26" spans="2:27" s="19" customFormat="1" ht="15">
      <c r="B26" s="285" t="s">
        <v>93</v>
      </c>
      <c r="C26" s="286">
        <v>173017.268120344</v>
      </c>
      <c r="D26" s="286">
        <v>311453.737823737</v>
      </c>
      <c r="E26" s="286">
        <v>324371.653836652</v>
      </c>
      <c r="F26" s="286">
        <v>249623.492907135</v>
      </c>
      <c r="G26" s="286">
        <v>302670.166586433</v>
      </c>
      <c r="H26" s="286">
        <v>287147.235157733</v>
      </c>
      <c r="I26" s="286">
        <v>351699.383538835</v>
      </c>
      <c r="J26" s="286">
        <v>190065.863806165</v>
      </c>
      <c r="K26" s="286">
        <v>295775.682798092</v>
      </c>
      <c r="L26" s="286">
        <v>466895.884384542</v>
      </c>
      <c r="M26" s="286">
        <v>556436.796375275</v>
      </c>
      <c r="N26" s="286">
        <v>353416.259507603</v>
      </c>
      <c r="O26" s="286">
        <v>298691.462511042</v>
      </c>
      <c r="P26" s="286">
        <v>260515.156740294</v>
      </c>
      <c r="Q26" s="286">
        <v>541759.756272269</v>
      </c>
      <c r="R26" s="286">
        <v>134592.144318891</v>
      </c>
      <c r="S26" s="286">
        <v>379949.782248287</v>
      </c>
      <c r="T26" s="286">
        <v>171898.015053155</v>
      </c>
      <c r="U26" s="286">
        <v>210456.829059266</v>
      </c>
      <c r="V26" s="286">
        <v>200715.344014336</v>
      </c>
      <c r="W26" s="286">
        <v>302135.40156459</v>
      </c>
      <c r="X26" s="286">
        <v>636712.683375315</v>
      </c>
      <c r="Y26" s="286">
        <v>6999999.999999992</v>
      </c>
      <c r="Z26" s="38"/>
      <c r="AA26" s="146"/>
    </row>
    <row r="27" spans="2:27" s="19" customFormat="1" ht="15">
      <c r="B27" s="285" t="s">
        <v>128</v>
      </c>
      <c r="C27" s="289">
        <v>115199.410241658</v>
      </c>
      <c r="D27" s="289">
        <v>201112.275278431</v>
      </c>
      <c r="E27" s="289">
        <v>199943.083892826</v>
      </c>
      <c r="F27" s="289">
        <v>171032.225484648</v>
      </c>
      <c r="G27" s="289">
        <v>223208.933581927</v>
      </c>
      <c r="H27" s="289">
        <v>220955.378343789</v>
      </c>
      <c r="I27" s="289">
        <v>212504.762291657</v>
      </c>
      <c r="J27" s="289">
        <v>120067.607327179</v>
      </c>
      <c r="K27" s="289">
        <v>203910.378030114</v>
      </c>
      <c r="L27" s="289">
        <v>313959.332591719</v>
      </c>
      <c r="M27" s="289">
        <v>405865.256390889</v>
      </c>
      <c r="N27" s="289">
        <v>256575.553819167</v>
      </c>
      <c r="O27" s="289">
        <v>228090.679321918</v>
      </c>
      <c r="P27" s="289">
        <v>189999.136358763</v>
      </c>
      <c r="Q27" s="289">
        <v>419735.377613663</v>
      </c>
      <c r="R27" s="289">
        <v>110209.198259063</v>
      </c>
      <c r="S27" s="289">
        <v>305258.855249254</v>
      </c>
      <c r="T27" s="289">
        <v>131005.950531861</v>
      </c>
      <c r="U27" s="289">
        <v>162179.863305278</v>
      </c>
      <c r="V27" s="289">
        <v>127485.852771126</v>
      </c>
      <c r="W27" s="289">
        <v>258602.949181012</v>
      </c>
      <c r="X27" s="289">
        <v>574692.222056735</v>
      </c>
      <c r="Y27" s="289">
        <v>5151594.2819226775</v>
      </c>
      <c r="Z27" s="38"/>
      <c r="AA27" s="146"/>
    </row>
    <row r="28" spans="2:27" s="19" customFormat="1" ht="15">
      <c r="B28" s="285" t="s">
        <v>145</v>
      </c>
      <c r="C28" s="286">
        <v>33672.144729788</v>
      </c>
      <c r="D28" s="286">
        <v>60686.227679058</v>
      </c>
      <c r="E28" s="286">
        <v>64331.7515577404</v>
      </c>
      <c r="F28" s="286">
        <v>48656.2318274547</v>
      </c>
      <c r="G28" s="286">
        <v>56686.836669925</v>
      </c>
      <c r="H28" s="286">
        <v>54125.4273484713</v>
      </c>
      <c r="I28" s="286">
        <v>69022.3628692214</v>
      </c>
      <c r="J28" s="286">
        <v>36872.3123874593</v>
      </c>
      <c r="K28" s="286">
        <v>57364.8034000757</v>
      </c>
      <c r="L28" s="286">
        <v>90733.3688414042</v>
      </c>
      <c r="M28" s="286">
        <v>105622.487616221</v>
      </c>
      <c r="N28" s="286">
        <v>67623.225916186</v>
      </c>
      <c r="O28" s="286">
        <v>55896.5342715531</v>
      </c>
      <c r="P28" s="286">
        <v>49087.260468018</v>
      </c>
      <c r="Q28" s="286">
        <v>102444.214032091</v>
      </c>
      <c r="R28" s="286">
        <v>25274.7203198554</v>
      </c>
      <c r="S28" s="286">
        <v>70895.7504718259</v>
      </c>
      <c r="T28" s="286">
        <v>32763.9785100951</v>
      </c>
      <c r="U28" s="286">
        <v>39945.1678176551</v>
      </c>
      <c r="V28" s="286">
        <v>38597.7607387431</v>
      </c>
      <c r="W28" s="286">
        <v>56042.9666534563</v>
      </c>
      <c r="X28" s="286">
        <v>113654.465873701</v>
      </c>
      <c r="Y28" s="286">
        <v>1329999.9999999986</v>
      </c>
      <c r="Z28" s="38"/>
      <c r="AA28" s="146"/>
    </row>
    <row r="29" spans="2:27" s="26" customFormat="1" ht="15.75">
      <c r="B29" s="282" t="s">
        <v>115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150"/>
      <c r="AA29" s="151"/>
    </row>
    <row r="30" spans="2:27" s="19" customFormat="1" ht="15">
      <c r="B30" s="285" t="s">
        <v>55</v>
      </c>
      <c r="C30" s="286">
        <v>3850179.68756953</v>
      </c>
      <c r="D30" s="286">
        <v>8493160.27478793</v>
      </c>
      <c r="E30" s="286">
        <v>5405828.01116236</v>
      </c>
      <c r="F30" s="286">
        <v>5092886.08720606</v>
      </c>
      <c r="G30" s="286">
        <v>6099584.52355711</v>
      </c>
      <c r="H30" s="286">
        <v>4717850.59970324</v>
      </c>
      <c r="I30" s="286">
        <v>10112431.9120445</v>
      </c>
      <c r="J30" s="286">
        <v>5040469.35915614</v>
      </c>
      <c r="K30" s="286">
        <v>6829750.61869919</v>
      </c>
      <c r="L30" s="286">
        <v>9615803.84394299</v>
      </c>
      <c r="M30" s="286">
        <v>7638089.88211905</v>
      </c>
      <c r="N30" s="286">
        <v>4835591.20836762</v>
      </c>
      <c r="O30" s="286">
        <v>5172061.15110296</v>
      </c>
      <c r="P30" s="286">
        <v>4824808.09537891</v>
      </c>
      <c r="Q30" s="286">
        <v>8094138.5672548</v>
      </c>
      <c r="R30" s="286">
        <v>1609954.31697273</v>
      </c>
      <c r="S30" s="286">
        <v>6241726.44428462</v>
      </c>
      <c r="T30" s="286">
        <v>2457435.40404652</v>
      </c>
      <c r="U30" s="286">
        <v>2593043.99734907</v>
      </c>
      <c r="V30" s="286">
        <v>4031344.80872673</v>
      </c>
      <c r="W30" s="286">
        <v>4562305.6302318</v>
      </c>
      <c r="X30" s="286">
        <v>11054488.2493931</v>
      </c>
      <c r="Y30" s="286">
        <v>128372932.67305695</v>
      </c>
      <c r="Z30" s="38"/>
      <c r="AA30" s="146"/>
    </row>
    <row r="31" spans="2:27" s="19" customFormat="1" ht="15">
      <c r="B31" s="285" t="s">
        <v>54</v>
      </c>
      <c r="C31" s="283">
        <v>773385.636212766</v>
      </c>
      <c r="D31" s="283">
        <v>1372301.70673481</v>
      </c>
      <c r="E31" s="283">
        <v>1293054.02995613</v>
      </c>
      <c r="F31" s="283">
        <v>902504.024041941</v>
      </c>
      <c r="G31" s="283">
        <v>1588927.6078604</v>
      </c>
      <c r="H31" s="283">
        <v>1025388.5729898</v>
      </c>
      <c r="I31" s="283">
        <v>1172896.78551884</v>
      </c>
      <c r="J31" s="283">
        <v>528863.306093304</v>
      </c>
      <c r="K31" s="283">
        <v>1225416.8780939</v>
      </c>
      <c r="L31" s="283">
        <v>1594615.9858396</v>
      </c>
      <c r="M31" s="283">
        <v>2231870.16548171</v>
      </c>
      <c r="N31" s="283">
        <v>1491368.02936787</v>
      </c>
      <c r="O31" s="283">
        <v>1577550.85190201</v>
      </c>
      <c r="P31" s="283">
        <v>1230014.33426886</v>
      </c>
      <c r="Q31" s="283">
        <v>2299507.31734395</v>
      </c>
      <c r="R31" s="283">
        <v>579435.324017947</v>
      </c>
      <c r="S31" s="283">
        <v>2149505.56926238</v>
      </c>
      <c r="T31" s="283">
        <v>1002089.60017089</v>
      </c>
      <c r="U31" s="283">
        <v>1061388.99252938</v>
      </c>
      <c r="V31" s="283">
        <v>852867.081949494</v>
      </c>
      <c r="W31" s="283">
        <v>1545368.65867723</v>
      </c>
      <c r="X31" s="283">
        <v>3302142.37841696</v>
      </c>
      <c r="Y31" s="283">
        <v>30800462.836730175</v>
      </c>
      <c r="Z31" s="38"/>
      <c r="AA31" s="146"/>
    </row>
    <row r="32" spans="2:27" s="19" customFormat="1" ht="15">
      <c r="B32" s="285" t="s">
        <v>56</v>
      </c>
      <c r="C32" s="283">
        <v>588144.029139664</v>
      </c>
      <c r="D32" s="283">
        <v>961527.069110205</v>
      </c>
      <c r="E32" s="283">
        <v>806991.408807721</v>
      </c>
      <c r="F32" s="283">
        <v>551448.590203927</v>
      </c>
      <c r="G32" s="283">
        <v>942099.784204751</v>
      </c>
      <c r="H32" s="283">
        <v>784552.694643385</v>
      </c>
      <c r="I32" s="283">
        <v>1100663.38331995</v>
      </c>
      <c r="J32" s="283">
        <v>551781.710492693</v>
      </c>
      <c r="K32" s="283">
        <v>916069.018276836</v>
      </c>
      <c r="L32" s="283">
        <v>1313536.81028714</v>
      </c>
      <c r="M32" s="283">
        <v>992144.085098117</v>
      </c>
      <c r="N32" s="283">
        <v>764177.820881627</v>
      </c>
      <c r="O32" s="283">
        <v>615749.100398683</v>
      </c>
      <c r="P32" s="283">
        <v>570229.512747976</v>
      </c>
      <c r="Q32" s="283">
        <v>1309706.62159355</v>
      </c>
      <c r="R32" s="283">
        <v>270739.489245605</v>
      </c>
      <c r="S32" s="283">
        <v>1059059.37666501</v>
      </c>
      <c r="T32" s="283">
        <v>402738.439355925</v>
      </c>
      <c r="U32" s="283">
        <v>306972.748467228</v>
      </c>
      <c r="V32" s="283">
        <v>556685.147488654</v>
      </c>
      <c r="W32" s="283">
        <v>498355.269669189</v>
      </c>
      <c r="X32" s="283">
        <v>712483.765006538</v>
      </c>
      <c r="Y32" s="284">
        <v>16575855.875104373</v>
      </c>
      <c r="Z32" s="38"/>
      <c r="AA32" s="146"/>
    </row>
    <row r="33" spans="2:27" s="19" customFormat="1" ht="15">
      <c r="B33" s="285" t="s">
        <v>53</v>
      </c>
      <c r="C33" s="286">
        <v>259734.32129271</v>
      </c>
      <c r="D33" s="286">
        <v>413892.329668536</v>
      </c>
      <c r="E33" s="286">
        <v>452905.162081072</v>
      </c>
      <c r="F33" s="286">
        <v>334260.836743356</v>
      </c>
      <c r="G33" s="286">
        <v>490053.781618518</v>
      </c>
      <c r="H33" s="286">
        <v>414504.836549378</v>
      </c>
      <c r="I33" s="286">
        <v>516537.286702015</v>
      </c>
      <c r="J33" s="286">
        <v>265095.27430986</v>
      </c>
      <c r="K33" s="286">
        <v>460416.146337092</v>
      </c>
      <c r="L33" s="286">
        <v>652440.191842167</v>
      </c>
      <c r="M33" s="286">
        <v>732018.672810138</v>
      </c>
      <c r="N33" s="286">
        <v>452800.622976388</v>
      </c>
      <c r="O33" s="286">
        <v>443892.988579877</v>
      </c>
      <c r="P33" s="286">
        <v>416750.186154743</v>
      </c>
      <c r="Q33" s="286">
        <v>700848.376558335</v>
      </c>
      <c r="R33" s="286">
        <v>174453.502468857</v>
      </c>
      <c r="S33" s="286">
        <v>538308.279928984</v>
      </c>
      <c r="T33" s="286">
        <v>211185.402137555</v>
      </c>
      <c r="U33" s="286">
        <v>286827.422091172</v>
      </c>
      <c r="V33" s="286">
        <v>341136.494484176</v>
      </c>
      <c r="W33" s="286">
        <v>411445.847028055</v>
      </c>
      <c r="X33" s="286">
        <v>852773.140016952</v>
      </c>
      <c r="Y33" s="286">
        <v>9822281.102379937</v>
      </c>
      <c r="Z33" s="38"/>
      <c r="AA33" s="146"/>
    </row>
    <row r="34" spans="2:27" s="19" customFormat="1" ht="15">
      <c r="B34" s="285" t="s">
        <v>57</v>
      </c>
      <c r="C34" s="286">
        <v>97835.01441883</v>
      </c>
      <c r="D34" s="286">
        <v>183377.248469948</v>
      </c>
      <c r="E34" s="286">
        <v>186470.554814214</v>
      </c>
      <c r="F34" s="286">
        <v>119885.275482204</v>
      </c>
      <c r="G34" s="286">
        <v>218786.964014727</v>
      </c>
      <c r="H34" s="286">
        <v>177486.762178175</v>
      </c>
      <c r="I34" s="286">
        <v>155125.210314083</v>
      </c>
      <c r="J34" s="286">
        <v>98866.9458751581</v>
      </c>
      <c r="K34" s="286">
        <v>186724.636042192</v>
      </c>
      <c r="L34" s="286">
        <v>255978.468828682</v>
      </c>
      <c r="M34" s="286">
        <v>325493.859215882</v>
      </c>
      <c r="N34" s="286">
        <v>213245.717924572</v>
      </c>
      <c r="O34" s="286">
        <v>206273.909512083</v>
      </c>
      <c r="P34" s="286">
        <v>171321.391513041</v>
      </c>
      <c r="Q34" s="286">
        <v>350709.868782531</v>
      </c>
      <c r="R34" s="286">
        <v>88562.8524867272</v>
      </c>
      <c r="S34" s="286">
        <v>287411.65793604</v>
      </c>
      <c r="T34" s="286">
        <v>137236.57569259</v>
      </c>
      <c r="U34" s="286">
        <v>132254.84263866</v>
      </c>
      <c r="V34" s="286">
        <v>112137.06065365</v>
      </c>
      <c r="W34" s="286">
        <v>183511.688309778</v>
      </c>
      <c r="X34" s="286">
        <v>432735.007624485</v>
      </c>
      <c r="Y34" s="286">
        <v>4321431.512728252</v>
      </c>
      <c r="Z34" s="38"/>
      <c r="AA34" s="146"/>
    </row>
    <row r="35" spans="2:27" s="19" customFormat="1" ht="15.75">
      <c r="B35" s="282" t="s">
        <v>58</v>
      </c>
      <c r="C35" s="288">
        <v>3243117.7172512</v>
      </c>
      <c r="D35" s="288">
        <v>5744364.21449724</v>
      </c>
      <c r="E35" s="288">
        <v>5420779.13220025</v>
      </c>
      <c r="F35" s="288">
        <v>4421650.59744659</v>
      </c>
      <c r="G35" s="288">
        <v>7192373.90046191</v>
      </c>
      <c r="H35" s="288">
        <v>6420046.52480641</v>
      </c>
      <c r="I35" s="288">
        <v>6113633.53026971</v>
      </c>
      <c r="J35" s="288">
        <v>3461170.83164129</v>
      </c>
      <c r="K35" s="288">
        <v>5767322.04611207</v>
      </c>
      <c r="L35" s="288">
        <v>8655380.23449756</v>
      </c>
      <c r="M35" s="288">
        <v>11392546.2231565</v>
      </c>
      <c r="N35" s="288">
        <v>6581677.06512698</v>
      </c>
      <c r="O35" s="288">
        <v>6668602.08079766</v>
      </c>
      <c r="P35" s="288">
        <v>6030781.67827263</v>
      </c>
      <c r="Q35" s="288">
        <v>11087244.0914398</v>
      </c>
      <c r="R35" s="288">
        <v>2764150.69799655</v>
      </c>
      <c r="S35" s="288">
        <v>8385070.28161322</v>
      </c>
      <c r="T35" s="288">
        <v>3218910.16496378</v>
      </c>
      <c r="U35" s="288">
        <v>4284597.89702013</v>
      </c>
      <c r="V35" s="288">
        <v>4332642.71398827</v>
      </c>
      <c r="W35" s="288">
        <v>7001768.35491778</v>
      </c>
      <c r="X35" s="288">
        <v>16999580.0215222</v>
      </c>
      <c r="Y35" s="288">
        <v>145187409.99999976</v>
      </c>
      <c r="Z35" s="38"/>
      <c r="AA35" s="146"/>
    </row>
    <row r="36" spans="2:27" s="26" customFormat="1" ht="15.75">
      <c r="B36" s="282" t="s">
        <v>112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150"/>
      <c r="AA36" s="151"/>
    </row>
    <row r="37" spans="2:27" s="19" customFormat="1" ht="15">
      <c r="B37" s="285" t="s">
        <v>64</v>
      </c>
      <c r="C37" s="286">
        <v>5208097.14753514</v>
      </c>
      <c r="D37" s="286">
        <v>11158516.0713093</v>
      </c>
      <c r="E37" s="286">
        <v>6303860.40715241</v>
      </c>
      <c r="F37" s="286">
        <v>5975672.56585508</v>
      </c>
      <c r="G37" s="286">
        <v>8254200.89768103</v>
      </c>
      <c r="H37" s="286">
        <v>7373443.75511927</v>
      </c>
      <c r="I37" s="286">
        <v>12759914.590408</v>
      </c>
      <c r="J37" s="286">
        <v>6018520.78126119</v>
      </c>
      <c r="K37" s="286">
        <v>7659749.81865347</v>
      </c>
      <c r="L37" s="286">
        <v>11851411.8943617</v>
      </c>
      <c r="M37" s="286">
        <v>12600294.4974891</v>
      </c>
      <c r="N37" s="286">
        <v>7896097.3462156</v>
      </c>
      <c r="O37" s="286">
        <v>7627854.46994001</v>
      </c>
      <c r="P37" s="286">
        <v>6720357.80378275</v>
      </c>
      <c r="Q37" s="286">
        <v>12409425.9078545</v>
      </c>
      <c r="R37" s="286">
        <v>3031199.83953101</v>
      </c>
      <c r="S37" s="286">
        <v>9319016.47591687</v>
      </c>
      <c r="T37" s="286">
        <v>3535369.57393041</v>
      </c>
      <c r="U37" s="286">
        <v>4678363.27000967</v>
      </c>
      <c r="V37" s="286">
        <v>5341218.56597731</v>
      </c>
      <c r="W37" s="286">
        <v>7722655.52463225</v>
      </c>
      <c r="X37" s="286">
        <v>19058676.352843</v>
      </c>
      <c r="Y37" s="286">
        <v>182503917.55745906</v>
      </c>
      <c r="Z37" s="38"/>
      <c r="AA37" s="146"/>
    </row>
    <row r="38" spans="2:27" s="19" customFormat="1" ht="15">
      <c r="B38" s="285" t="s">
        <v>69</v>
      </c>
      <c r="C38" s="286">
        <v>3363606.75195038</v>
      </c>
      <c r="D38" s="286">
        <v>5780951.84907716</v>
      </c>
      <c r="E38" s="286">
        <v>5522803.13439191</v>
      </c>
      <c r="F38" s="286">
        <v>4513670.97274903</v>
      </c>
      <c r="G38" s="286">
        <v>7029729.08641505</v>
      </c>
      <c r="H38" s="286">
        <v>6366948.26519593</v>
      </c>
      <c r="I38" s="286">
        <v>6047884.66678044</v>
      </c>
      <c r="J38" s="286">
        <v>3382141.5619841</v>
      </c>
      <c r="K38" s="286">
        <v>5837117.05886038</v>
      </c>
      <c r="L38" s="286">
        <v>8688872.53940165</v>
      </c>
      <c r="M38" s="286">
        <v>11139814.0906911</v>
      </c>
      <c r="N38" s="286">
        <v>6743947.73263075</v>
      </c>
      <c r="O38" s="286">
        <v>6509017.62098994</v>
      </c>
      <c r="P38" s="286">
        <v>5712008.47307662</v>
      </c>
      <c r="Q38" s="286">
        <v>11206116.2867177</v>
      </c>
      <c r="R38" s="286">
        <v>2799497.01641871</v>
      </c>
      <c r="S38" s="286">
        <v>8522554.93377055</v>
      </c>
      <c r="T38" s="286">
        <v>3389484.9511111</v>
      </c>
      <c r="U38" s="286">
        <v>4222366.30172483</v>
      </c>
      <c r="V38" s="286">
        <v>4089747.18827336</v>
      </c>
      <c r="W38" s="286">
        <v>6872374.05866607</v>
      </c>
      <c r="X38" s="286">
        <v>15873649.9086943</v>
      </c>
      <c r="Y38" s="286">
        <v>143614304.44957104</v>
      </c>
      <c r="Z38" s="38"/>
      <c r="AA38" s="146"/>
    </row>
    <row r="39" spans="2:27" s="19" customFormat="1" ht="15">
      <c r="B39" s="285" t="s">
        <v>77</v>
      </c>
      <c r="C39" s="283">
        <v>2517738.74818665</v>
      </c>
      <c r="D39" s="283">
        <v>5444560.22272047</v>
      </c>
      <c r="E39" s="283">
        <v>4835258.77107753</v>
      </c>
      <c r="F39" s="283">
        <v>3727696.37571695</v>
      </c>
      <c r="G39" s="283">
        <v>5093767.16917971</v>
      </c>
      <c r="H39" s="283">
        <v>4276187.83687559</v>
      </c>
      <c r="I39" s="283">
        <v>4756425.57859426</v>
      </c>
      <c r="J39" s="283">
        <v>2847431.46767985</v>
      </c>
      <c r="K39" s="283">
        <v>4901168.00895666</v>
      </c>
      <c r="L39" s="283">
        <v>5988567.86289401</v>
      </c>
      <c r="M39" s="283">
        <v>7882498.67978002</v>
      </c>
      <c r="N39" s="283">
        <v>4329319.65024814</v>
      </c>
      <c r="O39" s="283">
        <v>4672522.44473568</v>
      </c>
      <c r="P39" s="283">
        <v>4278092.72814377</v>
      </c>
      <c r="Q39" s="283">
        <v>7247466.54300685</v>
      </c>
      <c r="R39" s="283">
        <v>1894077.34698356</v>
      </c>
      <c r="S39" s="283">
        <v>5494292.5378298</v>
      </c>
      <c r="T39" s="283">
        <v>2114019.02340991</v>
      </c>
      <c r="U39" s="283">
        <v>2822404.12701788</v>
      </c>
      <c r="V39" s="283">
        <v>2990708.59706672</v>
      </c>
      <c r="W39" s="283">
        <v>4882060.48423581</v>
      </c>
      <c r="X39" s="283">
        <v>12712335.8372481</v>
      </c>
      <c r="Y39" s="284">
        <v>105708600.04158792</v>
      </c>
      <c r="Z39" s="38"/>
      <c r="AA39" s="146"/>
    </row>
    <row r="40" spans="2:27" s="19" customFormat="1" ht="15">
      <c r="B40" s="285" t="s">
        <v>70</v>
      </c>
      <c r="C40" s="286">
        <v>1896535.73800396</v>
      </c>
      <c r="D40" s="286">
        <v>3381331.54693304</v>
      </c>
      <c r="E40" s="286">
        <v>3009368.92237589</v>
      </c>
      <c r="F40" s="286">
        <v>2713171.82425536</v>
      </c>
      <c r="G40" s="286">
        <v>3854013.88435538</v>
      </c>
      <c r="H40" s="286">
        <v>3442290.5449688</v>
      </c>
      <c r="I40" s="286">
        <v>3557956.25905679</v>
      </c>
      <c r="J40" s="286">
        <v>1978589.24676231</v>
      </c>
      <c r="K40" s="286">
        <v>3289997.69753629</v>
      </c>
      <c r="L40" s="286">
        <v>5007542.60189822</v>
      </c>
      <c r="M40" s="286">
        <v>6192040.14886297</v>
      </c>
      <c r="N40" s="286">
        <v>3818252.33266443</v>
      </c>
      <c r="O40" s="286">
        <v>3658199.43357418</v>
      </c>
      <c r="P40" s="286">
        <v>3298979.23526002</v>
      </c>
      <c r="Q40" s="286">
        <v>6487578.05212493</v>
      </c>
      <c r="R40" s="286">
        <v>1596358.27894926</v>
      </c>
      <c r="S40" s="286">
        <v>4831938.31997309</v>
      </c>
      <c r="T40" s="286">
        <v>1850735.28051847</v>
      </c>
      <c r="U40" s="286">
        <v>2465874.72735375</v>
      </c>
      <c r="V40" s="286">
        <v>2143691.50227273</v>
      </c>
      <c r="W40" s="286">
        <v>4070789.12824832</v>
      </c>
      <c r="X40" s="286">
        <v>8952549.25951182</v>
      </c>
      <c r="Y40" s="286">
        <v>81497783.96546</v>
      </c>
      <c r="Z40" s="38"/>
      <c r="AA40" s="146"/>
    </row>
    <row r="41" spans="2:27" s="19" customFormat="1" ht="15">
      <c r="B41" s="285" t="s">
        <v>68</v>
      </c>
      <c r="C41" s="286">
        <v>1769719.00532152</v>
      </c>
      <c r="D41" s="286">
        <v>3134610.39968077</v>
      </c>
      <c r="E41" s="286">
        <v>2958035.04229137</v>
      </c>
      <c r="F41" s="286">
        <v>2412826.10728816</v>
      </c>
      <c r="G41" s="286">
        <v>3924766.81229267</v>
      </c>
      <c r="H41" s="286">
        <v>3503319.74986964</v>
      </c>
      <c r="I41" s="286">
        <v>3336114.93426131</v>
      </c>
      <c r="J41" s="286">
        <v>1888707.2056736</v>
      </c>
      <c r="K41" s="286">
        <v>3147138.13208888</v>
      </c>
      <c r="L41" s="286">
        <v>4723106.66300988</v>
      </c>
      <c r="M41" s="286">
        <v>6216735.66237754</v>
      </c>
      <c r="N41" s="286">
        <v>3591519.02722678</v>
      </c>
      <c r="O41" s="286">
        <v>3638952.65920751</v>
      </c>
      <c r="P41" s="286">
        <v>3290903.96448202</v>
      </c>
      <c r="Q41" s="286">
        <v>6050137.0273696</v>
      </c>
      <c r="R41" s="286">
        <v>1508354.13645219</v>
      </c>
      <c r="S41" s="286">
        <v>4575602.71691432</v>
      </c>
      <c r="T41" s="286">
        <v>1756509.31973796</v>
      </c>
      <c r="U41" s="286">
        <v>2338038.5757147</v>
      </c>
      <c r="V41" s="286">
        <v>2364255.88668169</v>
      </c>
      <c r="W41" s="286">
        <v>3820756.32427529</v>
      </c>
      <c r="X41" s="286">
        <v>9276406.98533476</v>
      </c>
      <c r="Y41" s="286">
        <v>79226516.33755216</v>
      </c>
      <c r="Z41" s="38"/>
      <c r="AA41" s="146"/>
    </row>
    <row r="42" spans="2:27" s="19" customFormat="1" ht="15">
      <c r="B42" s="285" t="s">
        <v>75</v>
      </c>
      <c r="C42" s="286">
        <v>1581708.85723611</v>
      </c>
      <c r="D42" s="286">
        <v>3334064.62228328</v>
      </c>
      <c r="E42" s="286">
        <v>3099842.94664774</v>
      </c>
      <c r="F42" s="286">
        <v>2198794.55706277</v>
      </c>
      <c r="G42" s="286">
        <v>3291431.72075034</v>
      </c>
      <c r="H42" s="286">
        <v>2685090.71148602</v>
      </c>
      <c r="I42" s="286">
        <v>2778659.09194432</v>
      </c>
      <c r="J42" s="286">
        <v>1723788.90597044</v>
      </c>
      <c r="K42" s="286">
        <v>3101472.16894598</v>
      </c>
      <c r="L42" s="286">
        <v>3842957.68324856</v>
      </c>
      <c r="M42" s="286">
        <v>4977211.88261977</v>
      </c>
      <c r="N42" s="286">
        <v>2949073.90095371</v>
      </c>
      <c r="O42" s="286">
        <v>3052452.54274234</v>
      </c>
      <c r="P42" s="286">
        <v>2677097.88635507</v>
      </c>
      <c r="Q42" s="286">
        <v>4886197.4334682</v>
      </c>
      <c r="R42" s="286">
        <v>1266983.4988669</v>
      </c>
      <c r="S42" s="286">
        <v>3858766.91390735</v>
      </c>
      <c r="T42" s="286">
        <v>1674375.59437689</v>
      </c>
      <c r="U42" s="286">
        <v>1875155.40209212</v>
      </c>
      <c r="V42" s="286">
        <v>1806946.29424059</v>
      </c>
      <c r="W42" s="286">
        <v>2959267.9085468</v>
      </c>
      <c r="X42" s="286">
        <v>7495990.55140352</v>
      </c>
      <c r="Y42" s="286">
        <v>67117331.07514882</v>
      </c>
      <c r="Z42" s="38"/>
      <c r="AA42" s="146"/>
    </row>
    <row r="43" spans="2:27" s="19" customFormat="1" ht="15">
      <c r="B43" s="285" t="s">
        <v>72</v>
      </c>
      <c r="C43" s="286">
        <v>1069948.549768</v>
      </c>
      <c r="D43" s="286">
        <v>1870514.91867764</v>
      </c>
      <c r="E43" s="286">
        <v>1779461.72718332</v>
      </c>
      <c r="F43" s="286">
        <v>1372712.19639155</v>
      </c>
      <c r="G43" s="286">
        <v>1751775.55281711</v>
      </c>
      <c r="H43" s="286">
        <v>2120471.92222424</v>
      </c>
      <c r="I43" s="286">
        <v>1833610.81802618</v>
      </c>
      <c r="J43" s="286">
        <v>1438534.47692346</v>
      </c>
      <c r="K43" s="286">
        <v>2080645.44731145</v>
      </c>
      <c r="L43" s="286">
        <v>3611492.87296089</v>
      </c>
      <c r="M43" s="286">
        <v>6635835.32600034</v>
      </c>
      <c r="N43" s="286">
        <v>2559757.52510097</v>
      </c>
      <c r="O43" s="286">
        <v>2140911.44328714</v>
      </c>
      <c r="P43" s="286">
        <v>1699837.95048598</v>
      </c>
      <c r="Q43" s="286">
        <v>3509727.45290535</v>
      </c>
      <c r="R43" s="286">
        <v>954343.546611083</v>
      </c>
      <c r="S43" s="286">
        <v>2519306.72653461</v>
      </c>
      <c r="T43" s="286">
        <v>1488283.91433412</v>
      </c>
      <c r="U43" s="286">
        <v>1501580.881424</v>
      </c>
      <c r="V43" s="286">
        <v>1331913.29017069</v>
      </c>
      <c r="W43" s="286">
        <v>2858838.21851266</v>
      </c>
      <c r="X43" s="286">
        <v>7590640.66000731</v>
      </c>
      <c r="Y43" s="286">
        <v>53720145.417658105</v>
      </c>
      <c r="Z43" s="38"/>
      <c r="AA43" s="146"/>
    </row>
    <row r="44" spans="2:27" s="19" customFormat="1" ht="15">
      <c r="B44" s="285" t="s">
        <v>67</v>
      </c>
      <c r="C44" s="286">
        <v>1170070.47460079</v>
      </c>
      <c r="D44" s="286">
        <v>2072484.42663173</v>
      </c>
      <c r="E44" s="286">
        <v>1955739.55832091</v>
      </c>
      <c r="F44" s="286">
        <v>1595268.27705109</v>
      </c>
      <c r="G44" s="286">
        <v>2594905.60532372</v>
      </c>
      <c r="H44" s="286">
        <v>2316260.93751735</v>
      </c>
      <c r="I44" s="286">
        <v>2205711.51279733</v>
      </c>
      <c r="J44" s="286">
        <v>1248740.9186878</v>
      </c>
      <c r="K44" s="286">
        <v>2080767.2838313</v>
      </c>
      <c r="L44" s="286">
        <v>3122737.36008961</v>
      </c>
      <c r="M44" s="286">
        <v>4110267.68943142</v>
      </c>
      <c r="N44" s="286">
        <v>2374574.92409171</v>
      </c>
      <c r="O44" s="286">
        <v>2405936.22614975</v>
      </c>
      <c r="P44" s="286">
        <v>2175819.74991987</v>
      </c>
      <c r="Q44" s="286">
        <v>4000119.04812429</v>
      </c>
      <c r="R44" s="286">
        <v>997266.026413072</v>
      </c>
      <c r="S44" s="286">
        <v>3025213.39628827</v>
      </c>
      <c r="T44" s="286">
        <v>1161336.73606173</v>
      </c>
      <c r="U44" s="286">
        <v>1545821.62348675</v>
      </c>
      <c r="V44" s="286">
        <v>1563155.5060939</v>
      </c>
      <c r="W44" s="286">
        <v>2526137.85139667</v>
      </c>
      <c r="X44" s="286">
        <v>6133205.26664559</v>
      </c>
      <c r="Y44" s="286">
        <v>52381540.398954645</v>
      </c>
      <c r="Z44" s="38"/>
      <c r="AA44" s="146"/>
    </row>
    <row r="45" spans="2:27" s="19" customFormat="1" ht="15">
      <c r="B45" s="285" t="s">
        <v>71</v>
      </c>
      <c r="C45" s="286">
        <v>1023856.94284592</v>
      </c>
      <c r="D45" s="286">
        <v>1800095.91722053</v>
      </c>
      <c r="E45" s="286">
        <v>1684280.90226687</v>
      </c>
      <c r="F45" s="286">
        <v>1322496.77411331</v>
      </c>
      <c r="G45" s="286">
        <v>2063729.13241157</v>
      </c>
      <c r="H45" s="286">
        <v>1812409.77741523</v>
      </c>
      <c r="I45" s="286">
        <v>1903670.38372711</v>
      </c>
      <c r="J45" s="286">
        <v>1057653.64749191</v>
      </c>
      <c r="K45" s="286">
        <v>1799305.70126051</v>
      </c>
      <c r="L45" s="286">
        <v>2595605.50109346</v>
      </c>
      <c r="M45" s="286">
        <v>3364807.59252396</v>
      </c>
      <c r="N45" s="286">
        <v>1964766.00002754</v>
      </c>
      <c r="O45" s="286">
        <v>1927026.19622367</v>
      </c>
      <c r="P45" s="286">
        <v>1751226.84748706</v>
      </c>
      <c r="Q45" s="286">
        <v>3249657.33060846</v>
      </c>
      <c r="R45" s="286">
        <v>809980.146001735</v>
      </c>
      <c r="S45" s="286">
        <v>2373636.71453092</v>
      </c>
      <c r="T45" s="286">
        <v>967186.149222311</v>
      </c>
      <c r="U45" s="286">
        <v>1243468.63020088</v>
      </c>
      <c r="V45" s="286">
        <v>1263045.77770454</v>
      </c>
      <c r="W45" s="286">
        <v>2030181.41514405</v>
      </c>
      <c r="X45" s="286">
        <v>4742595.04647155</v>
      </c>
      <c r="Y45" s="286">
        <v>42750682.52599309</v>
      </c>
      <c r="Z45" s="38"/>
      <c r="AA45" s="146"/>
    </row>
    <row r="46" spans="2:27" s="19" customFormat="1" ht="15">
      <c r="B46" s="285" t="s">
        <v>62</v>
      </c>
      <c r="C46" s="286">
        <v>1103135.02626261</v>
      </c>
      <c r="D46" s="286">
        <v>1625155.55847015</v>
      </c>
      <c r="E46" s="286">
        <v>1520701.59294715</v>
      </c>
      <c r="F46" s="286">
        <v>1219597.48027022</v>
      </c>
      <c r="G46" s="286">
        <v>1991743.91525513</v>
      </c>
      <c r="H46" s="286">
        <v>1768139.15751579</v>
      </c>
      <c r="I46" s="286">
        <v>1742152.47994635</v>
      </c>
      <c r="J46" s="286">
        <v>974516.148808386</v>
      </c>
      <c r="K46" s="286">
        <v>1774702.5336755</v>
      </c>
      <c r="L46" s="286">
        <v>2426027.8616106</v>
      </c>
      <c r="M46" s="286">
        <v>3079599.5546506</v>
      </c>
      <c r="N46" s="286">
        <v>1816074.12213279</v>
      </c>
      <c r="O46" s="286">
        <v>1803692.29694743</v>
      </c>
      <c r="P46" s="286">
        <v>1637743.20986661</v>
      </c>
      <c r="Q46" s="286">
        <v>3046062.33072913</v>
      </c>
      <c r="R46" s="286">
        <v>750196.593259689</v>
      </c>
      <c r="S46" s="286">
        <v>2315002.6019435</v>
      </c>
      <c r="T46" s="286">
        <v>888065.905359921</v>
      </c>
      <c r="U46" s="286">
        <v>1144234.63115167</v>
      </c>
      <c r="V46" s="286">
        <v>1197745.64040503</v>
      </c>
      <c r="W46" s="286">
        <v>1901046.86925389</v>
      </c>
      <c r="X46" s="286">
        <v>4469848.6695773</v>
      </c>
      <c r="Y46" s="286">
        <v>40195184.18003944</v>
      </c>
      <c r="Z46" s="38"/>
      <c r="AA46" s="146"/>
    </row>
    <row r="47" spans="2:27" s="19" customFormat="1" ht="15">
      <c r="B47" s="285" t="s">
        <v>65</v>
      </c>
      <c r="C47" s="286">
        <v>895860.87955062</v>
      </c>
      <c r="D47" s="286">
        <v>1465288.23879674</v>
      </c>
      <c r="E47" s="286">
        <v>1376618.12676059</v>
      </c>
      <c r="F47" s="286">
        <v>1148443.8413933</v>
      </c>
      <c r="G47" s="286">
        <v>1838405.30451367</v>
      </c>
      <c r="H47" s="286">
        <v>1080214.04425205</v>
      </c>
      <c r="I47" s="286">
        <v>1543134.07623986</v>
      </c>
      <c r="J47" s="286">
        <v>818510.356285037</v>
      </c>
      <c r="K47" s="286">
        <v>1451704.73227206</v>
      </c>
      <c r="L47" s="286">
        <v>1765816.81514467</v>
      </c>
      <c r="M47" s="286">
        <v>3672955.11317616</v>
      </c>
      <c r="N47" s="286">
        <v>891410.214814173</v>
      </c>
      <c r="O47" s="286">
        <v>1124204.30819838</v>
      </c>
      <c r="P47" s="286">
        <v>964845.315943239</v>
      </c>
      <c r="Q47" s="286">
        <v>3023319.03938274</v>
      </c>
      <c r="R47" s="286">
        <v>295089.969329422</v>
      </c>
      <c r="S47" s="286">
        <v>1811199.25839957</v>
      </c>
      <c r="T47" s="286">
        <v>941152.245654487</v>
      </c>
      <c r="U47" s="286">
        <v>654714.605672687</v>
      </c>
      <c r="V47" s="286">
        <v>1036054.63702524</v>
      </c>
      <c r="W47" s="286">
        <v>2394618.55328715</v>
      </c>
      <c r="X47" s="286">
        <v>5463418.58870913</v>
      </c>
      <c r="Y47" s="286">
        <v>35656978.26480097</v>
      </c>
      <c r="Z47" s="38"/>
      <c r="AA47" s="146"/>
    </row>
    <row r="48" spans="2:27" s="19" customFormat="1" ht="15">
      <c r="B48" s="285" t="s">
        <v>63</v>
      </c>
      <c r="C48" s="286">
        <v>706834.778586872</v>
      </c>
      <c r="D48" s="286">
        <v>1082376.22312438</v>
      </c>
      <c r="E48" s="286">
        <v>1027314.17946846</v>
      </c>
      <c r="F48" s="286">
        <v>874829.95291991</v>
      </c>
      <c r="G48" s="286">
        <v>1330932.75175068</v>
      </c>
      <c r="H48" s="286">
        <v>1159871.50247392</v>
      </c>
      <c r="I48" s="286">
        <v>1269785.59176926</v>
      </c>
      <c r="J48" s="286">
        <v>757530.276014372</v>
      </c>
      <c r="K48" s="286">
        <v>1074928.65049507</v>
      </c>
      <c r="L48" s="286">
        <v>1594427.41545216</v>
      </c>
      <c r="M48" s="286">
        <v>2158413.81342943</v>
      </c>
      <c r="N48" s="286">
        <v>1142568.99229657</v>
      </c>
      <c r="O48" s="286">
        <v>1204447.12837617</v>
      </c>
      <c r="P48" s="286">
        <v>1209842.92252589</v>
      </c>
      <c r="Q48" s="286">
        <v>1908083.38015068</v>
      </c>
      <c r="R48" s="286">
        <v>491251.487868672</v>
      </c>
      <c r="S48" s="286">
        <v>1427953.15689321</v>
      </c>
      <c r="T48" s="286">
        <v>538142.97046165</v>
      </c>
      <c r="U48" s="286">
        <v>754303.958578863</v>
      </c>
      <c r="V48" s="286">
        <v>923594.983967929</v>
      </c>
      <c r="W48" s="286">
        <v>1268225.67922691</v>
      </c>
      <c r="X48" s="286">
        <v>3150281.31243877</v>
      </c>
      <c r="Y48" s="286">
        <v>27055941.108269826</v>
      </c>
      <c r="Z48" s="38"/>
      <c r="AA48" s="146"/>
    </row>
    <row r="49" spans="2:27" s="19" customFormat="1" ht="15">
      <c r="B49" s="285" t="s">
        <v>66</v>
      </c>
      <c r="C49" s="286">
        <v>507777.04984589</v>
      </c>
      <c r="D49" s="286">
        <v>755866.853497702</v>
      </c>
      <c r="E49" s="286">
        <v>793240.319251279</v>
      </c>
      <c r="F49" s="286">
        <v>612772.798715562</v>
      </c>
      <c r="G49" s="286">
        <v>1180481.75438199</v>
      </c>
      <c r="H49" s="286">
        <v>986772.641675307</v>
      </c>
      <c r="I49" s="286">
        <v>815586.610979055</v>
      </c>
      <c r="J49" s="286">
        <v>560407.516992718</v>
      </c>
      <c r="K49" s="286">
        <v>888830.825083628</v>
      </c>
      <c r="L49" s="286">
        <v>1554198.73288948</v>
      </c>
      <c r="M49" s="286">
        <v>1626276.13112852</v>
      </c>
      <c r="N49" s="286">
        <v>1259984.3444926</v>
      </c>
      <c r="O49" s="286">
        <v>1010462.53955127</v>
      </c>
      <c r="P49" s="286">
        <v>1113177.69377467</v>
      </c>
      <c r="Q49" s="286">
        <v>2247711.65369425</v>
      </c>
      <c r="R49" s="286">
        <v>548721.679309126</v>
      </c>
      <c r="S49" s="286">
        <v>1816803.01874739</v>
      </c>
      <c r="T49" s="286">
        <v>707850.612728207</v>
      </c>
      <c r="U49" s="286">
        <v>707956.686897801</v>
      </c>
      <c r="V49" s="286">
        <v>512391.276223223</v>
      </c>
      <c r="W49" s="286">
        <v>878081.975898115</v>
      </c>
      <c r="X49" s="286">
        <v>1935464.65646641</v>
      </c>
      <c r="Y49" s="286">
        <v>23020817.37222419</v>
      </c>
      <c r="Z49" s="38"/>
      <c r="AA49" s="146"/>
    </row>
    <row r="50" spans="2:27" s="19" customFormat="1" ht="15">
      <c r="B50" s="285" t="s">
        <v>78</v>
      </c>
      <c r="C50" s="286">
        <v>331405.377346984</v>
      </c>
      <c r="D50" s="286">
        <v>606553.775907921</v>
      </c>
      <c r="E50" s="286">
        <v>547352.237208384</v>
      </c>
      <c r="F50" s="286">
        <v>461595.004499185</v>
      </c>
      <c r="G50" s="286">
        <v>620491.212504886</v>
      </c>
      <c r="H50" s="286">
        <v>575130.952590638</v>
      </c>
      <c r="I50" s="286">
        <v>617917.592364536</v>
      </c>
      <c r="J50" s="286">
        <v>344350.230682166</v>
      </c>
      <c r="K50" s="286">
        <v>609050.068765123</v>
      </c>
      <c r="L50" s="286">
        <v>843998.555994336</v>
      </c>
      <c r="M50" s="286">
        <v>1038682.87913277</v>
      </c>
      <c r="N50" s="286">
        <v>640565.233471915</v>
      </c>
      <c r="O50" s="286">
        <v>611554.798337939</v>
      </c>
      <c r="P50" s="286">
        <v>486342.112761839</v>
      </c>
      <c r="Q50" s="286">
        <v>1036025.37909853</v>
      </c>
      <c r="R50" s="286">
        <v>269859.857927751</v>
      </c>
      <c r="S50" s="286">
        <v>778453.92603846</v>
      </c>
      <c r="T50" s="286">
        <v>334951.477189361</v>
      </c>
      <c r="U50" s="286">
        <v>407581.430375781</v>
      </c>
      <c r="V50" s="286">
        <v>354105.071975443</v>
      </c>
      <c r="W50" s="286">
        <v>657841.817558661</v>
      </c>
      <c r="X50" s="286">
        <v>1491328.32936658</v>
      </c>
      <c r="Y50" s="286">
        <v>13665137.32109919</v>
      </c>
      <c r="Z50" s="38"/>
      <c r="AA50" s="146"/>
    </row>
    <row r="51" spans="2:27" s="19" customFormat="1" ht="15">
      <c r="B51" s="285" t="s">
        <v>76</v>
      </c>
      <c r="C51" s="286">
        <v>285522.487356035</v>
      </c>
      <c r="D51" s="286">
        <v>601836.851386265</v>
      </c>
      <c r="E51" s="286">
        <v>543024.696312651</v>
      </c>
      <c r="F51" s="286">
        <v>426394.424458013</v>
      </c>
      <c r="G51" s="286">
        <v>559859.015020322</v>
      </c>
      <c r="H51" s="286">
        <v>489592.524468802</v>
      </c>
      <c r="I51" s="286">
        <v>620244.751457195</v>
      </c>
      <c r="J51" s="286">
        <v>342110.963136811</v>
      </c>
      <c r="K51" s="286">
        <v>563038.793637612</v>
      </c>
      <c r="L51" s="286">
        <v>759062.801133244</v>
      </c>
      <c r="M51" s="286">
        <v>916219.914941645</v>
      </c>
      <c r="N51" s="286">
        <v>540914.049001617</v>
      </c>
      <c r="O51" s="286">
        <v>544934.456019513</v>
      </c>
      <c r="P51" s="286">
        <v>478231.780433462</v>
      </c>
      <c r="Q51" s="286">
        <v>919371.871378025</v>
      </c>
      <c r="R51" s="286">
        <v>231481.661324368</v>
      </c>
      <c r="S51" s="286">
        <v>661526.143929878</v>
      </c>
      <c r="T51" s="286">
        <v>292374.831336977</v>
      </c>
      <c r="U51" s="286">
        <v>358937.041165314</v>
      </c>
      <c r="V51" s="286">
        <v>363816.509095789</v>
      </c>
      <c r="W51" s="286">
        <v>572301.842608796</v>
      </c>
      <c r="X51" s="286">
        <v>1341636.17095575</v>
      </c>
      <c r="Y51" s="286">
        <v>12412433.580558088</v>
      </c>
      <c r="Z51" s="38"/>
      <c r="AA51" s="146"/>
    </row>
    <row r="52" spans="2:27" s="19" customFormat="1" ht="15">
      <c r="B52" s="285" t="s">
        <v>59</v>
      </c>
      <c r="C52" s="286">
        <v>158863.176446362</v>
      </c>
      <c r="D52" s="286">
        <v>283374.135942377</v>
      </c>
      <c r="E52" s="286">
        <v>269198.816997675</v>
      </c>
      <c r="F52" s="286">
        <v>213532.975393473</v>
      </c>
      <c r="G52" s="286">
        <v>346957.672566505</v>
      </c>
      <c r="H52" s="286">
        <v>307076.574765355</v>
      </c>
      <c r="I52" s="286">
        <v>304158.788789639</v>
      </c>
      <c r="J52" s="286">
        <v>176035.064401803</v>
      </c>
      <c r="K52" s="286">
        <v>283146.227876771</v>
      </c>
      <c r="L52" s="286">
        <v>422077.296462026</v>
      </c>
      <c r="M52" s="286">
        <v>560746.692823807</v>
      </c>
      <c r="N52" s="286">
        <v>321578.280569442</v>
      </c>
      <c r="O52" s="286">
        <v>323398.731414464</v>
      </c>
      <c r="P52" s="286">
        <v>290627.802524242</v>
      </c>
      <c r="Q52" s="286">
        <v>533200.76736358</v>
      </c>
      <c r="R52" s="286">
        <v>132684.699379769</v>
      </c>
      <c r="S52" s="286">
        <v>402162.070679851</v>
      </c>
      <c r="T52" s="286">
        <v>157293.143105524</v>
      </c>
      <c r="U52" s="286">
        <v>206310.259289653</v>
      </c>
      <c r="V52" s="286">
        <v>214534.645410209</v>
      </c>
      <c r="W52" s="286">
        <v>329656.355339239</v>
      </c>
      <c r="X52" s="286">
        <v>819745.920465679</v>
      </c>
      <c r="Y52" s="286">
        <v>7056360.098007444</v>
      </c>
      <c r="Z52" s="38"/>
      <c r="AA52" s="146"/>
    </row>
    <row r="53" spans="2:27" s="19" customFormat="1" ht="30">
      <c r="B53" s="285" t="s">
        <v>79</v>
      </c>
      <c r="C53" s="286">
        <v>100345.553241315</v>
      </c>
      <c r="D53" s="286">
        <v>160727.906499897</v>
      </c>
      <c r="E53" s="286">
        <v>175913.579314289</v>
      </c>
      <c r="F53" s="286">
        <v>164022.425347765</v>
      </c>
      <c r="G53" s="286">
        <v>184493.055480612</v>
      </c>
      <c r="H53" s="286">
        <v>196384.209447136</v>
      </c>
      <c r="I53" s="286">
        <v>158428.606887322</v>
      </c>
      <c r="J53" s="286">
        <v>98080.571533406</v>
      </c>
      <c r="K53" s="286">
        <v>179945.933112461</v>
      </c>
      <c r="L53" s="286">
        <v>274663.349988668</v>
      </c>
      <c r="M53" s="286">
        <v>385012.572439916</v>
      </c>
      <c r="N53" s="286">
        <v>292851.839461273</v>
      </c>
      <c r="O53" s="286">
        <v>228831.78830817</v>
      </c>
      <c r="P53" s="286">
        <v>164005.266395432</v>
      </c>
      <c r="Q53" s="286">
        <v>426674.508703581</v>
      </c>
      <c r="R53" s="286">
        <v>109800.135976603</v>
      </c>
      <c r="S53" s="286">
        <v>297193.054401433</v>
      </c>
      <c r="T53" s="286">
        <v>150192.309767652</v>
      </c>
      <c r="U53" s="286">
        <v>171332.139041472</v>
      </c>
      <c r="V53" s="286">
        <v>97634.4387727572</v>
      </c>
      <c r="W53" s="286">
        <v>231748.81020472</v>
      </c>
      <c r="X53" s="286">
        <v>521717.945674109</v>
      </c>
      <c r="Y53" s="286">
        <v>4769999.999999989</v>
      </c>
      <c r="Z53" s="38"/>
      <c r="AA53" s="146"/>
    </row>
    <row r="54" spans="2:27" s="19" customFormat="1" ht="15">
      <c r="B54" s="285" t="s">
        <v>74</v>
      </c>
      <c r="C54" s="286">
        <v>0</v>
      </c>
      <c r="D54" s="286">
        <v>962532.591</v>
      </c>
      <c r="E54" s="286">
        <v>285888.409</v>
      </c>
      <c r="F54" s="286">
        <v>0</v>
      </c>
      <c r="G54" s="286">
        <v>0</v>
      </c>
      <c r="H54" s="286">
        <v>0</v>
      </c>
      <c r="I54" s="286">
        <v>554034.18</v>
      </c>
      <c r="J54" s="286">
        <v>0</v>
      </c>
      <c r="K54" s="286">
        <v>984676</v>
      </c>
      <c r="L54" s="286">
        <v>138508.545</v>
      </c>
      <c r="M54" s="286">
        <v>0</v>
      </c>
      <c r="N54" s="286">
        <v>0</v>
      </c>
      <c r="O54" s="286">
        <v>0</v>
      </c>
      <c r="P54" s="286">
        <v>0</v>
      </c>
      <c r="Q54" s="286">
        <v>48053.985</v>
      </c>
      <c r="R54" s="286">
        <v>37689.4</v>
      </c>
      <c r="S54" s="286">
        <v>0</v>
      </c>
      <c r="T54" s="286">
        <v>29209.285</v>
      </c>
      <c r="U54" s="286">
        <v>29209.285</v>
      </c>
      <c r="V54" s="286">
        <v>105530.32</v>
      </c>
      <c r="W54" s="286">
        <v>0</v>
      </c>
      <c r="X54" s="286">
        <v>0</v>
      </c>
      <c r="Y54" s="286">
        <v>3175332</v>
      </c>
      <c r="Z54" s="38"/>
      <c r="AA54" s="146"/>
    </row>
    <row r="55" spans="2:27" s="19" customFormat="1" ht="15">
      <c r="B55" s="285" t="s">
        <v>61</v>
      </c>
      <c r="C55" s="286">
        <v>107765.085393852</v>
      </c>
      <c r="D55" s="286">
        <v>274691.838553925</v>
      </c>
      <c r="E55" s="286">
        <v>321794.729676073</v>
      </c>
      <c r="F55" s="286">
        <v>128226.810468634</v>
      </c>
      <c r="G55" s="286">
        <v>31511.0566151645</v>
      </c>
      <c r="H55" s="286">
        <v>0</v>
      </c>
      <c r="I55" s="286">
        <v>0</v>
      </c>
      <c r="J55" s="286">
        <v>176175.452893874</v>
      </c>
      <c r="K55" s="286">
        <v>167786.145613213</v>
      </c>
      <c r="L55" s="286">
        <v>123588.819451684</v>
      </c>
      <c r="M55" s="286">
        <v>107765.085393852</v>
      </c>
      <c r="N55" s="286">
        <v>39559.3351445788</v>
      </c>
      <c r="O55" s="286">
        <v>32056.7026171587</v>
      </c>
      <c r="P55" s="286">
        <v>54564.600199419</v>
      </c>
      <c r="Q55" s="286">
        <v>0</v>
      </c>
      <c r="R55" s="286">
        <v>0</v>
      </c>
      <c r="S55" s="286">
        <v>0</v>
      </c>
      <c r="T55" s="286">
        <v>0</v>
      </c>
      <c r="U55" s="286">
        <v>0</v>
      </c>
      <c r="V55" s="286">
        <v>0</v>
      </c>
      <c r="W55" s="286">
        <v>0</v>
      </c>
      <c r="X55" s="286">
        <v>32738.7601196514</v>
      </c>
      <c r="Y55" s="286">
        <v>1598224.4221410796</v>
      </c>
      <c r="Z55" s="38"/>
      <c r="AA55" s="146"/>
    </row>
    <row r="56" spans="2:27" s="19" customFormat="1" ht="15">
      <c r="B56" s="285" t="s">
        <v>73</v>
      </c>
      <c r="C56" s="286">
        <v>3496.9971611319</v>
      </c>
      <c r="D56" s="286">
        <v>113288.908031877</v>
      </c>
      <c r="E56" s="286">
        <v>35031.9715609878</v>
      </c>
      <c r="F56" s="286">
        <v>0</v>
      </c>
      <c r="G56" s="286">
        <v>0</v>
      </c>
      <c r="H56" s="286">
        <v>0</v>
      </c>
      <c r="I56" s="286">
        <v>46032.9626303651</v>
      </c>
      <c r="J56" s="286">
        <v>10883.991164358</v>
      </c>
      <c r="K56" s="286">
        <v>0</v>
      </c>
      <c r="L56" s="286">
        <v>0</v>
      </c>
      <c r="M56" s="286">
        <v>0</v>
      </c>
      <c r="N56" s="286">
        <v>0</v>
      </c>
      <c r="O56" s="286">
        <v>0</v>
      </c>
      <c r="P56" s="286">
        <v>0</v>
      </c>
      <c r="Q56" s="286">
        <v>0</v>
      </c>
      <c r="R56" s="286">
        <v>0</v>
      </c>
      <c r="S56" s="286">
        <v>0</v>
      </c>
      <c r="T56" s="286">
        <v>0</v>
      </c>
      <c r="U56" s="286">
        <v>0</v>
      </c>
      <c r="V56" s="286">
        <v>96891.9213429786</v>
      </c>
      <c r="W56" s="286">
        <v>781846.365295832</v>
      </c>
      <c r="X56" s="286">
        <v>144354.882812468</v>
      </c>
      <c r="Y56" s="286">
        <v>1231827.9999999986</v>
      </c>
      <c r="Z56" s="38"/>
      <c r="AA56" s="146"/>
    </row>
    <row r="57" spans="2:27" s="19" customFormat="1" ht="15">
      <c r="B57" s="285" t="s">
        <v>60</v>
      </c>
      <c r="C57" s="286">
        <v>-71122.8196955759</v>
      </c>
      <c r="D57" s="286">
        <v>-116750.33627522</v>
      </c>
      <c r="E57" s="286">
        <v>-135809.931808489</v>
      </c>
      <c r="F57" s="286">
        <v>-103053.83039417</v>
      </c>
      <c r="G57" s="286">
        <v>-126156.370434496</v>
      </c>
      <c r="H57" s="286">
        <v>-120050.699138124</v>
      </c>
      <c r="I57" s="286">
        <v>-140265.42167341</v>
      </c>
      <c r="J57" s="286">
        <v>-71122.8196955759</v>
      </c>
      <c r="K57" s="286">
        <v>-122690.989428447</v>
      </c>
      <c r="L57" s="286">
        <v>-195876.535913338</v>
      </c>
      <c r="M57" s="286">
        <v>-217328.894522212</v>
      </c>
      <c r="N57" s="286">
        <v>-141008.003317563</v>
      </c>
      <c r="O57" s="286">
        <v>-135397.386450627</v>
      </c>
      <c r="P57" s="286">
        <v>-108004.374688525</v>
      </c>
      <c r="Q57" s="286">
        <v>-214523.586088744</v>
      </c>
      <c r="R57" s="286">
        <v>-55941.1505262186</v>
      </c>
      <c r="S57" s="286">
        <v>-154869.527341759</v>
      </c>
      <c r="T57" s="286">
        <v>-69637.6564072692</v>
      </c>
      <c r="U57" s="286">
        <v>-83334.1622883198</v>
      </c>
      <c r="V57" s="286">
        <v>-84324.2711471909</v>
      </c>
      <c r="W57" s="286">
        <v>-125661.31600506</v>
      </c>
      <c r="X57" s="286">
        <v>-245877.03328633</v>
      </c>
      <c r="Y57" s="286">
        <v>-2838807.1165266642</v>
      </c>
      <c r="Z57" s="38"/>
      <c r="AA57" s="146"/>
    </row>
    <row r="58" spans="2:27" s="26" customFormat="1" ht="15.75">
      <c r="B58" s="291" t="s">
        <v>80</v>
      </c>
      <c r="C58" s="288">
        <v>508247.226582517</v>
      </c>
      <c r="D58" s="288">
        <v>493834.391381792</v>
      </c>
      <c r="E58" s="288">
        <v>174108.736588734</v>
      </c>
      <c r="F58" s="288">
        <v>168517.710905036</v>
      </c>
      <c r="G58" s="288">
        <v>225093.538663015</v>
      </c>
      <c r="H58" s="288">
        <v>321698.495176122</v>
      </c>
      <c r="I58" s="288">
        <v>47934.2637391197</v>
      </c>
      <c r="J58" s="288">
        <v>107276.174816023</v>
      </c>
      <c r="K58" s="288">
        <v>365928.641313968</v>
      </c>
      <c r="L58" s="288">
        <v>1194545.54229126</v>
      </c>
      <c r="M58" s="288">
        <v>969377.356782491</v>
      </c>
      <c r="N58" s="288">
        <v>2358764.33330297</v>
      </c>
      <c r="O58" s="288">
        <v>757871.506671672</v>
      </c>
      <c r="P58" s="288">
        <v>167442.525329094</v>
      </c>
      <c r="Q58" s="288">
        <v>4223497.22383747</v>
      </c>
      <c r="R58" s="288">
        <v>2145633.58262091</v>
      </c>
      <c r="S58" s="288">
        <v>2465636.68040986</v>
      </c>
      <c r="T58" s="288">
        <v>2625414.23467047</v>
      </c>
      <c r="U58" s="288">
        <v>452037.911060673</v>
      </c>
      <c r="V58" s="288">
        <v>431.3001184612</v>
      </c>
      <c r="W58" s="288">
        <v>715569.516554965</v>
      </c>
      <c r="X58" s="288">
        <v>1511139.10718334</v>
      </c>
      <c r="Y58" s="288">
        <v>21999999.999999963</v>
      </c>
      <c r="Z58" s="150"/>
      <c r="AA58" s="151"/>
    </row>
    <row r="59" spans="2:27" s="302" customFormat="1" ht="12.75" customHeight="1">
      <c r="B59" s="298" t="s">
        <v>83</v>
      </c>
      <c r="C59" s="299">
        <v>5036944.75633788</v>
      </c>
      <c r="D59" s="299">
        <v>8728366.7758235</v>
      </c>
      <c r="E59" s="299">
        <v>8963825.36846084</v>
      </c>
      <c r="F59" s="299">
        <v>8934557.55705761</v>
      </c>
      <c r="G59" s="299">
        <v>9462564.15128333</v>
      </c>
      <c r="H59" s="299">
        <v>9298315.44397842</v>
      </c>
      <c r="I59" s="299">
        <v>8348567.61586666</v>
      </c>
      <c r="J59" s="299">
        <v>5060758.14176335</v>
      </c>
      <c r="K59" s="299">
        <v>7983684.58392692</v>
      </c>
      <c r="L59" s="299">
        <v>14134393.732616</v>
      </c>
      <c r="M59" s="299">
        <v>19012043.4151266</v>
      </c>
      <c r="N59" s="299">
        <v>16201289.8126824</v>
      </c>
      <c r="O59" s="299">
        <v>13183748.222247</v>
      </c>
      <c r="P59" s="299">
        <v>9052573.28796513</v>
      </c>
      <c r="Q59" s="299">
        <v>21564200.8753679</v>
      </c>
      <c r="R59" s="299">
        <v>5611030.81299833</v>
      </c>
      <c r="S59" s="299">
        <v>12916248.2702105</v>
      </c>
      <c r="T59" s="299">
        <v>8078975.56805872</v>
      </c>
      <c r="U59" s="299">
        <v>8234203.45793653</v>
      </c>
      <c r="V59" s="299">
        <v>5766439.36260048</v>
      </c>
      <c r="W59" s="299">
        <v>10212307.6236435</v>
      </c>
      <c r="X59" s="299">
        <v>28214961.164048</v>
      </c>
      <c r="Y59" s="299">
        <v>243999999.99999958</v>
      </c>
      <c r="Z59" s="300"/>
      <c r="AA59" s="301"/>
    </row>
    <row r="60" spans="2:27" s="34" customFormat="1" ht="15.75">
      <c r="B60" s="282" t="s">
        <v>129</v>
      </c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150"/>
      <c r="AA60" s="151"/>
    </row>
    <row r="61" spans="2:27" s="19" customFormat="1" ht="15">
      <c r="B61" s="285" t="s">
        <v>82</v>
      </c>
      <c r="C61" s="286">
        <v>7709617</v>
      </c>
      <c r="D61" s="286">
        <v>14029215</v>
      </c>
      <c r="E61" s="286">
        <v>11787378</v>
      </c>
      <c r="F61" s="286">
        <v>10783670</v>
      </c>
      <c r="G61" s="286">
        <v>14344935</v>
      </c>
      <c r="H61" s="286">
        <v>11847077</v>
      </c>
      <c r="I61" s="286">
        <v>16353512</v>
      </c>
      <c r="J61" s="286">
        <v>9255826</v>
      </c>
      <c r="K61" s="286">
        <v>13003692</v>
      </c>
      <c r="L61" s="286">
        <v>19405069</v>
      </c>
      <c r="M61" s="286">
        <v>23485131</v>
      </c>
      <c r="N61" s="286">
        <v>14546124</v>
      </c>
      <c r="O61" s="286">
        <v>13202045</v>
      </c>
      <c r="P61" s="286">
        <v>11068745</v>
      </c>
      <c r="Q61" s="286">
        <v>25223560</v>
      </c>
      <c r="R61" s="286">
        <v>6231997</v>
      </c>
      <c r="S61" s="286">
        <v>16820342</v>
      </c>
      <c r="T61" s="286">
        <v>8664129</v>
      </c>
      <c r="U61" s="286">
        <v>9749752</v>
      </c>
      <c r="V61" s="286">
        <v>8175515</v>
      </c>
      <c r="W61" s="286">
        <v>14415272</v>
      </c>
      <c r="X61" s="286">
        <v>29952341</v>
      </c>
      <c r="Y61" s="286">
        <v>310054944</v>
      </c>
      <c r="Z61" s="38"/>
      <c r="AA61" s="146"/>
    </row>
    <row r="62" spans="2:27" ht="15">
      <c r="B62" s="292" t="s">
        <v>92</v>
      </c>
      <c r="C62" s="289">
        <v>0</v>
      </c>
      <c r="D62" s="289">
        <v>0</v>
      </c>
      <c r="E62" s="289">
        <v>3803280</v>
      </c>
      <c r="F62" s="289">
        <v>1222523</v>
      </c>
      <c r="G62" s="289">
        <v>0</v>
      </c>
      <c r="H62" s="289">
        <v>1670589</v>
      </c>
      <c r="I62" s="289">
        <v>0</v>
      </c>
      <c r="J62" s="289">
        <v>1045202</v>
      </c>
      <c r="K62" s="289">
        <v>694172</v>
      </c>
      <c r="L62" s="289">
        <v>0</v>
      </c>
      <c r="M62" s="289">
        <v>0</v>
      </c>
      <c r="N62" s="289">
        <v>0</v>
      </c>
      <c r="O62" s="289">
        <v>1700121</v>
      </c>
      <c r="P62" s="289">
        <v>0</v>
      </c>
      <c r="Q62" s="289">
        <v>2229045</v>
      </c>
      <c r="R62" s="289">
        <v>0</v>
      </c>
      <c r="S62" s="289">
        <v>5897493</v>
      </c>
      <c r="T62" s="289">
        <v>0</v>
      </c>
      <c r="U62" s="289">
        <v>0</v>
      </c>
      <c r="V62" s="289">
        <v>0</v>
      </c>
      <c r="W62" s="289">
        <v>7137609</v>
      </c>
      <c r="X62" s="289">
        <v>0</v>
      </c>
      <c r="Y62" s="289">
        <v>25400034</v>
      </c>
      <c r="Z62" s="38"/>
      <c r="AA62" s="146"/>
    </row>
    <row r="63" spans="2:27" ht="30">
      <c r="B63" s="285" t="s">
        <v>81</v>
      </c>
      <c r="C63" s="286">
        <v>370826.24359838</v>
      </c>
      <c r="D63" s="286">
        <v>794304.194243093</v>
      </c>
      <c r="E63" s="286">
        <v>513679.115808022</v>
      </c>
      <c r="F63" s="286">
        <v>487131.908768275</v>
      </c>
      <c r="G63" s="286">
        <v>577848.912182377</v>
      </c>
      <c r="H63" s="286">
        <v>441569.685354956</v>
      </c>
      <c r="I63" s="286">
        <v>962222.925098651</v>
      </c>
      <c r="J63" s="286">
        <v>488417.607659114</v>
      </c>
      <c r="K63" s="286">
        <v>635102.973173976</v>
      </c>
      <c r="L63" s="286">
        <v>897035.812791431</v>
      </c>
      <c r="M63" s="286">
        <v>711011.40672865</v>
      </c>
      <c r="N63" s="286">
        <v>444305.291828031</v>
      </c>
      <c r="O63" s="286">
        <v>474535.873624202</v>
      </c>
      <c r="P63" s="286">
        <v>455439.44245055</v>
      </c>
      <c r="Q63" s="286">
        <v>755921.305808905</v>
      </c>
      <c r="R63" s="286">
        <v>145308.819380797</v>
      </c>
      <c r="S63" s="286">
        <v>581476.661389848</v>
      </c>
      <c r="T63" s="286">
        <v>214254.270101287</v>
      </c>
      <c r="U63" s="286">
        <v>239864.428432534</v>
      </c>
      <c r="V63" s="286">
        <v>369094.531510036</v>
      </c>
      <c r="W63" s="286">
        <v>393802.480228973</v>
      </c>
      <c r="X63" s="286">
        <v>1046846.1098379</v>
      </c>
      <c r="Y63" s="286">
        <v>11999999.999999989</v>
      </c>
      <c r="Z63" s="38"/>
      <c r="AA63" s="146"/>
    </row>
    <row r="64" spans="2:27" ht="30">
      <c r="B64" s="293" t="s">
        <v>34</v>
      </c>
      <c r="C64" s="289">
        <v>244602.243430575</v>
      </c>
      <c r="D64" s="289">
        <v>264905.312075571</v>
      </c>
      <c r="E64" s="289">
        <v>131282.450352195</v>
      </c>
      <c r="F64" s="289">
        <v>536831.858264687</v>
      </c>
      <c r="G64" s="289">
        <v>469545.031343228</v>
      </c>
      <c r="H64" s="289">
        <v>163097.417429189</v>
      </c>
      <c r="I64" s="289">
        <v>571791.753121706</v>
      </c>
      <c r="J64" s="289">
        <v>234041.137118119</v>
      </c>
      <c r="K64" s="289">
        <v>1096043.90026629</v>
      </c>
      <c r="L64" s="289">
        <v>634105.205879405</v>
      </c>
      <c r="M64" s="289">
        <v>375270.335797835</v>
      </c>
      <c r="N64" s="289">
        <v>680182.054749535</v>
      </c>
      <c r="O64" s="289">
        <v>328754.659795609</v>
      </c>
      <c r="P64" s="289">
        <v>153289.631026833</v>
      </c>
      <c r="Q64" s="289">
        <v>1170205.68559059</v>
      </c>
      <c r="R64" s="289">
        <v>125285.146213543</v>
      </c>
      <c r="S64" s="289">
        <v>380316.847816944</v>
      </c>
      <c r="T64" s="289">
        <v>148104.15708256</v>
      </c>
      <c r="U64" s="289">
        <v>596804.899651205</v>
      </c>
      <c r="V64" s="289">
        <v>581445.950027829</v>
      </c>
      <c r="W64" s="289">
        <v>109706.783024118</v>
      </c>
      <c r="X64" s="289">
        <v>1004387.53994241</v>
      </c>
      <c r="Y64" s="289">
        <v>9999999.999999976</v>
      </c>
      <c r="Z64" s="38"/>
      <c r="AA64" s="146"/>
    </row>
    <row r="65" spans="2:27" ht="15">
      <c r="B65" s="294" t="s">
        <v>146</v>
      </c>
      <c r="C65" s="283">
        <v>0</v>
      </c>
      <c r="D65" s="283">
        <v>0</v>
      </c>
      <c r="E65" s="283">
        <v>0</v>
      </c>
      <c r="F65" s="283">
        <v>0</v>
      </c>
      <c r="G65" s="283">
        <v>0</v>
      </c>
      <c r="H65" s="283">
        <v>0</v>
      </c>
      <c r="I65" s="283">
        <v>0</v>
      </c>
      <c r="J65" s="283">
        <v>0</v>
      </c>
      <c r="K65" s="283">
        <v>0</v>
      </c>
      <c r="L65" s="283">
        <v>0</v>
      </c>
      <c r="M65" s="283">
        <v>0</v>
      </c>
      <c r="N65" s="283">
        <v>150654</v>
      </c>
      <c r="O65" s="283">
        <v>0</v>
      </c>
      <c r="P65" s="283">
        <v>0</v>
      </c>
      <c r="Q65" s="283">
        <v>0</v>
      </c>
      <c r="R65" s="283">
        <v>0</v>
      </c>
      <c r="S65" s="283">
        <v>0</v>
      </c>
      <c r="T65" s="283">
        <v>0</v>
      </c>
      <c r="U65" s="283">
        <v>0</v>
      </c>
      <c r="V65" s="283">
        <v>0</v>
      </c>
      <c r="W65" s="283">
        <v>0</v>
      </c>
      <c r="X65" s="283">
        <v>0</v>
      </c>
      <c r="Y65" s="284">
        <v>150654</v>
      </c>
      <c r="Z65" s="38"/>
      <c r="AA65" s="146"/>
    </row>
    <row r="66" spans="2:27" ht="15.75">
      <c r="B66" s="295" t="s">
        <v>130</v>
      </c>
      <c r="C66" s="296">
        <v>142316020.8825665</v>
      </c>
      <c r="D66" s="296">
        <v>254379801.59261182</v>
      </c>
      <c r="E66" s="296">
        <v>229515944.91759846</v>
      </c>
      <c r="F66" s="296">
        <v>205889854.80990365</v>
      </c>
      <c r="G66" s="296">
        <v>286086978.4529938</v>
      </c>
      <c r="H66" s="296">
        <v>256883256.6037732</v>
      </c>
      <c r="I66" s="296">
        <v>267839490.0778403</v>
      </c>
      <c r="J66" s="296">
        <v>150200227.74315175</v>
      </c>
      <c r="K66" s="296">
        <v>247580569.44137514</v>
      </c>
      <c r="L66" s="296">
        <v>375548971.59931105</v>
      </c>
      <c r="M66" s="296">
        <v>463933779.4077374</v>
      </c>
      <c r="N66" s="296">
        <v>292995855.80238235</v>
      </c>
      <c r="O66" s="296">
        <v>277406403.2863042</v>
      </c>
      <c r="P66" s="296">
        <v>244316670.73793188</v>
      </c>
      <c r="Q66" s="296">
        <v>494614977.4098506</v>
      </c>
      <c r="R66" s="296">
        <v>122422940.0440166</v>
      </c>
      <c r="S66" s="296">
        <v>366320011.1293296</v>
      </c>
      <c r="T66" s="296">
        <v>145116106.19664472</v>
      </c>
      <c r="U66" s="296">
        <v>186316890.52638057</v>
      </c>
      <c r="V66" s="296">
        <v>160273415.0760998</v>
      </c>
      <c r="W66" s="296">
        <v>309475245.99264395</v>
      </c>
      <c r="X66" s="296">
        <v>668212821.2695442</v>
      </c>
      <c r="Y66" s="296">
        <v>6147646232.9999895</v>
      </c>
      <c r="Z66" s="38"/>
      <c r="AA66" s="146"/>
    </row>
    <row r="67" spans="2:27" ht="15"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38"/>
      <c r="AA67" s="146"/>
    </row>
    <row r="68" spans="2:27" ht="15">
      <c r="B68" s="149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38"/>
      <c r="AA68" s="146"/>
    </row>
    <row r="69" spans="2:27" ht="15">
      <c r="B69" s="149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38"/>
      <c r="AA69" s="146"/>
    </row>
    <row r="70" spans="2:27" ht="15">
      <c r="B70" s="149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38"/>
      <c r="AA70" s="146"/>
    </row>
    <row r="71" spans="2:25" ht="15">
      <c r="B71" s="149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</row>
    <row r="72" spans="2:25" ht="15">
      <c r="B72" s="149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</row>
    <row r="73" spans="2:25" ht="15">
      <c r="B73" s="149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</row>
    <row r="74" spans="2:25" ht="15">
      <c r="B74" s="149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</row>
    <row r="75" spans="2:25" ht="15">
      <c r="B75" s="149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</row>
    <row r="76" spans="2:25" ht="15">
      <c r="B76" s="149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</row>
    <row r="77" spans="2:25" ht="15">
      <c r="B77" s="149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</row>
    <row r="78" spans="2:25" ht="15">
      <c r="B78" s="149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</row>
    <row r="79" spans="2:25" ht="15">
      <c r="B79" s="149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</row>
    <row r="80" spans="2:25" ht="15">
      <c r="B80" s="149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</row>
    <row r="81" spans="2:25" ht="15">
      <c r="B81" s="149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</row>
    <row r="82" spans="2:25" ht="15">
      <c r="B82" s="149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</row>
    <row r="83" spans="2:25" ht="15">
      <c r="B83" s="149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2:25" ht="15">
      <c r="B84" s="149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</row>
    <row r="85" spans="2:25" ht="15">
      <c r="B85" s="149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</row>
    <row r="86" spans="2:25" ht="15">
      <c r="B86" s="149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</row>
    <row r="87" spans="2:25" ht="15">
      <c r="B87" s="149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</row>
    <row r="88" spans="2:25" ht="15">
      <c r="B88" s="149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</row>
    <row r="89" spans="2:25" ht="15">
      <c r="B89" s="149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</row>
    <row r="90" spans="2:25" ht="15">
      <c r="B90" s="149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</row>
    <row r="91" spans="2:25" ht="15">
      <c r="B91" s="149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</row>
    <row r="92" spans="2:25" ht="15">
      <c r="B92" s="149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</row>
    <row r="93" spans="2:25" ht="15">
      <c r="B93" s="149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</row>
    <row r="94" spans="2:25" ht="15">
      <c r="B94" s="149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</row>
    <row r="95" spans="2:25" ht="15">
      <c r="B95" s="149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</row>
    <row r="96" spans="2:25" ht="15">
      <c r="B96" s="149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</row>
    <row r="97" spans="2:25" ht="15">
      <c r="B97" s="149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</row>
    <row r="98" spans="2:25" ht="15">
      <c r="B98" s="149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</row>
    <row r="99" spans="2:25" ht="15">
      <c r="B99" s="149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</row>
    <row r="100" spans="2:25" ht="15">
      <c r="B100" s="149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</row>
    <row r="101" spans="2:25" ht="15">
      <c r="B101" s="149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</row>
    <row r="102" spans="2:25" ht="15">
      <c r="B102" s="149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</row>
    <row r="103" spans="2:25" ht="15">
      <c r="B103" s="149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</row>
    <row r="104" spans="2:25" ht="15">
      <c r="B104" s="149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</row>
    <row r="105" spans="2:25" ht="15">
      <c r="B105" s="149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</row>
    <row r="106" spans="2:25" ht="15">
      <c r="B106" s="149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</row>
    <row r="107" spans="2:25" ht="15">
      <c r="B107" s="149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</row>
    <row r="108" spans="2:25" ht="15">
      <c r="B108" s="149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</row>
    <row r="109" spans="2:25" ht="15">
      <c r="B109" s="149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</row>
    <row r="110" spans="2:25" ht="15">
      <c r="B110" s="149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</row>
    <row r="111" spans="2:25" ht="15">
      <c r="B111" s="149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</row>
    <row r="112" spans="2:25" ht="15">
      <c r="B112" s="149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</row>
    <row r="113" spans="2:25" ht="15">
      <c r="B113" s="149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</row>
    <row r="114" spans="2:25" ht="15">
      <c r="B114" s="149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</row>
    <row r="115" spans="2:25" ht="15">
      <c r="B115" s="149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</row>
    <row r="116" spans="2:25" ht="15">
      <c r="B116" s="149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</row>
    <row r="117" spans="2:25" ht="15">
      <c r="B117" s="149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</row>
    <row r="118" spans="2:25" ht="15">
      <c r="B118" s="149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</row>
    <row r="119" spans="2:25" ht="15">
      <c r="B119" s="149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</row>
    <row r="120" spans="2:25" ht="15">
      <c r="B120" s="149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</row>
    <row r="121" spans="2:25" ht="15">
      <c r="B121" s="149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</row>
    <row r="122" spans="2:25" ht="15">
      <c r="B122" s="149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</row>
    <row r="123" spans="2:25" ht="15">
      <c r="B123" s="149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</row>
    <row r="124" spans="2:25" ht="15">
      <c r="B124" s="149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</row>
    <row r="125" spans="2:25" ht="15">
      <c r="B125" s="149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</row>
    <row r="126" spans="2:25" ht="15">
      <c r="B126" s="149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</row>
    <row r="127" spans="2:3" ht="15">
      <c r="B127" s="149"/>
      <c r="C127" s="148"/>
    </row>
    <row r="128" spans="2:3" ht="15">
      <c r="B128" s="149"/>
      <c r="C128" s="148"/>
    </row>
    <row r="129" spans="2:3" ht="15">
      <c r="B129" s="149"/>
      <c r="C129" s="148"/>
    </row>
    <row r="130" spans="2:3" ht="15">
      <c r="B130" s="149"/>
      <c r="C130" s="148"/>
    </row>
    <row r="131" spans="2:3" ht="15">
      <c r="B131" s="149"/>
      <c r="C131" s="148"/>
    </row>
    <row r="132" spans="2:3" ht="15">
      <c r="B132" s="149"/>
      <c r="C132" s="148"/>
    </row>
    <row r="133" spans="2:3" ht="15">
      <c r="B133" s="149"/>
      <c r="C133" s="148"/>
    </row>
    <row r="134" spans="2:3" ht="15">
      <c r="B134" s="149"/>
      <c r="C134" s="148"/>
    </row>
    <row r="135" spans="2:3" ht="15">
      <c r="B135" s="149"/>
      <c r="C135" s="148"/>
    </row>
    <row r="136" spans="2:3" ht="15">
      <c r="B136" s="149"/>
      <c r="C136" s="148"/>
    </row>
    <row r="137" spans="2:3" ht="15">
      <c r="B137" s="149"/>
      <c r="C137" s="148"/>
    </row>
    <row r="138" spans="2:3" ht="15">
      <c r="B138" s="149"/>
      <c r="C138" s="148"/>
    </row>
    <row r="139" spans="2:3" ht="15">
      <c r="B139" s="149"/>
      <c r="C139" s="148"/>
    </row>
    <row r="140" spans="2:3" ht="15">
      <c r="B140" s="149"/>
      <c r="C140" s="148"/>
    </row>
    <row r="141" spans="2:3" ht="15">
      <c r="B141" s="149"/>
      <c r="C141" s="148"/>
    </row>
    <row r="142" spans="2:3" ht="15">
      <c r="B142" s="149"/>
      <c r="C142" s="148"/>
    </row>
    <row r="143" spans="2:3" ht="15">
      <c r="B143" s="149"/>
      <c r="C143" s="148"/>
    </row>
    <row r="144" spans="2:3" ht="15">
      <c r="B144" s="149"/>
      <c r="C144" s="148"/>
    </row>
    <row r="145" spans="2:3" ht="15">
      <c r="B145" s="149"/>
      <c r="C145" s="148"/>
    </row>
    <row r="146" spans="2:3" ht="15">
      <c r="B146" s="149"/>
      <c r="C146" s="148"/>
    </row>
    <row r="147" spans="2:3" ht="15">
      <c r="B147" s="149"/>
      <c r="C147" s="148"/>
    </row>
    <row r="148" spans="2:3" ht="15">
      <c r="B148" s="149"/>
      <c r="C148" s="148"/>
    </row>
    <row r="149" spans="2:3" ht="15">
      <c r="B149" s="149"/>
      <c r="C149" s="148"/>
    </row>
    <row r="150" spans="2:3" ht="15">
      <c r="B150" s="149"/>
      <c r="C150" s="148"/>
    </row>
    <row r="151" spans="2:3" ht="15">
      <c r="B151" s="149"/>
      <c r="C151" s="148"/>
    </row>
    <row r="152" spans="2:3" ht="15">
      <c r="B152" s="149"/>
      <c r="C152" s="148"/>
    </row>
    <row r="153" spans="2:3" ht="15">
      <c r="B153" s="149"/>
      <c r="C153" s="148"/>
    </row>
    <row r="154" spans="2:3" ht="15">
      <c r="B154" s="149"/>
      <c r="C154" s="148"/>
    </row>
    <row r="155" spans="2:3" ht="15">
      <c r="B155" s="149"/>
      <c r="C155" s="148"/>
    </row>
    <row r="156" spans="2:3" ht="15">
      <c r="B156" s="149"/>
      <c r="C156" s="148"/>
    </row>
    <row r="157" spans="2:3" ht="15">
      <c r="B157" s="149"/>
      <c r="C157" s="148"/>
    </row>
    <row r="158" spans="2:3" ht="15">
      <c r="B158" s="149"/>
      <c r="C158" s="148"/>
    </row>
    <row r="159" spans="2:3" ht="15">
      <c r="B159" s="149"/>
      <c r="C159" s="148"/>
    </row>
    <row r="160" spans="2:3" ht="15">
      <c r="B160" s="149"/>
      <c r="C160" s="148"/>
    </row>
    <row r="161" spans="2:3" ht="15">
      <c r="B161" s="149"/>
      <c r="C161" s="148"/>
    </row>
    <row r="162" spans="2:3" ht="15">
      <c r="B162" s="149"/>
      <c r="C162" s="148"/>
    </row>
    <row r="163" spans="2:3" ht="15">
      <c r="B163" s="149"/>
      <c r="C163" s="148"/>
    </row>
    <row r="164" spans="2:3" ht="15">
      <c r="B164" s="149"/>
      <c r="C164" s="148"/>
    </row>
    <row r="165" spans="2:3" ht="15">
      <c r="B165" s="149"/>
      <c r="C165" s="148"/>
    </row>
    <row r="166" spans="2:3" ht="15">
      <c r="B166" s="149"/>
      <c r="C166" s="148"/>
    </row>
    <row r="167" spans="2:3" ht="15">
      <c r="B167" s="149"/>
      <c r="C167" s="148"/>
    </row>
    <row r="168" spans="2:3" ht="15">
      <c r="B168" s="149"/>
      <c r="C168" s="148"/>
    </row>
    <row r="169" spans="2:3" ht="15">
      <c r="B169" s="149"/>
      <c r="C169" s="148"/>
    </row>
    <row r="170" spans="2:3" ht="15">
      <c r="B170" s="149"/>
      <c r="C170" s="148"/>
    </row>
    <row r="171" spans="2:3" ht="15">
      <c r="B171" s="149"/>
      <c r="C171" s="148"/>
    </row>
    <row r="172" spans="2:3" ht="15">
      <c r="B172" s="149"/>
      <c r="C172" s="148"/>
    </row>
    <row r="173" spans="2:3" ht="15">
      <c r="B173" s="149"/>
      <c r="C173" s="148"/>
    </row>
    <row r="174" spans="2:3" ht="15">
      <c r="B174" s="149"/>
      <c r="C174" s="148"/>
    </row>
    <row r="175" spans="2:3" ht="15">
      <c r="B175" s="149"/>
      <c r="C175" s="148"/>
    </row>
    <row r="176" spans="2:3" ht="15">
      <c r="B176" s="149"/>
      <c r="C176" s="148"/>
    </row>
    <row r="177" spans="2:3" ht="15">
      <c r="B177" s="149"/>
      <c r="C177" s="148"/>
    </row>
    <row r="178" spans="2:3" ht="15">
      <c r="B178" s="149"/>
      <c r="C178" s="148"/>
    </row>
    <row r="179" spans="2:3" ht="15">
      <c r="B179" s="149"/>
      <c r="C179" s="148"/>
    </row>
    <row r="180" spans="2:3" ht="15">
      <c r="B180" s="149"/>
      <c r="C180" s="148"/>
    </row>
    <row r="181" spans="2:3" ht="15">
      <c r="B181" s="149"/>
      <c r="C181" s="148"/>
    </row>
    <row r="182" spans="2:3" ht="15">
      <c r="B182" s="149"/>
      <c r="C182" s="148"/>
    </row>
    <row r="183" spans="2:3" ht="15">
      <c r="B183" s="149"/>
      <c r="C183" s="148"/>
    </row>
    <row r="184" spans="2:3" ht="15">
      <c r="B184" s="149"/>
      <c r="C184" s="148"/>
    </row>
    <row r="185" spans="2:3" ht="15">
      <c r="B185" s="149"/>
      <c r="C185" s="148"/>
    </row>
    <row r="186" spans="2:3" ht="15">
      <c r="B186" s="149"/>
      <c r="C186" s="148"/>
    </row>
    <row r="187" spans="2:3" ht="15">
      <c r="B187" s="149"/>
      <c r="C187" s="148"/>
    </row>
    <row r="188" spans="2:3" ht="15">
      <c r="B188" s="149"/>
      <c r="C188" s="148"/>
    </row>
    <row r="189" spans="2:3" ht="15">
      <c r="B189" s="149"/>
      <c r="C189" s="148"/>
    </row>
    <row r="190" ht="15"/>
    <row r="191" ht="15"/>
    <row r="192" ht="15"/>
  </sheetData>
  <sheetProtection/>
  <conditionalFormatting sqref="Y6">
    <cfRule type="expression" priority="1" dxfId="10" stopIfTrue="1">
      <formula>$A$1&gt;0</formula>
    </cfRule>
  </conditionalFormatting>
  <hyperlinks>
    <hyperlink ref="Y1" location="'Content '!A1" display="Back to content "/>
  </hyperlinks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="70" zoomScaleNormal="70" zoomScalePageLayoutView="0" workbookViewId="0" topLeftCell="A1">
      <selection activeCell="H1" sqref="H1:H16384"/>
    </sheetView>
  </sheetViews>
  <sheetFormatPr defaultColWidth="8.88671875" defaultRowHeight="15"/>
  <cols>
    <col min="1" max="1" width="2.21484375" style="33" customWidth="1"/>
    <col min="2" max="2" width="17.5546875" style="33" customWidth="1"/>
    <col min="3" max="3" width="2.77734375" style="33" customWidth="1"/>
    <col min="4" max="4" width="8.99609375" style="33" customWidth="1"/>
    <col min="5" max="5" width="2.77734375" style="33" customWidth="1"/>
    <col min="6" max="6" width="8.99609375" style="33" customWidth="1"/>
    <col min="7" max="7" width="2.77734375" style="33" customWidth="1"/>
    <col min="8" max="8" width="7.88671875" style="33" customWidth="1"/>
    <col min="9" max="9" width="2.77734375" style="33" customWidth="1"/>
    <col min="10" max="10" width="8.99609375" style="33" customWidth="1"/>
    <col min="11" max="11" width="2.77734375" style="33" customWidth="1"/>
    <col min="12" max="12" width="11.99609375" style="33" customWidth="1"/>
    <col min="13" max="13" width="2.77734375" style="33" customWidth="1"/>
    <col min="14" max="14" width="8.99609375" style="33" customWidth="1"/>
    <col min="15" max="15" width="3.4453125" style="33" customWidth="1"/>
    <col min="16" max="16" width="8.3359375" style="141" customWidth="1"/>
    <col min="17" max="17" width="5.77734375" style="141" customWidth="1"/>
    <col min="18" max="18" width="8.88671875" style="141" customWidth="1"/>
    <col min="19" max="19" width="13.4453125" style="141" bestFit="1" customWidth="1"/>
    <col min="20" max="20" width="2.77734375" style="141" customWidth="1"/>
    <col min="21" max="21" width="14.5546875" style="141" bestFit="1" customWidth="1"/>
    <col min="22" max="22" width="6.10546875" style="141" bestFit="1" customWidth="1"/>
    <col min="23" max="23" width="10.6640625" style="141" bestFit="1" customWidth="1"/>
    <col min="24" max="24" width="13.4453125" style="141" bestFit="1" customWidth="1"/>
    <col min="25" max="16384" width="8.88671875" style="33" customWidth="1"/>
  </cols>
  <sheetData>
    <row r="1" spans="2:14" ht="15.75">
      <c r="B1" s="34" t="s">
        <v>133</v>
      </c>
      <c r="N1" s="221" t="s">
        <v>327</v>
      </c>
    </row>
    <row r="2" spans="16:24" s="19" customFormat="1" ht="3" customHeight="1">
      <c r="P2" s="41"/>
      <c r="Q2" s="41"/>
      <c r="R2" s="41"/>
      <c r="S2" s="41"/>
      <c r="T2" s="41"/>
      <c r="U2" s="41"/>
      <c r="V2" s="41"/>
      <c r="W2" s="41"/>
      <c r="X2" s="41"/>
    </row>
    <row r="3" spans="2:24" s="19" customFormat="1" ht="12.75">
      <c r="B3" s="26" t="s">
        <v>126</v>
      </c>
      <c r="P3" s="41"/>
      <c r="Q3" s="41"/>
      <c r="R3" s="41"/>
      <c r="S3" s="41"/>
      <c r="T3" s="41"/>
      <c r="U3" s="41"/>
      <c r="V3" s="41"/>
      <c r="W3" s="41"/>
      <c r="X3" s="41"/>
    </row>
    <row r="4" spans="16:24" s="19" customFormat="1" ht="6" customHeight="1">
      <c r="P4" s="41"/>
      <c r="Q4" s="41"/>
      <c r="R4" s="41"/>
      <c r="S4" s="41"/>
      <c r="T4" s="41"/>
      <c r="U4" s="41"/>
      <c r="V4" s="41"/>
      <c r="W4" s="41"/>
      <c r="X4" s="41"/>
    </row>
    <row r="5" spans="2:24" s="19" customFormat="1" ht="12.75">
      <c r="B5" s="26" t="s">
        <v>299</v>
      </c>
      <c r="P5" s="41"/>
      <c r="Q5" s="41"/>
      <c r="R5" s="41"/>
      <c r="S5" s="41"/>
      <c r="T5" s="41"/>
      <c r="U5" s="41"/>
      <c r="V5" s="41"/>
      <c r="W5" s="41"/>
      <c r="X5" s="41"/>
    </row>
    <row r="6" spans="2:24" s="19" customFormat="1" ht="11.2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 t="s">
        <v>106</v>
      </c>
      <c r="O6" s="30"/>
      <c r="P6" s="320"/>
      <c r="Q6" s="320"/>
      <c r="R6" s="320"/>
      <c r="S6" s="320"/>
      <c r="T6" s="41"/>
      <c r="U6" s="320"/>
      <c r="V6" s="320"/>
      <c r="W6" s="320"/>
      <c r="X6" s="320"/>
    </row>
    <row r="7" spans="2:24" s="37" customFormat="1" ht="25.5" customHeight="1">
      <c r="B7" s="304" t="s">
        <v>124</v>
      </c>
      <c r="D7" s="306" t="s">
        <v>158</v>
      </c>
      <c r="F7" s="306" t="s">
        <v>94</v>
      </c>
      <c r="H7" s="306" t="s">
        <v>159</v>
      </c>
      <c r="J7" s="306" t="s">
        <v>95</v>
      </c>
      <c r="L7" s="306" t="s">
        <v>96</v>
      </c>
      <c r="N7" s="306" t="s">
        <v>160</v>
      </c>
      <c r="P7" s="309"/>
      <c r="Q7" s="309"/>
      <c r="R7" s="309"/>
      <c r="S7" s="309"/>
      <c r="T7" s="53"/>
      <c r="U7" s="309"/>
      <c r="V7" s="309"/>
      <c r="W7" s="309"/>
      <c r="X7" s="309"/>
    </row>
    <row r="8" spans="2:24" s="37" customFormat="1" ht="12.75">
      <c r="B8" s="305"/>
      <c r="D8" s="307"/>
      <c r="F8" s="307"/>
      <c r="H8" s="307"/>
      <c r="J8" s="307"/>
      <c r="L8" s="307"/>
      <c r="N8" s="307"/>
      <c r="P8" s="309"/>
      <c r="Q8" s="309"/>
      <c r="R8" s="309"/>
      <c r="S8" s="309"/>
      <c r="T8" s="53"/>
      <c r="U8" s="309"/>
      <c r="V8" s="309"/>
      <c r="W8" s="309"/>
      <c r="X8" s="309"/>
    </row>
    <row r="9" spans="16:24" s="19" customFormat="1" ht="1.5" customHeight="1">
      <c r="P9" s="152"/>
      <c r="Q9" s="41"/>
      <c r="R9" s="41"/>
      <c r="S9" s="41"/>
      <c r="T9" s="41"/>
      <c r="U9" s="41"/>
      <c r="V9" s="41"/>
      <c r="W9" s="41"/>
      <c r="X9" s="41"/>
    </row>
    <row r="10" spans="2:24" s="19" customFormat="1" ht="15">
      <c r="B10" s="19" t="s">
        <v>118</v>
      </c>
      <c r="D10" s="48">
        <v>30927.170000000002</v>
      </c>
      <c r="F10" s="38">
        <v>142316020.88256678</v>
      </c>
      <c r="G10" s="38"/>
      <c r="H10" s="38">
        <v>41311149.04485314</v>
      </c>
      <c r="I10" s="38"/>
      <c r="J10" s="38">
        <v>76691916</v>
      </c>
      <c r="K10" s="38"/>
      <c r="L10" s="31">
        <v>24312956</v>
      </c>
      <c r="M10" s="38"/>
      <c r="N10" s="31">
        <v>101004872</v>
      </c>
      <c r="P10" s="153"/>
      <c r="Q10" s="153"/>
      <c r="R10" s="153"/>
      <c r="S10" s="153"/>
      <c r="T10" s="41"/>
      <c r="U10" s="41"/>
      <c r="V10" s="41"/>
      <c r="W10" s="41"/>
      <c r="X10" s="41"/>
    </row>
    <row r="11" spans="2:24" s="19" customFormat="1" ht="15">
      <c r="B11" s="19" t="s">
        <v>0</v>
      </c>
      <c r="D11" s="48">
        <v>50009.71</v>
      </c>
      <c r="F11" s="38">
        <v>254379801.5926121</v>
      </c>
      <c r="G11" s="38"/>
      <c r="H11" s="38">
        <v>66800763.97225749</v>
      </c>
      <c r="I11" s="38"/>
      <c r="J11" s="38">
        <v>144237616</v>
      </c>
      <c r="K11" s="38"/>
      <c r="L11" s="31">
        <v>43341422</v>
      </c>
      <c r="M11" s="38"/>
      <c r="N11" s="31">
        <v>187579038</v>
      </c>
      <c r="P11" s="153"/>
      <c r="Q11" s="153"/>
      <c r="R11" s="153"/>
      <c r="S11" s="153"/>
      <c r="T11" s="41"/>
      <c r="U11" s="41"/>
      <c r="V11" s="41"/>
      <c r="W11" s="41"/>
      <c r="X11" s="41"/>
    </row>
    <row r="12" spans="2:24" s="19" customFormat="1" ht="15">
      <c r="B12" s="19" t="s">
        <v>1</v>
      </c>
      <c r="D12" s="48">
        <v>50995.520000000004</v>
      </c>
      <c r="F12" s="38">
        <v>229515944.9175987</v>
      </c>
      <c r="G12" s="38"/>
      <c r="H12" s="38">
        <v>68117565.47203606</v>
      </c>
      <c r="I12" s="38"/>
      <c r="J12" s="38">
        <v>120198713</v>
      </c>
      <c r="K12" s="38"/>
      <c r="L12" s="31">
        <v>41199666</v>
      </c>
      <c r="M12" s="38"/>
      <c r="N12" s="31">
        <v>161398379</v>
      </c>
      <c r="P12" s="153"/>
      <c r="Q12" s="153"/>
      <c r="R12" s="153"/>
      <c r="S12" s="153"/>
      <c r="T12" s="41"/>
      <c r="U12" s="41"/>
      <c r="V12" s="41"/>
      <c r="W12" s="41"/>
      <c r="X12" s="41"/>
    </row>
    <row r="13" spans="2:24" s="19" customFormat="1" ht="15">
      <c r="B13" s="19" t="s">
        <v>2</v>
      </c>
      <c r="D13" s="48">
        <v>40395.19</v>
      </c>
      <c r="F13" s="38">
        <v>205889854.8099037</v>
      </c>
      <c r="G13" s="38"/>
      <c r="H13" s="38">
        <v>53958112.39066365</v>
      </c>
      <c r="I13" s="38"/>
      <c r="J13" s="38">
        <v>119275442</v>
      </c>
      <c r="K13" s="38"/>
      <c r="L13" s="31">
        <v>32656300</v>
      </c>
      <c r="M13" s="38"/>
      <c r="N13" s="31">
        <v>151931742</v>
      </c>
      <c r="P13" s="153"/>
      <c r="Q13" s="153"/>
      <c r="R13" s="153"/>
      <c r="S13" s="153"/>
      <c r="T13" s="41"/>
      <c r="U13" s="41"/>
      <c r="V13" s="41"/>
      <c r="W13" s="41"/>
      <c r="X13" s="41"/>
    </row>
    <row r="14" spans="2:24" s="19" customFormat="1" ht="15">
      <c r="B14" s="19" t="s">
        <v>3</v>
      </c>
      <c r="D14" s="48">
        <v>64907.43000000001</v>
      </c>
      <c r="F14" s="38">
        <v>286086978.45299333</v>
      </c>
      <c r="G14" s="38"/>
      <c r="H14" s="38">
        <v>86700480.99610706</v>
      </c>
      <c r="I14" s="38"/>
      <c r="J14" s="38">
        <v>146306729</v>
      </c>
      <c r="K14" s="38"/>
      <c r="L14" s="31">
        <v>53079768</v>
      </c>
      <c r="M14" s="38"/>
      <c r="N14" s="31">
        <v>199386497</v>
      </c>
      <c r="P14" s="153"/>
      <c r="Q14" s="153"/>
      <c r="R14" s="153"/>
      <c r="S14" s="153"/>
      <c r="T14" s="41"/>
      <c r="U14" s="41"/>
      <c r="V14" s="41"/>
      <c r="W14" s="41"/>
      <c r="X14" s="41"/>
    </row>
    <row r="15" spans="2:24" s="19" customFormat="1" ht="15">
      <c r="B15" s="19" t="s">
        <v>119</v>
      </c>
      <c r="D15" s="48">
        <v>54341.89</v>
      </c>
      <c r="F15" s="38">
        <v>256883256.6037728</v>
      </c>
      <c r="G15" s="38"/>
      <c r="H15" s="38">
        <v>72587498.86164865</v>
      </c>
      <c r="I15" s="38"/>
      <c r="J15" s="38">
        <v>138300691</v>
      </c>
      <c r="K15" s="38"/>
      <c r="L15" s="31">
        <v>45995067</v>
      </c>
      <c r="M15" s="38"/>
      <c r="N15" s="31">
        <v>184295758</v>
      </c>
      <c r="P15" s="153"/>
      <c r="Q15" s="153"/>
      <c r="R15" s="153"/>
      <c r="S15" s="153"/>
      <c r="T15" s="41"/>
      <c r="U15" s="41"/>
      <c r="V15" s="41"/>
      <c r="W15" s="41"/>
      <c r="X15" s="41"/>
    </row>
    <row r="16" spans="2:24" s="19" customFormat="1" ht="15">
      <c r="B16" s="19" t="s">
        <v>4</v>
      </c>
      <c r="D16" s="48">
        <v>62549.32000000001</v>
      </c>
      <c r="F16" s="38">
        <v>267839490.07784078</v>
      </c>
      <c r="G16" s="38"/>
      <c r="H16" s="38">
        <v>83550621.70816837</v>
      </c>
      <c r="I16" s="38"/>
      <c r="J16" s="38">
        <v>137652436</v>
      </c>
      <c r="K16" s="38"/>
      <c r="L16" s="31">
        <v>46636432</v>
      </c>
      <c r="M16" s="38"/>
      <c r="N16" s="31">
        <v>184288868</v>
      </c>
      <c r="P16" s="153"/>
      <c r="Q16" s="153"/>
      <c r="R16" s="153"/>
      <c r="S16" s="153"/>
      <c r="T16" s="41"/>
      <c r="U16" s="41"/>
      <c r="V16" s="41"/>
      <c r="W16" s="41"/>
      <c r="X16" s="41"/>
    </row>
    <row r="17" spans="2:24" s="19" customFormat="1" ht="15">
      <c r="B17" s="19" t="s">
        <v>5</v>
      </c>
      <c r="D17" s="48">
        <v>31857.65</v>
      </c>
      <c r="F17" s="38">
        <v>150200227.74315175</v>
      </c>
      <c r="G17" s="38"/>
      <c r="H17" s="38">
        <v>42554043.17203177</v>
      </c>
      <c r="I17" s="38"/>
      <c r="J17" s="38">
        <v>81548503</v>
      </c>
      <c r="K17" s="38"/>
      <c r="L17" s="31">
        <v>26097682</v>
      </c>
      <c r="M17" s="38"/>
      <c r="N17" s="31">
        <v>107646185</v>
      </c>
      <c r="P17" s="153"/>
      <c r="Q17" s="153"/>
      <c r="R17" s="153"/>
      <c r="S17" s="153"/>
      <c r="T17" s="41"/>
      <c r="U17" s="41"/>
      <c r="V17" s="41"/>
      <c r="W17" s="41"/>
      <c r="X17" s="41"/>
    </row>
    <row r="18" spans="2:24" s="19" customFormat="1" ht="15">
      <c r="B18" s="19" t="s">
        <v>6</v>
      </c>
      <c r="D18" s="48">
        <v>56429.630000000005</v>
      </c>
      <c r="F18" s="38">
        <v>247580569.44137523</v>
      </c>
      <c r="G18" s="38"/>
      <c r="H18" s="38">
        <v>75376209.83348675</v>
      </c>
      <c r="I18" s="38"/>
      <c r="J18" s="38">
        <v>128760560</v>
      </c>
      <c r="K18" s="38"/>
      <c r="L18" s="31">
        <v>43443800</v>
      </c>
      <c r="M18" s="38"/>
      <c r="N18" s="31">
        <v>172204360</v>
      </c>
      <c r="P18" s="153"/>
      <c r="Q18" s="153"/>
      <c r="R18" s="153"/>
      <c r="S18" s="153"/>
      <c r="T18" s="41"/>
      <c r="U18" s="41"/>
      <c r="V18" s="41"/>
      <c r="W18" s="41"/>
      <c r="X18" s="41"/>
    </row>
    <row r="19" spans="2:24" s="19" customFormat="1" ht="15">
      <c r="B19" s="19" t="s">
        <v>7</v>
      </c>
      <c r="D19" s="48">
        <v>75904.24</v>
      </c>
      <c r="F19" s="38">
        <v>375548971.59931105</v>
      </c>
      <c r="G19" s="38"/>
      <c r="H19" s="38">
        <v>101389534.5670588</v>
      </c>
      <c r="I19" s="38"/>
      <c r="J19" s="38">
        <v>209564341</v>
      </c>
      <c r="K19" s="38"/>
      <c r="L19" s="31">
        <v>64595096</v>
      </c>
      <c r="M19" s="38"/>
      <c r="N19" s="31">
        <v>274159437</v>
      </c>
      <c r="P19" s="153"/>
      <c r="Q19" s="153"/>
      <c r="R19" s="153"/>
      <c r="S19" s="153"/>
      <c r="T19" s="41"/>
      <c r="U19" s="41"/>
      <c r="V19" s="41"/>
      <c r="W19" s="41"/>
      <c r="X19" s="41"/>
    </row>
    <row r="20" spans="2:24" s="19" customFormat="1" ht="15">
      <c r="B20" s="19" t="s">
        <v>120</v>
      </c>
      <c r="D20" s="48">
        <v>93245.5</v>
      </c>
      <c r="F20" s="38">
        <v>463933779.40773666</v>
      </c>
      <c r="G20" s="38"/>
      <c r="H20" s="38">
        <v>124553224.50330417</v>
      </c>
      <c r="I20" s="38"/>
      <c r="J20" s="38">
        <v>253659973</v>
      </c>
      <c r="K20" s="38"/>
      <c r="L20" s="31">
        <v>85720582</v>
      </c>
      <c r="M20" s="38"/>
      <c r="N20" s="31">
        <v>339380555</v>
      </c>
      <c r="P20" s="153"/>
      <c r="Q20" s="153"/>
      <c r="R20" s="153"/>
      <c r="S20" s="153"/>
      <c r="T20" s="41"/>
      <c r="U20" s="41"/>
      <c r="V20" s="41"/>
      <c r="W20" s="41"/>
      <c r="X20" s="41"/>
    </row>
    <row r="21" spans="2:24" s="19" customFormat="1" ht="15">
      <c r="B21" s="19" t="s">
        <v>121</v>
      </c>
      <c r="D21" s="48">
        <v>49585.61</v>
      </c>
      <c r="F21" s="38">
        <v>292995855.8023821</v>
      </c>
      <c r="G21" s="38"/>
      <c r="H21" s="38">
        <v>66234269.90539259</v>
      </c>
      <c r="I21" s="38"/>
      <c r="J21" s="38">
        <v>177352786</v>
      </c>
      <c r="K21" s="38"/>
      <c r="L21" s="31">
        <v>49408800</v>
      </c>
      <c r="M21" s="38"/>
      <c r="N21" s="31">
        <v>226761586</v>
      </c>
      <c r="P21" s="153"/>
      <c r="Q21" s="153"/>
      <c r="R21" s="153"/>
      <c r="S21" s="153"/>
      <c r="T21" s="41"/>
      <c r="U21" s="41"/>
      <c r="V21" s="41"/>
      <c r="W21" s="41"/>
      <c r="X21" s="41"/>
    </row>
    <row r="22" spans="2:24" s="19" customFormat="1" ht="15">
      <c r="B22" s="19" t="s">
        <v>122</v>
      </c>
      <c r="D22" s="48">
        <v>55608.33</v>
      </c>
      <c r="F22" s="38">
        <v>277406403.28630364</v>
      </c>
      <c r="G22" s="38"/>
      <c r="H22" s="38">
        <v>74279153.53281203</v>
      </c>
      <c r="I22" s="38"/>
      <c r="J22" s="38">
        <v>153441858</v>
      </c>
      <c r="K22" s="38"/>
      <c r="L22" s="31">
        <v>49685392</v>
      </c>
      <c r="M22" s="38"/>
      <c r="N22" s="31">
        <v>203127250</v>
      </c>
      <c r="P22" s="153"/>
      <c r="Q22" s="153"/>
      <c r="R22" s="153"/>
      <c r="S22" s="153"/>
      <c r="T22" s="41"/>
      <c r="U22" s="41"/>
      <c r="V22" s="41"/>
      <c r="W22" s="41"/>
      <c r="X22" s="41"/>
    </row>
    <row r="23" spans="2:24" s="19" customFormat="1" ht="15">
      <c r="B23" s="19" t="s">
        <v>28</v>
      </c>
      <c r="D23" s="48">
        <v>62358.61</v>
      </c>
      <c r="F23" s="38">
        <v>244316670.73793143</v>
      </c>
      <c r="G23" s="38"/>
      <c r="H23" s="38">
        <v>83295879.70512238</v>
      </c>
      <c r="I23" s="38"/>
      <c r="J23" s="38">
        <v>115959597</v>
      </c>
      <c r="K23" s="38"/>
      <c r="L23" s="31">
        <v>45061194</v>
      </c>
      <c r="M23" s="38"/>
      <c r="N23" s="31">
        <v>161020791</v>
      </c>
      <c r="P23" s="153"/>
      <c r="Q23" s="153"/>
      <c r="R23" s="153"/>
      <c r="S23" s="153"/>
      <c r="T23" s="41"/>
      <c r="U23" s="41"/>
      <c r="V23" s="41"/>
      <c r="W23" s="41"/>
      <c r="X23" s="41"/>
    </row>
    <row r="24" spans="2:24" s="19" customFormat="1" ht="15">
      <c r="B24" s="19" t="s">
        <v>8</v>
      </c>
      <c r="D24" s="48">
        <v>79317.31</v>
      </c>
      <c r="F24" s="38">
        <v>494614977.40985</v>
      </c>
      <c r="G24" s="38"/>
      <c r="H24" s="38">
        <v>105948562.87357752</v>
      </c>
      <c r="I24" s="38"/>
      <c r="J24" s="38">
        <v>306874896</v>
      </c>
      <c r="K24" s="38"/>
      <c r="L24" s="31">
        <v>81791519</v>
      </c>
      <c r="M24" s="38"/>
      <c r="N24" s="31">
        <v>388666415</v>
      </c>
      <c r="P24" s="153"/>
      <c r="Q24" s="153"/>
      <c r="R24" s="153"/>
      <c r="S24" s="153"/>
      <c r="T24" s="41"/>
      <c r="U24" s="41"/>
      <c r="V24" s="41"/>
      <c r="W24" s="41"/>
      <c r="X24" s="41"/>
    </row>
    <row r="25" spans="2:24" s="19" customFormat="1" ht="15">
      <c r="B25" s="19" t="s">
        <v>9</v>
      </c>
      <c r="D25" s="48">
        <v>19174.940000000002</v>
      </c>
      <c r="F25" s="38">
        <v>122422940.04401664</v>
      </c>
      <c r="G25" s="38"/>
      <c r="H25" s="38">
        <v>25613038.770314787</v>
      </c>
      <c r="I25" s="38"/>
      <c r="J25" s="38">
        <v>76433750</v>
      </c>
      <c r="K25" s="38"/>
      <c r="L25" s="31">
        <v>20376151</v>
      </c>
      <c r="M25" s="38"/>
      <c r="N25" s="31">
        <v>96809901</v>
      </c>
      <c r="P25" s="153"/>
      <c r="Q25" s="153"/>
      <c r="R25" s="153"/>
      <c r="S25" s="153"/>
      <c r="T25" s="41"/>
      <c r="U25" s="41"/>
      <c r="V25" s="41"/>
      <c r="W25" s="41"/>
      <c r="X25" s="41"/>
    </row>
    <row r="26" spans="2:24" s="19" customFormat="1" ht="15">
      <c r="B26" s="19" t="s">
        <v>10</v>
      </c>
      <c r="D26" s="48">
        <v>62101.79</v>
      </c>
      <c r="F26" s="38">
        <v>366320011.12932897</v>
      </c>
      <c r="G26" s="38"/>
      <c r="H26" s="38">
        <v>82952830.8811369</v>
      </c>
      <c r="I26" s="38"/>
      <c r="J26" s="38">
        <v>221891590</v>
      </c>
      <c r="K26" s="38"/>
      <c r="L26" s="31">
        <v>61475590</v>
      </c>
      <c r="M26" s="38"/>
      <c r="N26" s="31">
        <v>283367180</v>
      </c>
      <c r="P26" s="153"/>
      <c r="Q26" s="153"/>
      <c r="R26" s="153"/>
      <c r="S26" s="153"/>
      <c r="T26" s="41"/>
      <c r="U26" s="41"/>
      <c r="V26" s="41"/>
      <c r="W26" s="41"/>
      <c r="X26" s="41"/>
    </row>
    <row r="27" spans="2:24" s="19" customFormat="1" ht="15">
      <c r="B27" s="19" t="s">
        <v>11</v>
      </c>
      <c r="D27" s="48">
        <v>21749.94</v>
      </c>
      <c r="F27" s="38">
        <v>145116106.19664487</v>
      </c>
      <c r="G27" s="38"/>
      <c r="H27" s="38">
        <v>29052610.150124084</v>
      </c>
      <c r="I27" s="38"/>
      <c r="J27" s="38">
        <v>91929055</v>
      </c>
      <c r="K27" s="38"/>
      <c r="L27" s="31">
        <v>24134441</v>
      </c>
      <c r="M27" s="38"/>
      <c r="N27" s="31">
        <v>116063496</v>
      </c>
      <c r="P27" s="153"/>
      <c r="Q27" s="153"/>
      <c r="R27" s="153"/>
      <c r="S27" s="153"/>
      <c r="T27" s="41"/>
      <c r="U27" s="41"/>
      <c r="V27" s="41"/>
      <c r="W27" s="41"/>
      <c r="X27" s="41"/>
    </row>
    <row r="28" spans="2:24" s="19" customFormat="1" ht="15">
      <c r="B28" s="19" t="s">
        <v>12</v>
      </c>
      <c r="D28" s="48">
        <v>34325.060000000005</v>
      </c>
      <c r="F28" s="38">
        <v>186316890.52638054</v>
      </c>
      <c r="G28" s="38"/>
      <c r="H28" s="38">
        <v>45849900.577179454</v>
      </c>
      <c r="I28" s="38"/>
      <c r="J28" s="38">
        <v>108713592</v>
      </c>
      <c r="K28" s="38"/>
      <c r="L28" s="31">
        <v>31753398</v>
      </c>
      <c r="M28" s="38"/>
      <c r="N28" s="31">
        <v>140466990</v>
      </c>
      <c r="P28" s="153"/>
      <c r="Q28" s="153"/>
      <c r="R28" s="153"/>
      <c r="S28" s="153"/>
      <c r="T28" s="41"/>
      <c r="U28" s="41"/>
      <c r="V28" s="41"/>
      <c r="W28" s="41"/>
      <c r="X28" s="41"/>
    </row>
    <row r="29" spans="2:24" s="19" customFormat="1" ht="15">
      <c r="B29" s="19" t="s">
        <v>13</v>
      </c>
      <c r="D29" s="48">
        <v>46799.92</v>
      </c>
      <c r="F29" s="38">
        <v>160273415.07610014</v>
      </c>
      <c r="G29" s="38"/>
      <c r="H29" s="38">
        <v>62513268.12014172</v>
      </c>
      <c r="I29" s="38"/>
      <c r="J29" s="38">
        <v>64823385</v>
      </c>
      <c r="K29" s="38"/>
      <c r="L29" s="31">
        <v>32936762</v>
      </c>
      <c r="M29" s="38"/>
      <c r="N29" s="31">
        <v>97760147</v>
      </c>
      <c r="P29" s="153"/>
      <c r="Q29" s="153"/>
      <c r="R29" s="153"/>
      <c r="S29" s="153"/>
      <c r="T29" s="41"/>
      <c r="U29" s="41"/>
      <c r="V29" s="41"/>
      <c r="W29" s="41"/>
      <c r="X29" s="41"/>
    </row>
    <row r="30" spans="2:24" s="19" customFormat="1" ht="15">
      <c r="B30" s="19" t="s">
        <v>14</v>
      </c>
      <c r="C30" s="41"/>
      <c r="D30" s="48">
        <v>60937.87000000001</v>
      </c>
      <c r="E30" s="41"/>
      <c r="F30" s="31">
        <v>309475245.99264413</v>
      </c>
      <c r="G30" s="31"/>
      <c r="H30" s="31">
        <v>81398117.90234558</v>
      </c>
      <c r="I30" s="31"/>
      <c r="J30" s="38">
        <v>177158474</v>
      </c>
      <c r="K30" s="31"/>
      <c r="L30" s="31">
        <v>50918654</v>
      </c>
      <c r="M30" s="31"/>
      <c r="N30" s="31">
        <v>228077128</v>
      </c>
      <c r="P30" s="153"/>
      <c r="Q30" s="153"/>
      <c r="R30" s="153"/>
      <c r="S30" s="153"/>
      <c r="T30" s="41"/>
      <c r="U30" s="41"/>
      <c r="V30" s="41"/>
      <c r="W30" s="41"/>
      <c r="X30" s="41"/>
    </row>
    <row r="31" spans="2:24" s="19" customFormat="1" ht="15">
      <c r="B31" s="19" t="s">
        <v>15</v>
      </c>
      <c r="C31" s="41"/>
      <c r="D31" s="48">
        <v>149103.43999999997</v>
      </c>
      <c r="E31" s="41"/>
      <c r="F31" s="31">
        <v>668212821.2695423</v>
      </c>
      <c r="G31" s="31"/>
      <c r="H31" s="31">
        <v>199165796.06023818</v>
      </c>
      <c r="I31" s="31"/>
      <c r="J31" s="38">
        <v>344467697</v>
      </c>
      <c r="K31" s="31"/>
      <c r="L31" s="31">
        <v>124579328</v>
      </c>
      <c r="M31" s="31"/>
      <c r="N31" s="31">
        <v>469047025</v>
      </c>
      <c r="P31" s="153"/>
      <c r="Q31" s="153"/>
      <c r="R31" s="153"/>
      <c r="S31" s="153"/>
      <c r="T31" s="41"/>
      <c r="U31" s="41"/>
      <c r="V31" s="41"/>
      <c r="W31" s="41"/>
      <c r="X31" s="41"/>
    </row>
    <row r="32" spans="2:24" s="19" customFormat="1" ht="3" customHeight="1">
      <c r="B32" s="35"/>
      <c r="C32" s="41"/>
      <c r="D32" s="50"/>
      <c r="E32" s="41"/>
      <c r="F32" s="42"/>
      <c r="G32" s="31"/>
      <c r="H32" s="42"/>
      <c r="I32" s="31"/>
      <c r="J32" s="42"/>
      <c r="K32" s="31"/>
      <c r="L32" s="42"/>
      <c r="M32" s="31"/>
      <c r="N32" s="42"/>
      <c r="P32" s="154"/>
      <c r="Q32" s="153"/>
      <c r="R32" s="153"/>
      <c r="S32" s="153"/>
      <c r="T32" s="41"/>
      <c r="U32" s="41"/>
      <c r="V32" s="41"/>
      <c r="W32" s="41"/>
      <c r="X32" s="41"/>
    </row>
    <row r="33" spans="1:24" s="26" customFormat="1" ht="16.5" customHeight="1">
      <c r="A33" s="19"/>
      <c r="B33" s="44" t="s">
        <v>123</v>
      </c>
      <c r="C33" s="44"/>
      <c r="D33" s="51">
        <v>1252626.0699999998</v>
      </c>
      <c r="E33" s="44"/>
      <c r="F33" s="45">
        <v>6147646232.999988</v>
      </c>
      <c r="G33" s="45"/>
      <c r="H33" s="45">
        <v>1673202633.0000012</v>
      </c>
      <c r="I33" s="45"/>
      <c r="J33" s="45">
        <v>3395243600</v>
      </c>
      <c r="K33" s="45"/>
      <c r="L33" s="45">
        <v>1079200000</v>
      </c>
      <c r="M33" s="45"/>
      <c r="N33" s="45">
        <v>4474443600</v>
      </c>
      <c r="P33" s="155"/>
      <c r="Q33" s="155"/>
      <c r="R33" s="155"/>
      <c r="S33" s="155"/>
      <c r="T33" s="142"/>
      <c r="U33" s="142"/>
      <c r="V33" s="142"/>
      <c r="W33" s="142"/>
      <c r="X33" s="142"/>
    </row>
    <row r="34" spans="1:24" s="19" customFormat="1" ht="6" customHeight="1">
      <c r="A34" s="26"/>
      <c r="P34" s="41"/>
      <c r="Q34" s="41"/>
      <c r="R34" s="41"/>
      <c r="S34" s="156"/>
      <c r="T34" s="41"/>
      <c r="U34" s="41"/>
      <c r="V34" s="41"/>
      <c r="W34" s="41"/>
      <c r="X34" s="41"/>
    </row>
    <row r="35" spans="2:24" s="19" customFormat="1" ht="12.75" customHeight="1">
      <c r="B35" s="47" t="s">
        <v>148</v>
      </c>
      <c r="P35" s="41"/>
      <c r="Q35" s="41"/>
      <c r="R35" s="41"/>
      <c r="S35" s="41"/>
      <c r="T35" s="41"/>
      <c r="U35" s="41"/>
      <c r="V35" s="41"/>
      <c r="W35" s="41"/>
      <c r="X35" s="41"/>
    </row>
    <row r="36" spans="2:24" s="19" customFormat="1" ht="12.75" customHeight="1">
      <c r="B36" s="47" t="s">
        <v>161</v>
      </c>
      <c r="P36" s="41"/>
      <c r="Q36" s="41"/>
      <c r="R36" s="41"/>
      <c r="S36" s="41"/>
      <c r="T36" s="41"/>
      <c r="U36" s="41"/>
      <c r="V36" s="41"/>
      <c r="W36" s="41"/>
      <c r="X36" s="41"/>
    </row>
    <row r="37" spans="2:24" s="19" customFormat="1" ht="12.75" customHeight="1">
      <c r="B37" s="47" t="s">
        <v>154</v>
      </c>
      <c r="P37" s="41"/>
      <c r="Q37" s="41"/>
      <c r="R37" s="41"/>
      <c r="S37" s="41"/>
      <c r="T37" s="41"/>
      <c r="U37" s="41"/>
      <c r="V37" s="41"/>
      <c r="W37" s="41"/>
      <c r="X37" s="41"/>
    </row>
  </sheetData>
  <sheetProtection/>
  <mergeCells count="17">
    <mergeCell ref="P6:S6"/>
    <mergeCell ref="U6:X6"/>
    <mergeCell ref="P7:P8"/>
    <mergeCell ref="Q7:Q8"/>
    <mergeCell ref="R7:R8"/>
    <mergeCell ref="S7:S8"/>
    <mergeCell ref="U7:U8"/>
    <mergeCell ref="V7:V8"/>
    <mergeCell ref="W7:W8"/>
    <mergeCell ref="X7:X8"/>
    <mergeCell ref="B7:B8"/>
    <mergeCell ref="F7:F8"/>
    <mergeCell ref="J7:J8"/>
    <mergeCell ref="N7:N8"/>
    <mergeCell ref="D7:D8"/>
    <mergeCell ref="H7:H8"/>
    <mergeCell ref="L7:L8"/>
  </mergeCells>
  <conditionalFormatting sqref="N6">
    <cfRule type="expression" priority="1" dxfId="10" stopIfTrue="1">
      <formula>$A$1&gt;0</formula>
    </cfRule>
  </conditionalFormatting>
  <hyperlinks>
    <hyperlink ref="N1" location="'Content '!A1" display="Back to content "/>
  </hyperlinks>
  <printOptions/>
  <pageMargins left="0.33" right="0.3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showGridLines="0" zoomScale="60" zoomScaleNormal="60" zoomScalePageLayoutView="0" workbookViewId="0" topLeftCell="A1">
      <selection activeCell="G35" sqref="G35"/>
    </sheetView>
  </sheetViews>
  <sheetFormatPr defaultColWidth="8.88671875" defaultRowHeight="15"/>
  <cols>
    <col min="1" max="1" width="3.3359375" style="33" customWidth="1"/>
    <col min="2" max="2" width="18.21484375" style="33" customWidth="1"/>
    <col min="3" max="3" width="2.77734375" style="33" customWidth="1"/>
    <col min="4" max="5" width="15.10546875" style="33" customWidth="1"/>
    <col min="6" max="6" width="2.4453125" style="33" customWidth="1"/>
    <col min="7" max="7" width="8.88671875" style="33" customWidth="1"/>
    <col min="8" max="8" width="10.77734375" style="33" customWidth="1"/>
    <col min="9" max="9" width="9.5546875" style="33" customWidth="1"/>
    <col min="10" max="10" width="8.4453125" style="33" customWidth="1"/>
    <col min="11" max="11" width="2.77734375" style="33" customWidth="1"/>
    <col min="12" max="12" width="14.77734375" style="33" customWidth="1"/>
    <col min="13" max="16384" width="8.88671875" style="33" customWidth="1"/>
  </cols>
  <sheetData>
    <row r="1" spans="2:12" ht="15.75" customHeight="1">
      <c r="B1" s="34" t="s">
        <v>133</v>
      </c>
      <c r="L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298</v>
      </c>
    </row>
    <row r="6" spans="2:12" s="19" customFormat="1" ht="12.7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6" t="s">
        <v>106</v>
      </c>
    </row>
    <row r="7" spans="2:12" s="157" customFormat="1" ht="12.75" customHeight="1">
      <c r="B7" s="310" t="s">
        <v>124</v>
      </c>
      <c r="D7" s="306" t="s">
        <v>155</v>
      </c>
      <c r="E7" s="306" t="s">
        <v>156</v>
      </c>
      <c r="F7" s="306"/>
      <c r="G7" s="164" t="s">
        <v>29</v>
      </c>
      <c r="H7" s="158"/>
      <c r="I7" s="158"/>
      <c r="J7" s="158"/>
      <c r="K7" s="159"/>
      <c r="L7" s="306" t="s">
        <v>157</v>
      </c>
    </row>
    <row r="8" spans="2:12" s="157" customFormat="1" ht="12.75" customHeight="1">
      <c r="B8" s="311"/>
      <c r="D8" s="309"/>
      <c r="E8" s="309"/>
      <c r="F8" s="309"/>
      <c r="G8" s="306" t="s">
        <v>147</v>
      </c>
      <c r="H8" s="306" t="s">
        <v>146</v>
      </c>
      <c r="I8" s="316" t="s">
        <v>145</v>
      </c>
      <c r="J8" s="306" t="s">
        <v>149</v>
      </c>
      <c r="K8" s="160"/>
      <c r="L8" s="325"/>
    </row>
    <row r="9" spans="2:12" s="37" customFormat="1" ht="12.75" customHeight="1">
      <c r="B9" s="311"/>
      <c r="D9" s="309"/>
      <c r="E9" s="309"/>
      <c r="F9" s="309"/>
      <c r="G9" s="309"/>
      <c r="H9" s="309"/>
      <c r="I9" s="321"/>
      <c r="J9" s="309"/>
      <c r="L9" s="325"/>
    </row>
    <row r="10" spans="2:12" s="19" customFormat="1" ht="12.75" customHeight="1">
      <c r="B10" s="312"/>
      <c r="D10" s="307"/>
      <c r="E10" s="307"/>
      <c r="F10" s="307"/>
      <c r="G10" s="307"/>
      <c r="H10" s="307"/>
      <c r="I10" s="317"/>
      <c r="J10" s="307"/>
      <c r="L10" s="326"/>
    </row>
    <row r="11" s="19" customFormat="1" ht="6" customHeight="1"/>
    <row r="12" spans="2:14" s="19" customFormat="1" ht="12.75">
      <c r="B12" s="19" t="s">
        <v>118</v>
      </c>
      <c r="D12" s="39">
        <v>95791012</v>
      </c>
      <c r="E12" s="39">
        <v>96116275</v>
      </c>
      <c r="F12" s="39"/>
      <c r="G12" s="39">
        <v>887260</v>
      </c>
      <c r="H12" s="39">
        <v>0</v>
      </c>
      <c r="I12" s="39">
        <v>47957</v>
      </c>
      <c r="J12" s="39">
        <v>272627</v>
      </c>
      <c r="K12" s="39"/>
      <c r="L12" s="39">
        <v>97324119</v>
      </c>
      <c r="N12" s="161"/>
    </row>
    <row r="13" spans="2:14" s="19" customFormat="1" ht="12.75">
      <c r="B13" s="19" t="s">
        <v>0</v>
      </c>
      <c r="D13" s="39">
        <v>176551793</v>
      </c>
      <c r="E13" s="39">
        <v>177288901</v>
      </c>
      <c r="F13" s="39"/>
      <c r="G13" s="39">
        <v>1529003</v>
      </c>
      <c r="H13" s="39">
        <v>0</v>
      </c>
      <c r="I13" s="39">
        <v>87018</v>
      </c>
      <c r="J13" s="39">
        <v>469813</v>
      </c>
      <c r="K13" s="39"/>
      <c r="L13" s="39">
        <v>179374735</v>
      </c>
      <c r="N13" s="161"/>
    </row>
    <row r="14" spans="2:14" s="19" customFormat="1" ht="12.75">
      <c r="B14" s="19" t="s">
        <v>1</v>
      </c>
      <c r="D14" s="39">
        <v>154192414</v>
      </c>
      <c r="E14" s="39">
        <v>154225017</v>
      </c>
      <c r="F14" s="39"/>
      <c r="G14" s="39">
        <v>1336710</v>
      </c>
      <c r="H14" s="39">
        <v>0</v>
      </c>
      <c r="I14" s="39">
        <v>91261</v>
      </c>
      <c r="J14" s="39">
        <v>410728</v>
      </c>
      <c r="K14" s="39"/>
      <c r="L14" s="39">
        <v>156063716</v>
      </c>
      <c r="N14" s="161"/>
    </row>
    <row r="15" spans="2:14" s="19" customFormat="1" ht="12.75">
      <c r="B15" s="19" t="s">
        <v>2</v>
      </c>
      <c r="D15" s="39">
        <v>143636661</v>
      </c>
      <c r="E15" s="39">
        <v>143919146</v>
      </c>
      <c r="F15" s="39"/>
      <c r="G15" s="39">
        <v>1318929</v>
      </c>
      <c r="H15" s="39">
        <v>0</v>
      </c>
      <c r="I15" s="39">
        <v>69546</v>
      </c>
      <c r="J15" s="39">
        <v>405264</v>
      </c>
      <c r="K15" s="39"/>
      <c r="L15" s="39">
        <v>145712885</v>
      </c>
      <c r="N15" s="161"/>
    </row>
    <row r="16" spans="2:14" s="19" customFormat="1" ht="12.75">
      <c r="B16" s="19" t="s">
        <v>3</v>
      </c>
      <c r="D16" s="39">
        <v>188980439</v>
      </c>
      <c r="E16" s="39">
        <v>189543969</v>
      </c>
      <c r="F16" s="39"/>
      <c r="G16" s="39">
        <v>1978485</v>
      </c>
      <c r="H16" s="39">
        <v>0</v>
      </c>
      <c r="I16" s="39">
        <v>81370</v>
      </c>
      <c r="J16" s="39">
        <v>607925</v>
      </c>
      <c r="K16" s="39"/>
      <c r="L16" s="39">
        <v>192211749</v>
      </c>
      <c r="N16" s="161"/>
    </row>
    <row r="17" spans="2:14" s="19" customFormat="1" ht="12.75">
      <c r="B17" s="19" t="s">
        <v>119</v>
      </c>
      <c r="D17" s="39">
        <v>175251933</v>
      </c>
      <c r="E17" s="39">
        <v>175873031</v>
      </c>
      <c r="F17" s="39"/>
      <c r="G17" s="39">
        <v>1660770</v>
      </c>
      <c r="H17" s="39">
        <v>0</v>
      </c>
      <c r="I17" s="39">
        <v>77293</v>
      </c>
      <c r="J17" s="39">
        <v>510301</v>
      </c>
      <c r="K17" s="39"/>
      <c r="L17" s="39">
        <v>178121395</v>
      </c>
      <c r="N17" s="161"/>
    </row>
    <row r="18" spans="2:14" s="19" customFormat="1" ht="12.75">
      <c r="B18" s="19" t="s">
        <v>4</v>
      </c>
      <c r="D18" s="39">
        <v>174290605</v>
      </c>
      <c r="E18" s="39">
        <v>174781122</v>
      </c>
      <c r="F18" s="39"/>
      <c r="G18" s="39">
        <v>1575983</v>
      </c>
      <c r="H18" s="39">
        <v>0</v>
      </c>
      <c r="I18" s="39">
        <v>98797</v>
      </c>
      <c r="J18" s="39">
        <v>484249</v>
      </c>
      <c r="K18" s="39"/>
      <c r="L18" s="39">
        <v>176940151</v>
      </c>
      <c r="N18" s="161"/>
    </row>
    <row r="19" spans="2:14" s="19" customFormat="1" ht="12.75">
      <c r="B19" s="19" t="s">
        <v>5</v>
      </c>
      <c r="D19" s="39">
        <v>102091303</v>
      </c>
      <c r="E19" s="39">
        <v>102144739</v>
      </c>
      <c r="F19" s="39"/>
      <c r="G19" s="39">
        <v>850039</v>
      </c>
      <c r="H19" s="39">
        <v>0</v>
      </c>
      <c r="I19" s="39">
        <v>52506</v>
      </c>
      <c r="J19" s="39">
        <v>261190</v>
      </c>
      <c r="K19" s="39"/>
      <c r="L19" s="39">
        <v>103308474</v>
      </c>
      <c r="N19" s="161"/>
    </row>
    <row r="20" spans="2:14" s="19" customFormat="1" ht="12.75">
      <c r="B20" s="19" t="s">
        <v>6</v>
      </c>
      <c r="D20" s="39">
        <v>162447804</v>
      </c>
      <c r="E20" s="39">
        <v>162079538</v>
      </c>
      <c r="F20" s="39"/>
      <c r="G20" s="39">
        <v>1523365</v>
      </c>
      <c r="H20" s="39">
        <v>0</v>
      </c>
      <c r="I20" s="39">
        <v>81540</v>
      </c>
      <c r="J20" s="39">
        <v>468081</v>
      </c>
      <c r="K20" s="39"/>
      <c r="L20" s="39">
        <v>164152524</v>
      </c>
      <c r="N20" s="161"/>
    </row>
    <row r="21" spans="2:14" s="19" customFormat="1" ht="12.75">
      <c r="B21" s="19" t="s">
        <v>7</v>
      </c>
      <c r="D21" s="39">
        <v>260388476</v>
      </c>
      <c r="E21" s="39">
        <v>259340089</v>
      </c>
      <c r="F21" s="39"/>
      <c r="G21" s="39">
        <v>2403130</v>
      </c>
      <c r="H21" s="39">
        <v>0</v>
      </c>
      <c r="I21" s="39">
        <v>129598.99999999999</v>
      </c>
      <c r="J21" s="39">
        <v>738405</v>
      </c>
      <c r="K21" s="39"/>
      <c r="L21" s="39">
        <v>262611223</v>
      </c>
      <c r="N21" s="161"/>
    </row>
    <row r="22" spans="2:14" s="19" customFormat="1" ht="12.75">
      <c r="B22" s="19" t="s">
        <v>120</v>
      </c>
      <c r="D22" s="39">
        <v>322210874</v>
      </c>
      <c r="E22" s="39">
        <v>321714275</v>
      </c>
      <c r="F22" s="39"/>
      <c r="G22" s="39">
        <v>2930900</v>
      </c>
      <c r="H22" s="39">
        <v>0</v>
      </c>
      <c r="I22" s="39">
        <v>151222</v>
      </c>
      <c r="J22" s="39">
        <v>900571</v>
      </c>
      <c r="K22" s="39"/>
      <c r="L22" s="39">
        <v>325696968</v>
      </c>
      <c r="N22" s="161"/>
    </row>
    <row r="23" spans="2:14" s="19" customFormat="1" ht="12.75">
      <c r="B23" s="19" t="s">
        <v>121</v>
      </c>
      <c r="D23" s="39">
        <v>214795744</v>
      </c>
      <c r="E23" s="39">
        <v>214456197</v>
      </c>
      <c r="F23" s="39"/>
      <c r="G23" s="39">
        <v>1826424</v>
      </c>
      <c r="H23" s="39">
        <v>150654</v>
      </c>
      <c r="I23" s="39">
        <v>96905</v>
      </c>
      <c r="J23" s="39">
        <v>561201</v>
      </c>
      <c r="K23" s="39"/>
      <c r="L23" s="39">
        <v>217091381</v>
      </c>
      <c r="N23" s="161"/>
    </row>
    <row r="24" spans="2:14" s="19" customFormat="1" ht="12.75">
      <c r="B24" s="19" t="s">
        <v>122</v>
      </c>
      <c r="D24" s="39">
        <v>191806780</v>
      </c>
      <c r="E24" s="39">
        <v>191507066</v>
      </c>
      <c r="F24" s="39"/>
      <c r="G24" s="39">
        <v>1806998</v>
      </c>
      <c r="H24" s="39">
        <v>0</v>
      </c>
      <c r="I24" s="39">
        <v>79875</v>
      </c>
      <c r="J24" s="39">
        <v>555232</v>
      </c>
      <c r="K24" s="39"/>
      <c r="L24" s="39">
        <v>193949171</v>
      </c>
      <c r="N24" s="161"/>
    </row>
    <row r="25" spans="2:14" s="19" customFormat="1" ht="12.75">
      <c r="B25" s="19" t="s">
        <v>28</v>
      </c>
      <c r="D25" s="39">
        <v>152070296</v>
      </c>
      <c r="E25" s="39">
        <v>151128011</v>
      </c>
      <c r="F25" s="39"/>
      <c r="G25" s="39">
        <v>1725073</v>
      </c>
      <c r="H25" s="39">
        <v>0</v>
      </c>
      <c r="I25" s="39">
        <v>70228</v>
      </c>
      <c r="J25" s="39">
        <v>530059</v>
      </c>
      <c r="K25" s="39"/>
      <c r="L25" s="39">
        <v>153453371</v>
      </c>
      <c r="N25" s="161"/>
    </row>
    <row r="26" spans="2:14" s="19" customFormat="1" ht="12.75">
      <c r="B26" s="19" t="s">
        <v>8</v>
      </c>
      <c r="D26" s="39">
        <v>367339116</v>
      </c>
      <c r="E26" s="39">
        <v>367746850</v>
      </c>
      <c r="F26" s="39"/>
      <c r="G26" s="39">
        <v>3221932</v>
      </c>
      <c r="H26" s="39">
        <v>0</v>
      </c>
      <c r="I26" s="39">
        <v>146365</v>
      </c>
      <c r="J26" s="39">
        <v>989996</v>
      </c>
      <c r="K26" s="39"/>
      <c r="L26" s="39">
        <v>372105143</v>
      </c>
      <c r="N26" s="161"/>
    </row>
    <row r="27" spans="2:14" s="19" customFormat="1" ht="12.75">
      <c r="B27" s="19" t="s">
        <v>9</v>
      </c>
      <c r="D27" s="39">
        <v>91304376</v>
      </c>
      <c r="E27" s="39">
        <v>91311317</v>
      </c>
      <c r="F27" s="39"/>
      <c r="G27" s="39">
        <v>753389</v>
      </c>
      <c r="H27" s="39">
        <v>0</v>
      </c>
      <c r="I27" s="39">
        <v>36023</v>
      </c>
      <c r="J27" s="39">
        <v>231492</v>
      </c>
      <c r="K27" s="39"/>
      <c r="L27" s="39">
        <v>92332221</v>
      </c>
      <c r="N27" s="161"/>
    </row>
    <row r="28" spans="2:14" s="19" customFormat="1" ht="12.75">
      <c r="B28" s="19" t="s">
        <v>10</v>
      </c>
      <c r="D28" s="39">
        <v>268614269</v>
      </c>
      <c r="E28" s="39">
        <v>268928127</v>
      </c>
      <c r="F28" s="39"/>
      <c r="G28" s="39">
        <v>2434172</v>
      </c>
      <c r="H28" s="39">
        <v>0</v>
      </c>
      <c r="I28" s="39">
        <v>101275</v>
      </c>
      <c r="J28" s="39">
        <v>747943</v>
      </c>
      <c r="K28" s="39"/>
      <c r="L28" s="39">
        <v>272211517</v>
      </c>
      <c r="N28" s="161"/>
    </row>
    <row r="29" spans="2:14" s="19" customFormat="1" ht="12.75">
      <c r="B29" s="19" t="s">
        <v>11</v>
      </c>
      <c r="D29" s="39">
        <v>110815379</v>
      </c>
      <c r="E29" s="39">
        <v>110605242</v>
      </c>
      <c r="F29" s="39"/>
      <c r="G29" s="39">
        <v>822044</v>
      </c>
      <c r="H29" s="39">
        <v>0</v>
      </c>
      <c r="I29" s="39">
        <v>46776</v>
      </c>
      <c r="J29" s="39">
        <v>252588</v>
      </c>
      <c r="K29" s="39"/>
      <c r="L29" s="39">
        <v>111726650</v>
      </c>
      <c r="N29" s="161"/>
    </row>
    <row r="30" spans="2:14" s="19" customFormat="1" ht="12.75">
      <c r="B30" s="19" t="s">
        <v>12</v>
      </c>
      <c r="D30" s="39">
        <v>132649920</v>
      </c>
      <c r="E30" s="39">
        <v>132708761.99999999</v>
      </c>
      <c r="F30" s="39"/>
      <c r="G30" s="39">
        <v>1229859</v>
      </c>
      <c r="H30" s="39">
        <v>0</v>
      </c>
      <c r="I30" s="39">
        <v>56966</v>
      </c>
      <c r="J30" s="39">
        <v>377896</v>
      </c>
      <c r="K30" s="39"/>
      <c r="L30" s="39">
        <v>134373483</v>
      </c>
      <c r="N30" s="161"/>
    </row>
    <row r="31" spans="2:14" s="19" customFormat="1" ht="12.75">
      <c r="B31" s="19" t="s">
        <v>13</v>
      </c>
      <c r="C31" s="41"/>
      <c r="D31" s="39">
        <v>93229134</v>
      </c>
      <c r="E31" s="39">
        <v>93520905</v>
      </c>
      <c r="F31" s="39"/>
      <c r="G31" s="39">
        <v>1009811</v>
      </c>
      <c r="H31" s="39">
        <v>0</v>
      </c>
      <c r="I31" s="39">
        <v>55106</v>
      </c>
      <c r="J31" s="39">
        <v>310282</v>
      </c>
      <c r="K31" s="39"/>
      <c r="L31" s="39">
        <v>94896104</v>
      </c>
      <c r="N31" s="161"/>
    </row>
    <row r="32" spans="2:14" s="19" customFormat="1" ht="12.75">
      <c r="B32" s="19" t="s">
        <v>14</v>
      </c>
      <c r="C32" s="41"/>
      <c r="D32" s="39">
        <v>214343192</v>
      </c>
      <c r="E32" s="39">
        <v>213720711</v>
      </c>
      <c r="F32" s="39"/>
      <c r="G32" s="39">
        <v>2021027</v>
      </c>
      <c r="H32" s="39">
        <v>0</v>
      </c>
      <c r="I32" s="39">
        <v>80071</v>
      </c>
      <c r="J32" s="39">
        <v>620997</v>
      </c>
      <c r="K32" s="39"/>
      <c r="L32" s="39">
        <v>216442806</v>
      </c>
      <c r="N32" s="161"/>
    </row>
    <row r="33" spans="2:14" s="19" customFormat="1" ht="12.75">
      <c r="B33" s="19" t="s">
        <v>15</v>
      </c>
      <c r="C33" s="41"/>
      <c r="D33" s="39">
        <v>444629480</v>
      </c>
      <c r="E33" s="39">
        <v>444771710</v>
      </c>
      <c r="F33" s="39"/>
      <c r="G33" s="39">
        <v>4267067</v>
      </c>
      <c r="H33" s="39">
        <v>0</v>
      </c>
      <c r="I33" s="39">
        <v>162301</v>
      </c>
      <c r="J33" s="39">
        <v>1311132</v>
      </c>
      <c r="K33" s="39"/>
      <c r="L33" s="39">
        <v>450512210</v>
      </c>
      <c r="N33" s="161"/>
    </row>
    <row r="34" spans="2:14" s="19" customFormat="1" ht="6" customHeight="1">
      <c r="B34" s="35"/>
      <c r="C34" s="41"/>
      <c r="D34" s="162"/>
      <c r="E34" s="42"/>
      <c r="F34" s="162"/>
      <c r="G34" s="162"/>
      <c r="H34" s="162"/>
      <c r="I34" s="162"/>
      <c r="J34" s="162"/>
      <c r="K34" s="39"/>
      <c r="L34" s="162"/>
      <c r="N34" s="161"/>
    </row>
    <row r="35" spans="2:14" s="19" customFormat="1" ht="16.5" customHeight="1">
      <c r="B35" s="44" t="s">
        <v>123</v>
      </c>
      <c r="C35" s="35"/>
      <c r="D35" s="163">
        <v>4237431000</v>
      </c>
      <c r="E35" s="45">
        <v>4237431000</v>
      </c>
      <c r="F35" s="163"/>
      <c r="G35" s="163">
        <v>39112370</v>
      </c>
      <c r="H35" s="163">
        <v>150654</v>
      </c>
      <c r="I35" s="163">
        <v>1900000</v>
      </c>
      <c r="J35" s="163">
        <v>12017972</v>
      </c>
      <c r="K35" s="163"/>
      <c r="L35" s="163">
        <v>4290611996</v>
      </c>
      <c r="N35" s="161"/>
    </row>
    <row r="36" s="19" customFormat="1" ht="6" customHeight="1"/>
    <row r="37" s="19" customFormat="1" ht="12.75" customHeight="1">
      <c r="B37" s="47" t="s">
        <v>30</v>
      </c>
    </row>
    <row r="38" spans="2:12" s="19" customFormat="1" ht="12.75" customHeight="1">
      <c r="B38" s="323"/>
      <c r="C38" s="324"/>
      <c r="D38" s="324"/>
      <c r="E38" s="324"/>
      <c r="F38" s="324"/>
      <c r="G38" s="324"/>
      <c r="H38" s="324"/>
      <c r="I38" s="324"/>
      <c r="J38" s="324"/>
      <c r="K38" s="324"/>
      <c r="L38" s="324"/>
    </row>
    <row r="39" spans="2:12" s="19" customFormat="1" ht="12.75" customHeight="1">
      <c r="B39" s="322" t="s">
        <v>335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</row>
    <row r="40" spans="2:12" ht="15"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</row>
  </sheetData>
  <sheetProtection/>
  <mergeCells count="11">
    <mergeCell ref="H8:H10"/>
    <mergeCell ref="G8:G10"/>
    <mergeCell ref="I8:I10"/>
    <mergeCell ref="B39:L40"/>
    <mergeCell ref="J8:J10"/>
    <mergeCell ref="E7:E10"/>
    <mergeCell ref="F7:F10"/>
    <mergeCell ref="B38:L38"/>
    <mergeCell ref="D7:D10"/>
    <mergeCell ref="B7:B10"/>
    <mergeCell ref="L7:L10"/>
  </mergeCells>
  <conditionalFormatting sqref="L6">
    <cfRule type="expression" priority="1" dxfId="10" stopIfTrue="1">
      <formula>$A$1&gt;0</formula>
    </cfRule>
  </conditionalFormatting>
  <hyperlinks>
    <hyperlink ref="L1" location="'Content '!A1" display="Back to content "/>
  </hyperlinks>
  <printOptions/>
  <pageMargins left="0.23" right="0.3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8"/>
  <sheetViews>
    <sheetView showGridLines="0" zoomScale="70" zoomScaleNormal="70" zoomScalePageLayoutView="0" workbookViewId="0" topLeftCell="A1">
      <selection activeCell="D130" sqref="D130"/>
    </sheetView>
  </sheetViews>
  <sheetFormatPr defaultColWidth="8.88671875" defaultRowHeight="15"/>
  <cols>
    <col min="1" max="1" width="1.77734375" style="167" customWidth="1"/>
    <col min="2" max="2" width="57.21484375" style="179" customWidth="1"/>
    <col min="3" max="3" width="2.77734375" style="167" customWidth="1"/>
    <col min="4" max="4" width="10.77734375" style="169" customWidth="1"/>
    <col min="5" max="5" width="1.77734375" style="167" customWidth="1"/>
    <col min="6" max="6" width="10.77734375" style="169" customWidth="1"/>
    <col min="7" max="11" width="8.88671875" style="28" customWidth="1"/>
    <col min="12" max="16384" width="8.88671875" style="28" customWidth="1"/>
  </cols>
  <sheetData>
    <row r="1" spans="1:6" ht="15.75">
      <c r="A1" s="57"/>
      <c r="B1" s="58" t="s">
        <v>165</v>
      </c>
      <c r="C1" s="57"/>
      <c r="D1" s="165"/>
      <c r="E1" s="59"/>
      <c r="F1" s="221" t="s">
        <v>327</v>
      </c>
    </row>
    <row r="2" spans="1:252" s="3" customFormat="1" ht="6" customHeight="1">
      <c r="A2" s="57"/>
      <c r="B2" s="57"/>
      <c r="C2" s="57"/>
      <c r="D2" s="166"/>
      <c r="E2" s="166"/>
      <c r="F2" s="166"/>
      <c r="G2" s="23"/>
      <c r="H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</row>
    <row r="3" spans="1:6" s="3" customFormat="1" ht="15.75">
      <c r="A3" s="57"/>
      <c r="B3" s="58" t="s">
        <v>203</v>
      </c>
      <c r="C3" s="57"/>
      <c r="D3" s="166"/>
      <c r="E3" s="59"/>
      <c r="F3" s="166"/>
    </row>
    <row r="4" spans="1:6" s="3" customFormat="1" ht="6" customHeight="1">
      <c r="A4" s="167"/>
      <c r="B4" s="168"/>
      <c r="C4" s="167"/>
      <c r="D4" s="166"/>
      <c r="E4" s="167"/>
      <c r="F4" s="169"/>
    </row>
    <row r="5" spans="1:6" s="3" customFormat="1" ht="15.75">
      <c r="A5" s="167"/>
      <c r="B5" s="168" t="s">
        <v>140</v>
      </c>
      <c r="C5" s="167"/>
      <c r="D5" s="166"/>
      <c r="E5" s="170"/>
      <c r="F5" s="171"/>
    </row>
    <row r="6" spans="1:252" s="19" customFormat="1" ht="12.75" customHeight="1">
      <c r="A6" s="167"/>
      <c r="B6" s="172"/>
      <c r="C6" s="173"/>
      <c r="D6" s="174"/>
      <c r="E6" s="175"/>
      <c r="F6" s="303" t="s">
        <v>106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19" customFormat="1" ht="15.75">
      <c r="A7" s="176"/>
      <c r="B7" s="177" t="s">
        <v>167</v>
      </c>
      <c r="C7" s="177"/>
      <c r="D7" s="178" t="s">
        <v>355</v>
      </c>
      <c r="E7" s="178"/>
      <c r="F7" s="178" t="s">
        <v>356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19" customFormat="1" ht="6" customHeight="1">
      <c r="A8" s="167"/>
      <c r="B8" s="179"/>
      <c r="C8" s="167"/>
      <c r="D8" s="169"/>
      <c r="E8" s="167"/>
      <c r="F8" s="16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19" customFormat="1" ht="15.75">
      <c r="A9" s="167"/>
      <c r="B9" s="88" t="s">
        <v>24</v>
      </c>
      <c r="C9" s="167"/>
      <c r="D9" s="180"/>
      <c r="E9" s="181"/>
      <c r="F9" s="18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19" customFormat="1" ht="18">
      <c r="A10" s="167"/>
      <c r="B10" s="182" t="s">
        <v>336</v>
      </c>
      <c r="C10" s="167"/>
      <c r="D10" s="180">
        <v>140623</v>
      </c>
      <c r="E10" s="181"/>
      <c r="F10" s="180">
        <v>154399</v>
      </c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19" customFormat="1" ht="15">
      <c r="A11" s="167"/>
      <c r="B11" s="90" t="s">
        <v>204</v>
      </c>
      <c r="C11" s="183"/>
      <c r="D11" s="184">
        <v>94663.983</v>
      </c>
      <c r="E11" s="185"/>
      <c r="F11" s="184">
        <v>93943.331</v>
      </c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19" customFormat="1" ht="15">
      <c r="A12" s="167"/>
      <c r="B12" s="75" t="s">
        <v>205</v>
      </c>
      <c r="C12" s="167"/>
      <c r="D12" s="180">
        <v>92767</v>
      </c>
      <c r="E12" s="181"/>
      <c r="F12" s="180">
        <v>101367</v>
      </c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19" customFormat="1" ht="18">
      <c r="A13" s="167"/>
      <c r="B13" s="75" t="s">
        <v>337</v>
      </c>
      <c r="C13" s="167"/>
      <c r="D13" s="180">
        <v>15000</v>
      </c>
      <c r="E13" s="181"/>
      <c r="F13" s="180">
        <v>0</v>
      </c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19" customFormat="1" ht="15">
      <c r="A14" s="167"/>
      <c r="B14" s="75" t="s">
        <v>206</v>
      </c>
      <c r="C14" s="167"/>
      <c r="D14" s="180">
        <v>12017.972</v>
      </c>
      <c r="E14" s="181"/>
      <c r="F14" s="180" t="s">
        <v>116</v>
      </c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19" customFormat="1" ht="18">
      <c r="A15" s="186"/>
      <c r="B15" s="75" t="s">
        <v>207</v>
      </c>
      <c r="C15" s="167"/>
      <c r="D15" s="180">
        <v>10056.004</v>
      </c>
      <c r="E15" s="181"/>
      <c r="F15" s="180">
        <v>10056.004</v>
      </c>
      <c r="G15" s="1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19" customFormat="1" ht="33">
      <c r="A16" s="186"/>
      <c r="B16" s="75" t="s">
        <v>208</v>
      </c>
      <c r="C16" s="167"/>
      <c r="D16" s="180">
        <v>10000</v>
      </c>
      <c r="E16" s="181"/>
      <c r="F16" s="180">
        <v>10000</v>
      </c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19" customFormat="1" ht="18">
      <c r="A17" s="186"/>
      <c r="B17" s="182" t="s">
        <v>338</v>
      </c>
      <c r="C17" s="187"/>
      <c r="D17" s="188">
        <v>7500</v>
      </c>
      <c r="E17" s="189"/>
      <c r="F17" s="188">
        <v>0</v>
      </c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19" customFormat="1" ht="18">
      <c r="A18" s="186"/>
      <c r="B18" s="75" t="s">
        <v>209</v>
      </c>
      <c r="C18" s="167"/>
      <c r="D18" s="180">
        <v>5154</v>
      </c>
      <c r="E18" s="181"/>
      <c r="F18" s="180">
        <v>8354</v>
      </c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19" customFormat="1" ht="15.75">
      <c r="A19" s="186"/>
      <c r="B19" s="75" t="s">
        <v>210</v>
      </c>
      <c r="C19" s="167"/>
      <c r="D19" s="180">
        <v>5000</v>
      </c>
      <c r="E19" s="181"/>
      <c r="F19" s="180">
        <v>6000</v>
      </c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19" customFormat="1" ht="15.75">
      <c r="A20" s="186"/>
      <c r="B20" s="90" t="s">
        <v>87</v>
      </c>
      <c r="C20" s="183"/>
      <c r="D20" s="184">
        <v>4418.18</v>
      </c>
      <c r="E20" s="185"/>
      <c r="F20" s="184">
        <v>4418.18</v>
      </c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19" customFormat="1" ht="15.75">
      <c r="A21" s="167"/>
      <c r="B21" s="90" t="s">
        <v>211</v>
      </c>
      <c r="C21" s="190"/>
      <c r="D21" s="184">
        <v>3330.616</v>
      </c>
      <c r="E21" s="191"/>
      <c r="F21" s="184">
        <v>3268.266</v>
      </c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19" customFormat="1" ht="15">
      <c r="A22" s="167"/>
      <c r="B22" s="90" t="s">
        <v>212</v>
      </c>
      <c r="C22" s="183"/>
      <c r="D22" s="184">
        <v>2500</v>
      </c>
      <c r="E22" s="185"/>
      <c r="F22" s="184">
        <v>2500</v>
      </c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19" customFormat="1" ht="15">
      <c r="A23" s="167"/>
      <c r="B23" s="90" t="s">
        <v>213</v>
      </c>
      <c r="C23" s="183"/>
      <c r="D23" s="184">
        <v>1526</v>
      </c>
      <c r="E23" s="185"/>
      <c r="F23" s="184">
        <v>2000</v>
      </c>
      <c r="G23" s="2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19" customFormat="1" ht="15">
      <c r="A24" s="167"/>
      <c r="B24" s="90" t="s">
        <v>214</v>
      </c>
      <c r="C24" s="183"/>
      <c r="D24" s="184">
        <v>655.084</v>
      </c>
      <c r="E24" s="185"/>
      <c r="F24" s="184">
        <v>655.084</v>
      </c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2:252" ht="18">
      <c r="B25" s="103" t="s">
        <v>215</v>
      </c>
      <c r="C25" s="183"/>
      <c r="D25" s="184">
        <v>350</v>
      </c>
      <c r="E25" s="185"/>
      <c r="F25" s="184">
        <v>0</v>
      </c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2:6" ht="15">
      <c r="B26" s="90" t="s">
        <v>216</v>
      </c>
      <c r="C26" s="183"/>
      <c r="D26" s="184">
        <v>328.649</v>
      </c>
      <c r="E26" s="185"/>
      <c r="F26" s="184">
        <v>328.649</v>
      </c>
    </row>
    <row r="27" spans="1:252" s="19" customFormat="1" ht="18">
      <c r="A27" s="167"/>
      <c r="B27" s="103" t="s">
        <v>217</v>
      </c>
      <c r="C27" s="183"/>
      <c r="D27" s="184">
        <v>200</v>
      </c>
      <c r="E27" s="185"/>
      <c r="F27" s="184">
        <v>0</v>
      </c>
      <c r="G27" s="1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</row>
    <row r="28" spans="1:252" s="19" customFormat="1" ht="18">
      <c r="A28" s="167"/>
      <c r="B28" s="103" t="s">
        <v>218</v>
      </c>
      <c r="C28" s="183"/>
      <c r="D28" s="184">
        <v>130</v>
      </c>
      <c r="E28" s="185"/>
      <c r="F28" s="184">
        <v>0</v>
      </c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19" customFormat="1" ht="18">
      <c r="A29" s="167"/>
      <c r="B29" s="103" t="s">
        <v>219</v>
      </c>
      <c r="C29" s="183"/>
      <c r="D29" s="184">
        <v>0</v>
      </c>
      <c r="E29" s="185"/>
      <c r="F29" s="184">
        <v>7192</v>
      </c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19" customFormat="1" ht="18">
      <c r="A30" s="167"/>
      <c r="B30" s="75" t="s">
        <v>220</v>
      </c>
      <c r="C30" s="167"/>
      <c r="D30" s="180">
        <v>0</v>
      </c>
      <c r="E30" s="181"/>
      <c r="F30" s="180">
        <v>1500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19" customFormat="1" ht="15.75">
      <c r="A31" s="167"/>
      <c r="B31" s="84" t="s">
        <v>177</v>
      </c>
      <c r="C31" s="186"/>
      <c r="D31" s="192">
        <f>SUM(D10:D30)</f>
        <v>406220.48799999995</v>
      </c>
      <c r="E31" s="192"/>
      <c r="F31" s="192">
        <f>SUM(F10:F30)</f>
        <v>405981.51399999997</v>
      </c>
      <c r="G31" s="1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19" customFormat="1" ht="10.5" customHeight="1">
      <c r="A32" s="167"/>
      <c r="B32" s="84"/>
      <c r="C32" s="186"/>
      <c r="D32" s="192"/>
      <c r="E32" s="192"/>
      <c r="F32" s="192"/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19" customFormat="1" ht="15.75">
      <c r="A33" s="167"/>
      <c r="B33" s="88" t="s">
        <v>221</v>
      </c>
      <c r="C33" s="167"/>
      <c r="D33" s="180"/>
      <c r="E33" s="181"/>
      <c r="F33" s="180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19" customFormat="1" ht="18">
      <c r="A34" s="167"/>
      <c r="B34" s="75" t="s">
        <v>222</v>
      </c>
      <c r="C34" s="167"/>
      <c r="D34" s="180">
        <v>136442</v>
      </c>
      <c r="E34" s="181"/>
      <c r="F34" s="180">
        <v>135442</v>
      </c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19" customFormat="1" ht="15">
      <c r="A35" s="167"/>
      <c r="B35" s="79" t="s">
        <v>223</v>
      </c>
      <c r="C35" s="167"/>
      <c r="D35" s="180">
        <v>123687.781</v>
      </c>
      <c r="E35" s="167"/>
      <c r="F35" s="180">
        <v>123687.781</v>
      </c>
      <c r="G35" s="1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2:252" ht="15">
      <c r="B36" s="75" t="s">
        <v>224</v>
      </c>
      <c r="D36" s="180">
        <v>39112.37</v>
      </c>
      <c r="E36" s="181"/>
      <c r="F36" s="180" t="s">
        <v>116</v>
      </c>
      <c r="G36" s="1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19" customFormat="1" ht="18">
      <c r="A37" s="167"/>
      <c r="B37" s="75" t="s">
        <v>225</v>
      </c>
      <c r="C37" s="167"/>
      <c r="D37" s="180">
        <v>18761.974</v>
      </c>
      <c r="E37" s="167"/>
      <c r="F37" s="169"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</row>
    <row r="38" spans="1:252" s="19" customFormat="1" ht="15">
      <c r="A38" s="167"/>
      <c r="B38" s="79" t="s">
        <v>226</v>
      </c>
      <c r="C38" s="167"/>
      <c r="D38" s="180">
        <v>18200</v>
      </c>
      <c r="E38" s="181"/>
      <c r="F38" s="180">
        <v>16400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19" customFormat="1" ht="15">
      <c r="A39" s="167"/>
      <c r="B39" s="79" t="s">
        <v>227</v>
      </c>
      <c r="C39" s="167"/>
      <c r="D39" s="180">
        <v>10016.912</v>
      </c>
      <c r="E39" s="181"/>
      <c r="F39" s="180">
        <v>13300.487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s="19" customFormat="1" ht="15">
      <c r="A40" s="167"/>
      <c r="B40" s="79" t="s">
        <v>228</v>
      </c>
      <c r="C40" s="167"/>
      <c r="D40" s="180">
        <v>10000</v>
      </c>
      <c r="E40" s="181"/>
      <c r="F40" s="180">
        <v>10000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s="19" customFormat="1" ht="15">
      <c r="A41" s="167"/>
      <c r="B41" s="79" t="s">
        <v>229</v>
      </c>
      <c r="C41" s="167"/>
      <c r="D41" s="180">
        <v>5223</v>
      </c>
      <c r="E41" s="181"/>
      <c r="F41" s="180">
        <v>5223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19" customFormat="1" ht="15">
      <c r="A42" s="167"/>
      <c r="B42" s="75" t="s">
        <v>230</v>
      </c>
      <c r="C42" s="167"/>
      <c r="D42" s="180">
        <v>600</v>
      </c>
      <c r="E42" s="181"/>
      <c r="F42" s="180">
        <v>600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19" customFormat="1" ht="15">
      <c r="A43" s="167"/>
      <c r="B43" s="75" t="s">
        <v>231</v>
      </c>
      <c r="C43" s="167"/>
      <c r="D43" s="180">
        <v>552.064</v>
      </c>
      <c r="E43" s="181"/>
      <c r="F43" s="180">
        <v>1150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19" customFormat="1" ht="18">
      <c r="A44" s="167"/>
      <c r="B44" s="23" t="s">
        <v>232</v>
      </c>
      <c r="C44" s="167"/>
      <c r="D44" s="180">
        <v>500</v>
      </c>
      <c r="E44" s="181"/>
      <c r="F44" s="180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19" customFormat="1" ht="15">
      <c r="A45" s="167"/>
      <c r="B45" s="79" t="s">
        <v>233</v>
      </c>
      <c r="C45" s="167"/>
      <c r="D45" s="180">
        <v>400</v>
      </c>
      <c r="E45" s="181"/>
      <c r="F45" s="180">
        <v>400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19" customFormat="1" ht="15">
      <c r="A46" s="167"/>
      <c r="B46" s="90" t="s">
        <v>234</v>
      </c>
      <c r="C46" s="183"/>
      <c r="D46" s="184">
        <v>50</v>
      </c>
      <c r="E46" s="185"/>
      <c r="F46" s="194">
        <v>50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19" customFormat="1" ht="15">
      <c r="A47" s="167"/>
      <c r="B47" s="103" t="s">
        <v>235</v>
      </c>
      <c r="C47" s="183"/>
      <c r="D47" s="184">
        <v>49.08</v>
      </c>
      <c r="E47" s="185"/>
      <c r="F47" s="194">
        <v>50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19" customFormat="1" ht="15">
      <c r="A48" s="167"/>
      <c r="B48" s="90" t="s">
        <v>236</v>
      </c>
      <c r="C48" s="183"/>
      <c r="D48" s="184">
        <v>46.781</v>
      </c>
      <c r="E48" s="185"/>
      <c r="F48" s="184">
        <v>46.781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2:252" ht="15">
      <c r="B49" s="90" t="s">
        <v>237</v>
      </c>
      <c r="C49" s="183"/>
      <c r="D49" s="184">
        <v>25</v>
      </c>
      <c r="E49" s="185"/>
      <c r="F49" s="194">
        <v>25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19" customFormat="1" ht="15">
      <c r="A50" s="167"/>
      <c r="B50" s="90" t="s">
        <v>238</v>
      </c>
      <c r="C50" s="183"/>
      <c r="D50" s="184">
        <v>18.563</v>
      </c>
      <c r="E50" s="185"/>
      <c r="F50" s="184"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s="19" customFormat="1" ht="15">
      <c r="A51" s="167"/>
      <c r="B51" s="103" t="s">
        <v>239</v>
      </c>
      <c r="C51" s="183"/>
      <c r="D51" s="184">
        <v>15.913</v>
      </c>
      <c r="E51" s="185"/>
      <c r="F51" s="194">
        <v>16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2:252" ht="15">
      <c r="B52" s="90" t="s">
        <v>84</v>
      </c>
      <c r="C52" s="183"/>
      <c r="D52" s="184">
        <v>14.55</v>
      </c>
      <c r="E52" s="185"/>
      <c r="F52" s="184">
        <v>20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2:252" ht="15">
      <c r="B53" s="90" t="s">
        <v>348</v>
      </c>
      <c r="C53" s="183"/>
      <c r="D53" s="184">
        <v>0</v>
      </c>
      <c r="E53" s="185"/>
      <c r="F53" s="184">
        <v>1000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2:252" ht="15.75">
      <c r="B54" s="195" t="s">
        <v>177</v>
      </c>
      <c r="C54" s="186"/>
      <c r="D54" s="192">
        <f>SUM(D34:D53)</f>
        <v>363715.98800000007</v>
      </c>
      <c r="E54" s="196"/>
      <c r="F54" s="192">
        <f>SUM(F34:F53)</f>
        <v>307411.04900000006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s="19" customFormat="1" ht="15">
      <c r="A55" s="167"/>
      <c r="B55" s="193"/>
      <c r="C55" s="167"/>
      <c r="D55" s="180"/>
      <c r="E55" s="181"/>
      <c r="F55" s="18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</row>
    <row r="56" spans="1:252" s="19" customFormat="1" ht="15.75">
      <c r="A56" s="167"/>
      <c r="B56" s="88" t="s">
        <v>192</v>
      </c>
      <c r="C56" s="167"/>
      <c r="D56" s="180"/>
      <c r="E56" s="181"/>
      <c r="F56" s="18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s="19" customFormat="1" ht="15">
      <c r="A57" s="167"/>
      <c r="B57" s="79" t="s">
        <v>240</v>
      </c>
      <c r="C57" s="167"/>
      <c r="D57" s="180">
        <v>46150</v>
      </c>
      <c r="E57" s="181"/>
      <c r="F57" s="180">
        <v>56176.879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</row>
    <row r="58" spans="1:252" s="19" customFormat="1" ht="15">
      <c r="A58" s="167"/>
      <c r="B58" s="79" t="s">
        <v>241</v>
      </c>
      <c r="C58" s="167"/>
      <c r="D58" s="180">
        <v>30000</v>
      </c>
      <c r="E58" s="167"/>
      <c r="F58" s="180">
        <v>40000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s="19" customFormat="1" ht="15">
      <c r="A59" s="167"/>
      <c r="B59" s="79" t="s">
        <v>89</v>
      </c>
      <c r="C59" s="167"/>
      <c r="D59" s="197">
        <v>25063</v>
      </c>
      <c r="E59" s="181"/>
      <c r="F59" s="180">
        <v>25063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s="19" customFormat="1" ht="15">
      <c r="A60" s="167"/>
      <c r="B60" s="79" t="s">
        <v>242</v>
      </c>
      <c r="C60" s="167"/>
      <c r="D60" s="180">
        <v>4483.679</v>
      </c>
      <c r="E60" s="181"/>
      <c r="F60" s="180">
        <v>7482.623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s="19" customFormat="1" ht="15">
      <c r="A61" s="167"/>
      <c r="B61" s="79" t="s">
        <v>243</v>
      </c>
      <c r="C61" s="167"/>
      <c r="D61" s="180">
        <v>3732</v>
      </c>
      <c r="E61" s="181"/>
      <c r="F61" s="180">
        <v>2041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2:252" ht="33">
      <c r="B62" s="75" t="s">
        <v>244</v>
      </c>
      <c r="D62" s="180">
        <v>2406.794</v>
      </c>
      <c r="E62" s="181"/>
      <c r="F62" s="180"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s="19" customFormat="1" ht="15">
      <c r="A63" s="167"/>
      <c r="B63" s="79" t="s">
        <v>245</v>
      </c>
      <c r="C63" s="167"/>
      <c r="D63" s="180">
        <v>2323.121</v>
      </c>
      <c r="E63" s="181"/>
      <c r="F63" s="180">
        <v>2323.121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s="19" customFormat="1" ht="15">
      <c r="A64" s="167"/>
      <c r="B64" s="79" t="s">
        <v>246</v>
      </c>
      <c r="C64" s="167"/>
      <c r="D64" s="180">
        <v>2300.091</v>
      </c>
      <c r="E64" s="167"/>
      <c r="F64" s="180">
        <v>2300.091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  <row r="65" spans="2:252" ht="15">
      <c r="B65" s="79" t="s">
        <v>247</v>
      </c>
      <c r="D65" s="180">
        <v>2072.123</v>
      </c>
      <c r="E65" s="181"/>
      <c r="F65" s="180">
        <v>238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</row>
    <row r="66" spans="1:252" s="19" customFormat="1" ht="15">
      <c r="A66" s="167"/>
      <c r="B66" s="90" t="s">
        <v>248</v>
      </c>
      <c r="C66" s="183"/>
      <c r="D66" s="184">
        <v>1900</v>
      </c>
      <c r="E66" s="185"/>
      <c r="F66" s="184" t="s">
        <v>116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</row>
    <row r="67" spans="1:252" s="19" customFormat="1" ht="21" customHeight="1">
      <c r="A67" s="167"/>
      <c r="B67" s="75" t="s">
        <v>249</v>
      </c>
      <c r="C67" s="167"/>
      <c r="D67" s="180">
        <v>1651.128</v>
      </c>
      <c r="E67" s="181"/>
      <c r="F67" s="180"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</row>
    <row r="68" spans="1:252" s="19" customFormat="1" ht="15">
      <c r="A68" s="167"/>
      <c r="B68" s="79" t="s">
        <v>250</v>
      </c>
      <c r="C68" s="167"/>
      <c r="D68" s="180">
        <v>1500</v>
      </c>
      <c r="E68" s="181"/>
      <c r="F68" s="180">
        <v>1500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 s="19" customFormat="1" ht="17.25" customHeight="1">
      <c r="A69" s="167"/>
      <c r="B69" s="79" t="s">
        <v>251</v>
      </c>
      <c r="C69" s="167"/>
      <c r="D69" s="180">
        <v>550.003</v>
      </c>
      <c r="E69" s="167"/>
      <c r="F69" s="169">
        <v>550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</row>
    <row r="70" spans="1:252" s="19" customFormat="1" ht="15">
      <c r="A70" s="167"/>
      <c r="B70" s="79" t="s">
        <v>252</v>
      </c>
      <c r="C70" s="167"/>
      <c r="D70" s="180">
        <v>462.578</v>
      </c>
      <c r="E70" s="181"/>
      <c r="F70" s="180">
        <v>462.578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s="19" customFormat="1" ht="15">
      <c r="A71" s="167"/>
      <c r="B71" s="79" t="s">
        <v>253</v>
      </c>
      <c r="C71" s="167"/>
      <c r="D71" s="180">
        <v>263.2</v>
      </c>
      <c r="E71" s="181"/>
      <c r="F71" s="180">
        <v>263.2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s="19" customFormat="1" ht="15">
      <c r="A72" s="167"/>
      <c r="B72" s="75" t="s">
        <v>254</v>
      </c>
      <c r="C72" s="167"/>
      <c r="D72" s="180">
        <v>228.682</v>
      </c>
      <c r="E72" s="181"/>
      <c r="F72" s="180">
        <v>1017.763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</row>
    <row r="73" spans="2:252" ht="15">
      <c r="B73" s="75" t="s">
        <v>255</v>
      </c>
      <c r="D73" s="180">
        <v>178.379</v>
      </c>
      <c r="E73" s="181"/>
      <c r="F73" s="180">
        <v>178.379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s="19" customFormat="1" ht="30">
      <c r="A74" s="167"/>
      <c r="B74" s="79" t="s">
        <v>256</v>
      </c>
      <c r="C74" s="167"/>
      <c r="D74" s="180">
        <v>100</v>
      </c>
      <c r="E74" s="181"/>
      <c r="F74" s="180">
        <v>100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s="19" customFormat="1" ht="15">
      <c r="A75" s="167"/>
      <c r="B75" s="75" t="s">
        <v>257</v>
      </c>
      <c r="C75" s="167"/>
      <c r="D75" s="180">
        <v>80</v>
      </c>
      <c r="E75" s="181"/>
      <c r="F75" s="180">
        <v>80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s="19" customFormat="1" ht="30">
      <c r="A76" s="167"/>
      <c r="B76" s="75" t="s">
        <v>258</v>
      </c>
      <c r="C76" s="167"/>
      <c r="D76" s="180">
        <v>75</v>
      </c>
      <c r="E76" s="181"/>
      <c r="F76" s="180">
        <v>75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s="19" customFormat="1" ht="30">
      <c r="A77" s="167"/>
      <c r="B77" s="75" t="s">
        <v>259</v>
      </c>
      <c r="C77" s="167"/>
      <c r="D77" s="180">
        <v>60</v>
      </c>
      <c r="E77" s="181"/>
      <c r="F77" s="180">
        <v>60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s="19" customFormat="1" ht="15">
      <c r="A78" s="167"/>
      <c r="B78" s="79" t="s">
        <v>260</v>
      </c>
      <c r="C78" s="167"/>
      <c r="D78" s="180">
        <v>50</v>
      </c>
      <c r="E78" s="181"/>
      <c r="F78" s="180">
        <v>50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</row>
    <row r="79" spans="1:252" s="19" customFormat="1" ht="30">
      <c r="A79" s="167"/>
      <c r="B79" s="79" t="s">
        <v>261</v>
      </c>
      <c r="C79" s="167"/>
      <c r="D79" s="180">
        <v>34.272</v>
      </c>
      <c r="E79" s="181"/>
      <c r="F79" s="180">
        <v>34.272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s="19" customFormat="1" ht="15">
      <c r="A80" s="167"/>
      <c r="B80" s="79" t="s">
        <v>262</v>
      </c>
      <c r="C80" s="167"/>
      <c r="D80" s="198">
        <v>18</v>
      </c>
      <c r="E80" s="199"/>
      <c r="F80" s="198">
        <v>21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2:252" ht="15.75">
      <c r="B81" s="84" t="s">
        <v>177</v>
      </c>
      <c r="C81" s="186"/>
      <c r="D81" s="192">
        <f>SUM(D57:D80)</f>
        <v>125682.04999999999</v>
      </c>
      <c r="E81" s="196"/>
      <c r="F81" s="192">
        <f>SUM(F57:F80)</f>
        <v>140016.90600000002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2:252" ht="15">
      <c r="B82" s="89"/>
      <c r="D82" s="180"/>
      <c r="E82" s="181"/>
      <c r="F82" s="18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2:252" ht="15.75">
      <c r="B83" s="95" t="s">
        <v>182</v>
      </c>
      <c r="D83" s="180"/>
      <c r="E83" s="181"/>
      <c r="F83" s="18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2:6" ht="15">
      <c r="B84" s="103" t="s">
        <v>263</v>
      </c>
      <c r="D84" s="180">
        <v>60133</v>
      </c>
      <c r="E84" s="181"/>
      <c r="F84" s="180">
        <v>60133</v>
      </c>
    </row>
    <row r="85" spans="2:6" ht="15">
      <c r="B85" s="101" t="s">
        <v>85</v>
      </c>
      <c r="D85" s="180">
        <v>25000</v>
      </c>
      <c r="E85" s="181"/>
      <c r="F85" s="200">
        <v>25000</v>
      </c>
    </row>
    <row r="86" spans="2:6" ht="15">
      <c r="B86" s="90" t="s">
        <v>264</v>
      </c>
      <c r="D86" s="180">
        <v>2529.6</v>
      </c>
      <c r="E86" s="181"/>
      <c r="F86" s="184">
        <v>3187</v>
      </c>
    </row>
    <row r="87" spans="2:6" ht="15">
      <c r="B87" s="193" t="s">
        <v>86</v>
      </c>
      <c r="D87" s="180">
        <v>2000</v>
      </c>
      <c r="E87" s="181"/>
      <c r="F87" s="201">
        <v>2000</v>
      </c>
    </row>
    <row r="88" spans="2:6" ht="15">
      <c r="B88" s="90" t="s">
        <v>265</v>
      </c>
      <c r="C88" s="183"/>
      <c r="D88" s="184">
        <v>1000</v>
      </c>
      <c r="E88" s="185"/>
      <c r="F88" s="184">
        <v>1000</v>
      </c>
    </row>
    <row r="89" spans="2:6" ht="15">
      <c r="B89" s="103" t="s">
        <v>266</v>
      </c>
      <c r="D89" s="180">
        <v>800</v>
      </c>
      <c r="E89" s="181"/>
      <c r="F89" s="201">
        <v>800</v>
      </c>
    </row>
    <row r="90" spans="2:6" ht="15">
      <c r="B90" s="75" t="s">
        <v>267</v>
      </c>
      <c r="D90" s="180">
        <v>495</v>
      </c>
      <c r="E90" s="181"/>
      <c r="F90" s="201">
        <v>495</v>
      </c>
    </row>
    <row r="91" spans="2:6" ht="18">
      <c r="B91" s="75" t="s">
        <v>268</v>
      </c>
      <c r="D91" s="180">
        <v>220</v>
      </c>
      <c r="E91" s="181"/>
      <c r="F91" s="180">
        <v>0</v>
      </c>
    </row>
    <row r="92" spans="2:6" ht="18">
      <c r="B92" s="75" t="s">
        <v>269</v>
      </c>
      <c r="D92" s="180">
        <v>78</v>
      </c>
      <c r="E92" s="181"/>
      <c r="F92" s="180">
        <v>0</v>
      </c>
    </row>
    <row r="93" spans="2:6" ht="15">
      <c r="B93" s="103" t="s">
        <v>270</v>
      </c>
      <c r="D93" s="180">
        <v>60</v>
      </c>
      <c r="E93" s="202"/>
      <c r="F93" s="200">
        <v>60</v>
      </c>
    </row>
    <row r="94" spans="2:6" ht="15.75">
      <c r="B94" s="84" t="s">
        <v>177</v>
      </c>
      <c r="D94" s="192">
        <f>SUM(D84:D93)</f>
        <v>92315.6</v>
      </c>
      <c r="E94" s="192"/>
      <c r="F94" s="192">
        <f>SUM(F84:F93)</f>
        <v>92675</v>
      </c>
    </row>
    <row r="95" spans="1:6" ht="15">
      <c r="A95" s="183"/>
      <c r="B95" s="183"/>
      <c r="C95" s="183"/>
      <c r="D95" s="183"/>
      <c r="E95" s="183"/>
      <c r="F95" s="183"/>
    </row>
    <row r="96" spans="2:6" ht="15.75">
      <c r="B96" s="98" t="s">
        <v>271</v>
      </c>
      <c r="D96" s="180"/>
      <c r="E96" s="181"/>
      <c r="F96" s="180"/>
    </row>
    <row r="97" spans="2:6" ht="15.75">
      <c r="B97" s="167" t="s">
        <v>272</v>
      </c>
      <c r="D97" s="188">
        <v>2400</v>
      </c>
      <c r="E97" s="203"/>
      <c r="F97" s="188">
        <v>1468.548</v>
      </c>
    </row>
    <row r="98" spans="2:6" ht="18">
      <c r="B98" s="254" t="s">
        <v>274</v>
      </c>
      <c r="D98" s="197">
        <v>1636.966</v>
      </c>
      <c r="E98" s="181"/>
      <c r="F98" s="184">
        <v>0</v>
      </c>
    </row>
    <row r="99" spans="2:6" ht="15">
      <c r="B99" s="90" t="s">
        <v>275</v>
      </c>
      <c r="C99" s="183"/>
      <c r="D99" s="184">
        <v>200</v>
      </c>
      <c r="E99" s="185"/>
      <c r="F99" s="184">
        <v>200</v>
      </c>
    </row>
    <row r="100" spans="2:6" ht="16.5">
      <c r="B100" s="103" t="s">
        <v>273</v>
      </c>
      <c r="C100" s="183"/>
      <c r="D100" s="184">
        <v>151</v>
      </c>
      <c r="E100" s="185"/>
      <c r="F100" s="180">
        <v>1600</v>
      </c>
    </row>
    <row r="101" spans="2:6" ht="15">
      <c r="B101" s="90" t="s">
        <v>276</v>
      </c>
      <c r="C101" s="183"/>
      <c r="D101" s="184">
        <v>135</v>
      </c>
      <c r="E101" s="185"/>
      <c r="F101" s="184">
        <v>185</v>
      </c>
    </row>
    <row r="102" spans="2:6" ht="17.25" customHeight="1">
      <c r="B102" s="103" t="s">
        <v>277</v>
      </c>
      <c r="C102" s="183"/>
      <c r="D102" s="184">
        <v>62.975</v>
      </c>
      <c r="E102" s="185"/>
      <c r="F102" s="184">
        <v>0</v>
      </c>
    </row>
    <row r="103" spans="2:6" ht="15">
      <c r="B103" s="90" t="s">
        <v>278</v>
      </c>
      <c r="C103" s="183"/>
      <c r="D103" s="184">
        <v>8.438</v>
      </c>
      <c r="E103" s="185"/>
      <c r="F103" s="184">
        <v>9</v>
      </c>
    </row>
    <row r="104" spans="2:6" ht="15.75">
      <c r="B104" s="108" t="s">
        <v>177</v>
      </c>
      <c r="D104" s="192">
        <f>SUM(D97:D103)</f>
        <v>4594.379000000001</v>
      </c>
      <c r="E104" s="192"/>
      <c r="F104" s="192">
        <f>SUM(F97:F103)</f>
        <v>3462.548</v>
      </c>
    </row>
    <row r="105" spans="2:6" ht="15.75">
      <c r="B105" s="108"/>
      <c r="D105" s="192"/>
      <c r="E105" s="192"/>
      <c r="F105" s="192"/>
    </row>
    <row r="106" spans="2:6" ht="15.75">
      <c r="B106" s="204" t="s">
        <v>279</v>
      </c>
      <c r="C106" s="205"/>
      <c r="D106" s="206"/>
      <c r="E106" s="206"/>
      <c r="F106" s="206"/>
    </row>
    <row r="107" spans="2:6" ht="15">
      <c r="B107" s="90" t="s">
        <v>280</v>
      </c>
      <c r="C107" s="183"/>
      <c r="D107" s="184">
        <v>2300</v>
      </c>
      <c r="E107" s="185"/>
      <c r="F107" s="184">
        <v>2300</v>
      </c>
    </row>
    <row r="108" spans="2:6" ht="15">
      <c r="B108" s="207" t="s">
        <v>281</v>
      </c>
      <c r="C108" s="183"/>
      <c r="D108" s="184">
        <v>1937.73</v>
      </c>
      <c r="E108" s="185"/>
      <c r="F108" s="184">
        <v>1937.73</v>
      </c>
    </row>
    <row r="109" spans="2:6" ht="15">
      <c r="B109" s="90" t="s">
        <v>282</v>
      </c>
      <c r="C109" s="208"/>
      <c r="D109" s="209">
        <v>1120</v>
      </c>
      <c r="E109" s="210"/>
      <c r="F109" s="209">
        <v>1120</v>
      </c>
    </row>
    <row r="110" spans="2:6" ht="18">
      <c r="B110" s="183" t="s">
        <v>283</v>
      </c>
      <c r="C110" s="183"/>
      <c r="D110" s="183">
        <v>220</v>
      </c>
      <c r="E110" s="183"/>
      <c r="F110" s="211">
        <v>220</v>
      </c>
    </row>
    <row r="111" spans="2:6" ht="15.75">
      <c r="B111" s="205" t="s">
        <v>177</v>
      </c>
      <c r="C111" s="183"/>
      <c r="D111" s="206">
        <f>SUM(D107:D110)</f>
        <v>5577.73</v>
      </c>
      <c r="E111" s="183"/>
      <c r="F111" s="206">
        <f>SUM(F107:F110)</f>
        <v>5577.73</v>
      </c>
    </row>
    <row r="112" spans="2:6" ht="15">
      <c r="B112" s="79"/>
      <c r="D112" s="180"/>
      <c r="E112" s="181"/>
      <c r="F112" s="180"/>
    </row>
    <row r="113" spans="2:6" ht="15.75">
      <c r="B113" s="113" t="s">
        <v>196</v>
      </c>
      <c r="D113" s="180"/>
      <c r="E113" s="181"/>
      <c r="F113" s="180"/>
    </row>
    <row r="114" spans="2:6" ht="15">
      <c r="B114" s="90" t="s">
        <v>284</v>
      </c>
      <c r="C114" s="183"/>
      <c r="D114" s="184">
        <v>975.623</v>
      </c>
      <c r="E114" s="185"/>
      <c r="F114" s="184">
        <v>975.623</v>
      </c>
    </row>
    <row r="115" spans="2:6" ht="15">
      <c r="B115" s="90" t="s">
        <v>285</v>
      </c>
      <c r="C115" s="183"/>
      <c r="D115" s="184">
        <v>330.861</v>
      </c>
      <c r="E115" s="185"/>
      <c r="F115" s="184">
        <v>330.861</v>
      </c>
    </row>
    <row r="116" spans="2:6" ht="15">
      <c r="B116" s="103" t="s">
        <v>286</v>
      </c>
      <c r="C116" s="183"/>
      <c r="D116" s="184">
        <v>25</v>
      </c>
      <c r="E116" s="185"/>
      <c r="F116" s="184">
        <v>25</v>
      </c>
    </row>
    <row r="117" spans="2:6" ht="15.75">
      <c r="B117" s="84" t="s">
        <v>177</v>
      </c>
      <c r="C117" s="186"/>
      <c r="D117" s="192">
        <f>SUM(D114:D116)</f>
        <v>1331.484</v>
      </c>
      <c r="E117" s="192"/>
      <c r="F117" s="192">
        <f>SUM(F114:F116)</f>
        <v>1331.484</v>
      </c>
    </row>
    <row r="118" spans="2:6" ht="15">
      <c r="B118" s="167"/>
      <c r="D118" s="167"/>
      <c r="F118" s="167"/>
    </row>
    <row r="119" spans="2:6" ht="15.75">
      <c r="B119" s="212" t="s">
        <v>287</v>
      </c>
      <c r="C119" s="183"/>
      <c r="D119" s="184"/>
      <c r="E119" s="185"/>
      <c r="F119" s="184"/>
    </row>
    <row r="120" spans="2:6" ht="15">
      <c r="B120" s="179" t="s">
        <v>288</v>
      </c>
      <c r="D120" s="180">
        <v>313.516</v>
      </c>
      <c r="E120" s="181"/>
      <c r="F120" s="180">
        <v>313.516</v>
      </c>
    </row>
    <row r="121" spans="2:6" ht="15">
      <c r="B121" s="79" t="s">
        <v>289</v>
      </c>
      <c r="D121" s="180">
        <v>150</v>
      </c>
      <c r="E121" s="181"/>
      <c r="F121" s="180">
        <v>600</v>
      </c>
    </row>
    <row r="122" spans="2:6" ht="15.75">
      <c r="B122" s="84" t="s">
        <v>177</v>
      </c>
      <c r="C122" s="186"/>
      <c r="D122" s="192">
        <f>SUM(D120:D121)</f>
        <v>463.516</v>
      </c>
      <c r="E122" s="196"/>
      <c r="F122" s="192">
        <f>SUM(F120:F121)</f>
        <v>913.5160000000001</v>
      </c>
    </row>
    <row r="123" spans="2:6" ht="15.75">
      <c r="B123" s="195"/>
      <c r="C123" s="186"/>
      <c r="D123" s="192"/>
      <c r="E123" s="196"/>
      <c r="F123" s="192"/>
    </row>
    <row r="124" spans="2:6" ht="15.75">
      <c r="B124" s="70" t="s">
        <v>190</v>
      </c>
      <c r="D124" s="180"/>
      <c r="E124" s="181"/>
      <c r="F124" s="180"/>
    </row>
    <row r="125" spans="2:6" ht="15">
      <c r="B125" s="183" t="s">
        <v>290</v>
      </c>
      <c r="D125" s="184">
        <v>23600</v>
      </c>
      <c r="E125" s="181"/>
      <c r="F125" s="184">
        <v>24200</v>
      </c>
    </row>
    <row r="126" spans="2:6" ht="15">
      <c r="B126" s="90" t="s">
        <v>291</v>
      </c>
      <c r="C126" s="183"/>
      <c r="D126" s="184">
        <v>98</v>
      </c>
      <c r="E126" s="185"/>
      <c r="F126" s="184">
        <v>800</v>
      </c>
    </row>
    <row r="127" spans="2:6" ht="15.75">
      <c r="B127" s="110" t="s">
        <v>177</v>
      </c>
      <c r="D127" s="192">
        <f>SUM(D125:D126)</f>
        <v>23698</v>
      </c>
      <c r="E127" s="192"/>
      <c r="F127" s="192">
        <f>SUM(F125:F126)</f>
        <v>25000</v>
      </c>
    </row>
    <row r="128" spans="2:6" ht="15.75">
      <c r="B128" s="110"/>
      <c r="D128" s="192"/>
      <c r="E128" s="192"/>
      <c r="F128" s="192"/>
    </row>
    <row r="129" spans="2:6" ht="15.75">
      <c r="B129" s="195" t="s">
        <v>117</v>
      </c>
      <c r="D129" s="192">
        <f>D31+D54+D81+D94+D111+D104+D117+D122+D127</f>
        <v>1023599.235</v>
      </c>
      <c r="E129" s="192"/>
      <c r="F129" s="192">
        <f>F31+F54+F81+F94+F111+F104+F117+F122+F127</f>
        <v>982369.747</v>
      </c>
    </row>
    <row r="130" spans="2:6" ht="31.5">
      <c r="B130" s="195" t="s">
        <v>292</v>
      </c>
      <c r="D130" s="206">
        <f>D129-D36-D66-D14-D100</f>
        <v>970417.893</v>
      </c>
      <c r="E130" s="192"/>
      <c r="F130" s="192">
        <f>F129</f>
        <v>982369.747</v>
      </c>
    </row>
    <row r="131" spans="2:6" ht="15.75">
      <c r="B131" s="172"/>
      <c r="C131" s="175"/>
      <c r="D131" s="213"/>
      <c r="E131" s="214"/>
      <c r="F131" s="215"/>
    </row>
    <row r="132" spans="2:11" ht="15">
      <c r="B132" s="167" t="s">
        <v>293</v>
      </c>
      <c r="C132" s="216"/>
      <c r="G132" s="187"/>
      <c r="H132" s="233"/>
      <c r="I132" s="234"/>
      <c r="J132" s="235"/>
      <c r="K132" s="236"/>
    </row>
    <row r="133" spans="2:11" ht="15">
      <c r="B133" s="167" t="s">
        <v>294</v>
      </c>
      <c r="C133" s="216"/>
      <c r="G133" s="187"/>
      <c r="H133" s="233"/>
      <c r="I133" s="234"/>
      <c r="J133" s="235"/>
      <c r="K133" s="236"/>
    </row>
    <row r="134" spans="2:11" ht="30">
      <c r="B134" s="179" t="s">
        <v>295</v>
      </c>
      <c r="C134" s="216"/>
      <c r="F134" s="171"/>
      <c r="G134" s="187"/>
      <c r="H134" s="233"/>
      <c r="I134" s="234"/>
      <c r="J134" s="235"/>
      <c r="K134" s="236"/>
    </row>
    <row r="135" spans="2:11" ht="15.75">
      <c r="B135" s="179" t="s">
        <v>296</v>
      </c>
      <c r="D135" s="171"/>
      <c r="E135" s="170"/>
      <c r="F135" s="171"/>
      <c r="G135" s="237"/>
      <c r="H135" s="233"/>
      <c r="I135" s="234"/>
      <c r="J135" s="235"/>
      <c r="K135" s="236"/>
    </row>
    <row r="136" spans="2:11" ht="15.75">
      <c r="B136" s="217" t="s">
        <v>297</v>
      </c>
      <c r="D136" s="171"/>
      <c r="E136" s="170"/>
      <c r="F136" s="171"/>
      <c r="G136" s="237"/>
      <c r="H136" s="238"/>
      <c r="I136" s="238"/>
      <c r="J136" s="187"/>
      <c r="K136" s="236"/>
    </row>
    <row r="137" spans="1:11" ht="9" customHeight="1">
      <c r="A137" s="170"/>
      <c r="B137" s="170"/>
      <c r="C137" s="170"/>
      <c r="D137" s="171"/>
      <c r="E137" s="171"/>
      <c r="F137" s="171"/>
      <c r="G137" s="237"/>
      <c r="H137" s="238"/>
      <c r="I137" s="238"/>
      <c r="J137" s="187"/>
      <c r="K137" s="236"/>
    </row>
    <row r="138" spans="1:11" ht="35.25" customHeight="1">
      <c r="A138" s="170"/>
      <c r="B138" s="327" t="s">
        <v>339</v>
      </c>
      <c r="C138" s="328"/>
      <c r="D138" s="328"/>
      <c r="E138" s="328"/>
      <c r="F138" s="328"/>
      <c r="G138" s="328"/>
      <c r="H138" s="328"/>
      <c r="I138" s="328"/>
      <c r="J138" s="328"/>
      <c r="K138" s="328"/>
    </row>
    <row r="139" spans="1:11" ht="18">
      <c r="A139" s="170"/>
      <c r="B139" s="253" t="s">
        <v>340</v>
      </c>
      <c r="C139" s="239"/>
      <c r="D139" s="240"/>
      <c r="E139" s="239"/>
      <c r="F139" s="239"/>
      <c r="G139" s="241"/>
      <c r="H139" s="242"/>
      <c r="I139" s="242"/>
      <c r="J139" s="241"/>
      <c r="K139" s="241"/>
    </row>
    <row r="140" spans="1:11" ht="18">
      <c r="A140" s="187"/>
      <c r="B140" s="252" t="s">
        <v>341</v>
      </c>
      <c r="C140" s="239"/>
      <c r="D140" s="239"/>
      <c r="E140" s="239"/>
      <c r="F140" s="239"/>
      <c r="G140" s="241"/>
      <c r="H140" s="242"/>
      <c r="I140" s="242"/>
      <c r="J140" s="241"/>
      <c r="K140" s="241"/>
    </row>
    <row r="141" spans="1:11" ht="18" customHeight="1">
      <c r="A141"/>
      <c r="B141" s="243" t="s">
        <v>342</v>
      </c>
      <c r="D141" s="171"/>
      <c r="E141" s="170"/>
      <c r="F141" s="171"/>
      <c r="G141" s="187"/>
      <c r="H141" s="244"/>
      <c r="I141" s="245"/>
      <c r="J141" s="246"/>
      <c r="K141" s="236"/>
    </row>
    <row r="142" spans="1:11" ht="18">
      <c r="A142" s="187"/>
      <c r="B142" s="247" t="s">
        <v>343</v>
      </c>
      <c r="G142" s="235"/>
      <c r="H142" s="244"/>
      <c r="I142" s="244"/>
      <c r="J142" s="236"/>
      <c r="K142" s="236"/>
    </row>
    <row r="143" spans="1:11" ht="35.25" customHeight="1">
      <c r="A143" s="187"/>
      <c r="B143" s="329" t="s">
        <v>344</v>
      </c>
      <c r="C143" s="330"/>
      <c r="D143" s="330"/>
      <c r="E143" s="330"/>
      <c r="F143" s="330"/>
      <c r="G143" s="330"/>
      <c r="H143" s="330"/>
      <c r="I143" s="249"/>
      <c r="J143" s="248"/>
      <c r="K143" s="248"/>
    </row>
    <row r="144" spans="1:11" ht="18">
      <c r="A144" s="187"/>
      <c r="B144" s="247" t="s">
        <v>345</v>
      </c>
      <c r="G144" s="235"/>
      <c r="H144" s="244"/>
      <c r="I144" s="244"/>
      <c r="J144" s="236"/>
      <c r="K144" s="236"/>
    </row>
    <row r="145" spans="1:11" ht="18">
      <c r="A145" s="187"/>
      <c r="B145" s="250" t="s">
        <v>346</v>
      </c>
      <c r="G145" s="235"/>
      <c r="H145" s="244"/>
      <c r="I145" s="244"/>
      <c r="J145" s="236"/>
      <c r="K145" s="236"/>
    </row>
    <row r="146" spans="2:11" ht="18">
      <c r="B146" s="247" t="s">
        <v>347</v>
      </c>
      <c r="G146" s="235"/>
      <c r="H146" s="244"/>
      <c r="I146" s="244"/>
      <c r="J146" s="236"/>
      <c r="K146" s="236"/>
    </row>
    <row r="147" spans="2:11" ht="18">
      <c r="B147" s="251"/>
      <c r="G147" s="235"/>
      <c r="H147" s="244"/>
      <c r="I147" s="244"/>
      <c r="J147" s="236"/>
      <c r="K147" s="236"/>
    </row>
    <row r="148" spans="4:6" ht="15.75">
      <c r="D148" s="171"/>
      <c r="E148" s="170"/>
      <c r="F148" s="171"/>
    </row>
  </sheetData>
  <sheetProtection/>
  <mergeCells count="2">
    <mergeCell ref="B138:K138"/>
    <mergeCell ref="B143:H143"/>
  </mergeCells>
  <hyperlinks>
    <hyperlink ref="F1" location="'Content '!A1" display="Back to content "/>
  </hyperlink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5"/>
  <sheetViews>
    <sheetView showGridLines="0" zoomScale="70" zoomScaleNormal="70" zoomScalePageLayoutView="0" workbookViewId="0" topLeftCell="A1">
      <selection activeCell="K15" sqref="K15"/>
    </sheetView>
  </sheetViews>
  <sheetFormatPr defaultColWidth="8.88671875" defaultRowHeight="15"/>
  <cols>
    <col min="1" max="1" width="3.3359375" style="33" customWidth="1"/>
    <col min="2" max="2" width="19.10546875" style="33" customWidth="1"/>
    <col min="3" max="3" width="2.77734375" style="33" customWidth="1"/>
    <col min="4" max="4" width="21.4453125" style="33" customWidth="1"/>
    <col min="5" max="5" width="2.77734375" style="33" customWidth="1"/>
    <col min="6" max="6" width="21.77734375" style="33" customWidth="1"/>
    <col min="7" max="7" width="2.77734375" style="33" customWidth="1"/>
    <col min="8" max="8" width="11.88671875" style="33" customWidth="1"/>
    <col min="9" max="9" width="2.77734375" style="33" customWidth="1"/>
    <col min="10" max="10" width="11.88671875" style="33" customWidth="1"/>
    <col min="11" max="16384" width="8.88671875" style="33" customWidth="1"/>
  </cols>
  <sheetData>
    <row r="1" spans="2:10" ht="15.75">
      <c r="B1" s="34" t="s">
        <v>133</v>
      </c>
      <c r="J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151</v>
      </c>
    </row>
    <row r="6" spans="2:10" s="19" customFormat="1" ht="12.75" customHeight="1">
      <c r="B6" s="35"/>
      <c r="C6" s="35"/>
      <c r="D6" s="35"/>
      <c r="E6" s="35"/>
      <c r="F6" s="35"/>
      <c r="G6" s="35"/>
      <c r="H6" s="35"/>
      <c r="I6" s="35"/>
      <c r="J6" s="36" t="s">
        <v>106</v>
      </c>
    </row>
    <row r="7" spans="2:10" s="19" customFormat="1" ht="25.5" customHeight="1">
      <c r="B7" s="304" t="s">
        <v>124</v>
      </c>
      <c r="D7" s="306" t="s">
        <v>152</v>
      </c>
      <c r="E7" s="37"/>
      <c r="F7" s="306" t="s">
        <v>330</v>
      </c>
      <c r="G7" s="37"/>
      <c r="H7" s="306" t="s">
        <v>105</v>
      </c>
      <c r="J7" s="306" t="s">
        <v>16</v>
      </c>
    </row>
    <row r="8" spans="2:10" s="19" customFormat="1" ht="25.5" customHeight="1">
      <c r="B8" s="305"/>
      <c r="D8" s="307"/>
      <c r="E8" s="37"/>
      <c r="F8" s="307"/>
      <c r="G8" s="37"/>
      <c r="H8" s="307"/>
      <c r="J8" s="307"/>
    </row>
    <row r="9" s="19" customFormat="1" ht="6" customHeight="1"/>
    <row r="10" spans="2:10" s="19" customFormat="1" ht="12.75">
      <c r="B10" s="19" t="s">
        <v>118</v>
      </c>
      <c r="D10" s="31">
        <v>97324119</v>
      </c>
      <c r="E10" s="38"/>
      <c r="F10" s="39">
        <v>101004872</v>
      </c>
      <c r="H10" s="40">
        <v>0.03782</v>
      </c>
      <c r="J10" s="41">
        <v>18</v>
      </c>
    </row>
    <row r="11" spans="2:10" s="19" customFormat="1" ht="12.75">
      <c r="B11" s="19" t="s">
        <v>0</v>
      </c>
      <c r="D11" s="31">
        <v>179374735</v>
      </c>
      <c r="E11" s="38"/>
      <c r="F11" s="39">
        <v>187579038</v>
      </c>
      <c r="H11" s="40">
        <v>0.045738</v>
      </c>
      <c r="J11" s="41">
        <v>6</v>
      </c>
    </row>
    <row r="12" spans="2:10" s="19" customFormat="1" ht="12.75">
      <c r="B12" s="19" t="s">
        <v>1</v>
      </c>
      <c r="D12" s="31">
        <v>156063716</v>
      </c>
      <c r="E12" s="38"/>
      <c r="F12" s="39">
        <v>161398379</v>
      </c>
      <c r="H12" s="40">
        <v>0.034183</v>
      </c>
      <c r="J12" s="41">
        <v>21</v>
      </c>
    </row>
    <row r="13" spans="2:10" s="19" customFormat="1" ht="12.75">
      <c r="B13" s="19" t="s">
        <v>2</v>
      </c>
      <c r="D13" s="31">
        <v>145712885</v>
      </c>
      <c r="E13" s="38"/>
      <c r="F13" s="39">
        <v>151931742</v>
      </c>
      <c r="H13" s="40">
        <v>0.042679</v>
      </c>
      <c r="J13" s="41">
        <v>11</v>
      </c>
    </row>
    <row r="14" spans="2:10" s="19" customFormat="1" ht="12.75">
      <c r="B14" s="19" t="s">
        <v>3</v>
      </c>
      <c r="D14" s="31">
        <v>192211749</v>
      </c>
      <c r="E14" s="38"/>
      <c r="F14" s="39">
        <v>199386497</v>
      </c>
      <c r="H14" s="40">
        <v>0.037327</v>
      </c>
      <c r="J14" s="41">
        <v>19</v>
      </c>
    </row>
    <row r="15" spans="2:10" s="19" customFormat="1" ht="12.75">
      <c r="B15" s="19" t="s">
        <v>119</v>
      </c>
      <c r="D15" s="31">
        <v>178121395</v>
      </c>
      <c r="E15" s="38"/>
      <c r="F15" s="39">
        <v>184295758</v>
      </c>
      <c r="H15" s="40">
        <v>0.034664</v>
      </c>
      <c r="J15" s="41">
        <v>20</v>
      </c>
    </row>
    <row r="16" spans="2:10" s="19" customFormat="1" ht="12.75">
      <c r="B16" s="19" t="s">
        <v>4</v>
      </c>
      <c r="D16" s="31">
        <v>176940151</v>
      </c>
      <c r="E16" s="38"/>
      <c r="F16" s="39">
        <v>184288868</v>
      </c>
      <c r="H16" s="40">
        <v>0.041532</v>
      </c>
      <c r="J16" s="41">
        <v>14</v>
      </c>
    </row>
    <row r="17" spans="2:10" s="19" customFormat="1" ht="12.75">
      <c r="B17" s="19" t="s">
        <v>5</v>
      </c>
      <c r="D17" s="31">
        <v>103308474</v>
      </c>
      <c r="E17" s="38"/>
      <c r="F17" s="39">
        <v>107646185</v>
      </c>
      <c r="H17" s="40">
        <v>0.041988</v>
      </c>
      <c r="J17" s="41">
        <v>13</v>
      </c>
    </row>
    <row r="18" spans="2:10" s="19" customFormat="1" ht="12.75">
      <c r="B18" s="19" t="s">
        <v>6</v>
      </c>
      <c r="D18" s="31">
        <v>164152524</v>
      </c>
      <c r="E18" s="38"/>
      <c r="F18" s="39">
        <v>172204360</v>
      </c>
      <c r="H18" s="40">
        <v>0.049051</v>
      </c>
      <c r="J18" s="41">
        <v>3</v>
      </c>
    </row>
    <row r="19" spans="2:10" s="19" customFormat="1" ht="12.75">
      <c r="B19" s="19" t="s">
        <v>7</v>
      </c>
      <c r="D19" s="31">
        <v>262611223</v>
      </c>
      <c r="E19" s="38"/>
      <c r="F19" s="39">
        <v>274159437</v>
      </c>
      <c r="H19" s="40">
        <v>0.043975</v>
      </c>
      <c r="J19" s="41">
        <v>10</v>
      </c>
    </row>
    <row r="20" spans="2:10" s="19" customFormat="1" ht="12.75">
      <c r="B20" s="19" t="s">
        <v>120</v>
      </c>
      <c r="D20" s="31">
        <v>325696968</v>
      </c>
      <c r="E20" s="38"/>
      <c r="F20" s="39">
        <v>339380555</v>
      </c>
      <c r="H20" s="40">
        <v>0.042013</v>
      </c>
      <c r="J20" s="41">
        <v>12</v>
      </c>
    </row>
    <row r="21" spans="2:10" s="19" customFormat="1" ht="12.75">
      <c r="B21" s="19" t="s">
        <v>121</v>
      </c>
      <c r="D21" s="31">
        <v>217091381</v>
      </c>
      <c r="E21" s="38"/>
      <c r="F21" s="39">
        <v>226761586</v>
      </c>
      <c r="H21" s="40">
        <v>0.044544</v>
      </c>
      <c r="J21" s="41">
        <v>8</v>
      </c>
    </row>
    <row r="22" spans="2:10" s="19" customFormat="1" ht="12.75">
      <c r="B22" s="19" t="s">
        <v>122</v>
      </c>
      <c r="D22" s="31">
        <v>193949171</v>
      </c>
      <c r="E22" s="38"/>
      <c r="F22" s="39">
        <v>203127250</v>
      </c>
      <c r="H22" s="40">
        <v>0.047322</v>
      </c>
      <c r="J22" s="41">
        <v>5</v>
      </c>
    </row>
    <row r="23" spans="2:10" s="19" customFormat="1" ht="12.75">
      <c r="B23" s="19" t="s">
        <v>28</v>
      </c>
      <c r="D23" s="31">
        <v>153453371</v>
      </c>
      <c r="E23" s="38"/>
      <c r="F23" s="39">
        <v>161020791</v>
      </c>
      <c r="H23" s="40">
        <v>0.049314</v>
      </c>
      <c r="J23" s="41">
        <v>2</v>
      </c>
    </row>
    <row r="24" spans="2:10" s="19" customFormat="1" ht="12.75">
      <c r="B24" s="19" t="s">
        <v>8</v>
      </c>
      <c r="D24" s="31">
        <v>372105143</v>
      </c>
      <c r="E24" s="38"/>
      <c r="F24" s="39">
        <v>388666415</v>
      </c>
      <c r="H24" s="40">
        <v>0.044507</v>
      </c>
      <c r="J24" s="41">
        <v>9</v>
      </c>
    </row>
    <row r="25" spans="2:10" s="19" customFormat="1" ht="12.75">
      <c r="B25" s="19" t="s">
        <v>9</v>
      </c>
      <c r="D25" s="31">
        <v>92332221</v>
      </c>
      <c r="E25" s="38"/>
      <c r="F25" s="39">
        <v>96809901</v>
      </c>
      <c r="H25" s="40">
        <v>0.048495</v>
      </c>
      <c r="J25" s="41">
        <v>4</v>
      </c>
    </row>
    <row r="26" spans="2:10" s="19" customFormat="1" ht="12.75">
      <c r="B26" s="19" t="s">
        <v>10</v>
      </c>
      <c r="D26" s="31">
        <v>272211517</v>
      </c>
      <c r="E26" s="38"/>
      <c r="F26" s="39">
        <v>283367180</v>
      </c>
      <c r="H26" s="40">
        <v>0.040982</v>
      </c>
      <c r="J26" s="41">
        <v>16</v>
      </c>
    </row>
    <row r="27" spans="2:10" s="19" customFormat="1" ht="12.75">
      <c r="B27" s="19" t="s">
        <v>11</v>
      </c>
      <c r="D27" s="31">
        <v>111726650</v>
      </c>
      <c r="E27" s="38"/>
      <c r="F27" s="39">
        <v>116063496</v>
      </c>
      <c r="H27" s="40">
        <v>0.038817</v>
      </c>
      <c r="J27" s="41">
        <v>17</v>
      </c>
    </row>
    <row r="28" spans="2:10" s="19" customFormat="1" ht="12.75">
      <c r="B28" s="19" t="s">
        <v>12</v>
      </c>
      <c r="D28" s="31">
        <v>134373483</v>
      </c>
      <c r="E28" s="38"/>
      <c r="F28" s="39">
        <v>140466990</v>
      </c>
      <c r="H28" s="40">
        <v>0.045348</v>
      </c>
      <c r="J28" s="41">
        <v>7</v>
      </c>
    </row>
    <row r="29" spans="2:10" s="19" customFormat="1" ht="12.75">
      <c r="B29" s="19" t="s">
        <v>13</v>
      </c>
      <c r="D29" s="31">
        <v>94896104</v>
      </c>
      <c r="E29" s="38"/>
      <c r="F29" s="39">
        <v>97760147</v>
      </c>
      <c r="H29" s="40">
        <v>0.030181</v>
      </c>
      <c r="J29" s="41">
        <v>22</v>
      </c>
    </row>
    <row r="30" spans="2:10" s="19" customFormat="1" ht="12.75">
      <c r="B30" s="19" t="s">
        <v>14</v>
      </c>
      <c r="D30" s="31">
        <v>216442806</v>
      </c>
      <c r="E30" s="38"/>
      <c r="F30" s="39">
        <v>228077128</v>
      </c>
      <c r="H30" s="40">
        <v>0.053752</v>
      </c>
      <c r="J30" s="41">
        <v>1</v>
      </c>
    </row>
    <row r="31" spans="2:10" s="19" customFormat="1" ht="12.75">
      <c r="B31" s="19" t="s">
        <v>15</v>
      </c>
      <c r="C31" s="41"/>
      <c r="D31" s="31">
        <v>450512210</v>
      </c>
      <c r="E31" s="31"/>
      <c r="F31" s="39">
        <v>469047025</v>
      </c>
      <c r="G31" s="41"/>
      <c r="H31" s="40">
        <v>0.041142</v>
      </c>
      <c r="I31" s="41"/>
      <c r="J31" s="41">
        <v>15</v>
      </c>
    </row>
    <row r="32" spans="2:10" s="19" customFormat="1" ht="6" customHeight="1">
      <c r="B32" s="35"/>
      <c r="C32" s="41"/>
      <c r="D32" s="42"/>
      <c r="E32" s="31"/>
      <c r="F32" s="42"/>
      <c r="G32" s="41"/>
      <c r="H32" s="43"/>
      <c r="I32" s="41"/>
      <c r="J32" s="35"/>
    </row>
    <row r="33" spans="2:10" s="19" customFormat="1" ht="16.5" customHeight="1">
      <c r="B33" s="44" t="s">
        <v>123</v>
      </c>
      <c r="C33" s="35"/>
      <c r="D33" s="45">
        <v>4290611996</v>
      </c>
      <c r="E33" s="45"/>
      <c r="F33" s="45">
        <v>4474443600</v>
      </c>
      <c r="G33" s="44"/>
      <c r="H33" s="46">
        <v>0.042845077618619554</v>
      </c>
      <c r="I33" s="35"/>
      <c r="J33" s="35"/>
    </row>
    <row r="34" s="19" customFormat="1" ht="6" customHeight="1"/>
    <row r="35" s="19" customFormat="1" ht="12.75" customHeight="1">
      <c r="B35" s="47" t="s">
        <v>141</v>
      </c>
    </row>
    <row r="36" ht="12.75" customHeight="1"/>
    <row r="37" ht="12.75" customHeight="1"/>
  </sheetData>
  <sheetProtection/>
  <mergeCells count="5">
    <mergeCell ref="B7:B8"/>
    <mergeCell ref="H7:H8"/>
    <mergeCell ref="J7:J8"/>
    <mergeCell ref="D7:D8"/>
    <mergeCell ref="F7:F8"/>
  </mergeCells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7"/>
  <sheetViews>
    <sheetView showGridLines="0" zoomScale="90" zoomScaleNormal="90" zoomScalePageLayoutView="0" workbookViewId="0" topLeftCell="A1">
      <selection activeCell="A1" sqref="A1"/>
    </sheetView>
  </sheetViews>
  <sheetFormatPr defaultColWidth="8.88671875" defaultRowHeight="15"/>
  <cols>
    <col min="1" max="1" width="1.88671875" style="33" customWidth="1"/>
    <col min="2" max="2" width="19.10546875" style="33" customWidth="1"/>
    <col min="3" max="3" width="2.77734375" style="33" customWidth="1"/>
    <col min="4" max="4" width="21.4453125" style="33" customWidth="1"/>
    <col min="5" max="5" width="2.77734375" style="33" customWidth="1"/>
    <col min="6" max="6" width="21.77734375" style="33" customWidth="1"/>
    <col min="7" max="7" width="2.77734375" style="33" customWidth="1"/>
    <col min="8" max="8" width="11.88671875" style="33" customWidth="1"/>
    <col min="9" max="9" width="2.77734375" style="33" customWidth="1"/>
    <col min="10" max="10" width="11.88671875" style="33" customWidth="1"/>
    <col min="11" max="16384" width="8.88671875" style="33" customWidth="1"/>
  </cols>
  <sheetData>
    <row r="1" spans="2:10" ht="15.75">
      <c r="B1" s="34" t="s">
        <v>133</v>
      </c>
      <c r="J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153</v>
      </c>
    </row>
    <row r="6" spans="2:10" s="19" customFormat="1" ht="12.75" customHeight="1">
      <c r="B6" s="35"/>
      <c r="C6" s="35"/>
      <c r="D6" s="35"/>
      <c r="E6" s="35"/>
      <c r="F6" s="35"/>
      <c r="G6" s="35"/>
      <c r="H6" s="35"/>
      <c r="I6" s="35"/>
      <c r="J6" s="36" t="s">
        <v>106</v>
      </c>
    </row>
    <row r="7" spans="2:10" s="19" customFormat="1" ht="25.5" customHeight="1">
      <c r="B7" s="304" t="s">
        <v>124</v>
      </c>
      <c r="D7" s="306" t="s">
        <v>150</v>
      </c>
      <c r="E7" s="37"/>
      <c r="F7" s="306" t="s">
        <v>330</v>
      </c>
      <c r="G7" s="37"/>
      <c r="H7" s="306" t="s">
        <v>105</v>
      </c>
      <c r="J7" s="306" t="s">
        <v>16</v>
      </c>
    </row>
    <row r="8" spans="2:10" s="19" customFormat="1" ht="25.5" customHeight="1">
      <c r="B8" s="305"/>
      <c r="D8" s="307"/>
      <c r="E8" s="37"/>
      <c r="F8" s="307"/>
      <c r="G8" s="37"/>
      <c r="H8" s="307"/>
      <c r="J8" s="307"/>
    </row>
    <row r="9" s="19" customFormat="1" ht="6" customHeight="1"/>
    <row r="10" spans="2:10" s="19" customFormat="1" ht="12.75">
      <c r="B10" s="19" t="s">
        <v>118</v>
      </c>
      <c r="D10" s="31">
        <v>96116275</v>
      </c>
      <c r="E10" s="38"/>
      <c r="F10" s="31">
        <v>101004872</v>
      </c>
      <c r="H10" s="40">
        <v>0.050861</v>
      </c>
      <c r="J10" s="41">
        <v>18</v>
      </c>
    </row>
    <row r="11" spans="2:10" s="19" customFormat="1" ht="12.75">
      <c r="B11" s="19" t="s">
        <v>0</v>
      </c>
      <c r="D11" s="31">
        <v>177288901</v>
      </c>
      <c r="E11" s="38"/>
      <c r="F11" s="31">
        <v>187579038</v>
      </c>
      <c r="H11" s="40">
        <v>0.058042</v>
      </c>
      <c r="J11" s="41">
        <v>7</v>
      </c>
    </row>
    <row r="12" spans="2:10" s="19" customFormat="1" ht="12.75">
      <c r="B12" s="19" t="s">
        <v>1</v>
      </c>
      <c r="D12" s="31">
        <v>154225017</v>
      </c>
      <c r="E12" s="38"/>
      <c r="F12" s="31">
        <v>161398379</v>
      </c>
      <c r="H12" s="40">
        <v>0.046512</v>
      </c>
      <c r="J12" s="41">
        <v>21</v>
      </c>
    </row>
    <row r="13" spans="2:10" s="19" customFormat="1" ht="12.75">
      <c r="B13" s="19" t="s">
        <v>2</v>
      </c>
      <c r="D13" s="31">
        <v>143919146</v>
      </c>
      <c r="E13" s="38"/>
      <c r="F13" s="31">
        <v>151931742</v>
      </c>
      <c r="H13" s="40">
        <v>0.055674</v>
      </c>
      <c r="J13" s="41">
        <v>11</v>
      </c>
    </row>
    <row r="14" spans="2:10" s="19" customFormat="1" ht="12.75">
      <c r="B14" s="19" t="s">
        <v>3</v>
      </c>
      <c r="D14" s="31">
        <v>189543969</v>
      </c>
      <c r="E14" s="38"/>
      <c r="F14" s="31">
        <v>199386497</v>
      </c>
      <c r="H14" s="40">
        <v>0.051927</v>
      </c>
      <c r="J14" s="41">
        <v>17</v>
      </c>
    </row>
    <row r="15" spans="2:10" s="19" customFormat="1" ht="12.75">
      <c r="B15" s="19" t="s">
        <v>119</v>
      </c>
      <c r="D15" s="31">
        <v>175873031</v>
      </c>
      <c r="E15" s="38"/>
      <c r="F15" s="31">
        <v>184295758</v>
      </c>
      <c r="H15" s="40">
        <v>0.047891</v>
      </c>
      <c r="J15" s="41">
        <v>20</v>
      </c>
    </row>
    <row r="16" spans="2:10" s="19" customFormat="1" ht="12.75">
      <c r="B16" s="19" t="s">
        <v>4</v>
      </c>
      <c r="D16" s="31">
        <v>174781122</v>
      </c>
      <c r="E16" s="38"/>
      <c r="F16" s="31">
        <v>184288868</v>
      </c>
      <c r="H16" s="40">
        <v>0.054398</v>
      </c>
      <c r="J16" s="41">
        <v>14</v>
      </c>
    </row>
    <row r="17" spans="2:10" s="19" customFormat="1" ht="12.75">
      <c r="B17" s="19" t="s">
        <v>5</v>
      </c>
      <c r="D17" s="31">
        <v>102144739</v>
      </c>
      <c r="E17" s="38"/>
      <c r="F17" s="31">
        <v>107646185</v>
      </c>
      <c r="H17" s="40">
        <v>0.053859</v>
      </c>
      <c r="J17" s="41">
        <v>15</v>
      </c>
    </row>
    <row r="18" spans="2:10" s="19" customFormat="1" ht="12.75">
      <c r="B18" s="19" t="s">
        <v>6</v>
      </c>
      <c r="D18" s="31">
        <v>162079538</v>
      </c>
      <c r="E18" s="38"/>
      <c r="F18" s="31">
        <v>172204360</v>
      </c>
      <c r="H18" s="40">
        <v>0.062468</v>
      </c>
      <c r="J18" s="41">
        <v>3</v>
      </c>
    </row>
    <row r="19" spans="2:10" s="19" customFormat="1" ht="12.75">
      <c r="B19" s="19" t="s">
        <v>7</v>
      </c>
      <c r="D19" s="31">
        <v>259340089</v>
      </c>
      <c r="E19" s="38"/>
      <c r="F19" s="31">
        <v>274159437</v>
      </c>
      <c r="H19" s="40">
        <v>0.057143</v>
      </c>
      <c r="J19" s="41">
        <v>9</v>
      </c>
    </row>
    <row r="20" spans="2:10" s="19" customFormat="1" ht="12.75">
      <c r="B20" s="19" t="s">
        <v>120</v>
      </c>
      <c r="D20" s="31">
        <v>321714275</v>
      </c>
      <c r="E20" s="38"/>
      <c r="F20" s="31">
        <v>339380555</v>
      </c>
      <c r="H20" s="40">
        <v>0.054913</v>
      </c>
      <c r="J20" s="41">
        <v>12</v>
      </c>
    </row>
    <row r="21" spans="2:10" s="19" customFormat="1" ht="12.75">
      <c r="B21" s="19" t="s">
        <v>121</v>
      </c>
      <c r="D21" s="31">
        <v>214456197</v>
      </c>
      <c r="E21" s="38"/>
      <c r="F21" s="31">
        <v>226761586</v>
      </c>
      <c r="H21" s="40">
        <v>0.057379</v>
      </c>
      <c r="J21" s="41">
        <v>8</v>
      </c>
    </row>
    <row r="22" spans="2:10" s="19" customFormat="1" ht="12.75">
      <c r="B22" s="19" t="s">
        <v>122</v>
      </c>
      <c r="D22" s="31">
        <v>191507066</v>
      </c>
      <c r="E22" s="38"/>
      <c r="F22" s="31">
        <v>203127250</v>
      </c>
      <c r="H22" s="40">
        <v>0.060678</v>
      </c>
      <c r="J22" s="41">
        <v>4</v>
      </c>
    </row>
    <row r="23" spans="2:10" s="19" customFormat="1" ht="12.75">
      <c r="B23" s="19" t="s">
        <v>28</v>
      </c>
      <c r="D23" s="31">
        <v>151128011</v>
      </c>
      <c r="E23" s="38"/>
      <c r="F23" s="31">
        <v>161020791</v>
      </c>
      <c r="H23" s="40">
        <v>0.06546</v>
      </c>
      <c r="J23" s="41">
        <v>2</v>
      </c>
    </row>
    <row r="24" spans="2:10" s="19" customFormat="1" ht="12.75">
      <c r="B24" s="19" t="s">
        <v>8</v>
      </c>
      <c r="D24" s="31">
        <v>367746850</v>
      </c>
      <c r="E24" s="38"/>
      <c r="F24" s="31">
        <v>388666415</v>
      </c>
      <c r="H24" s="40">
        <v>0.056886</v>
      </c>
      <c r="J24" s="41">
        <v>10</v>
      </c>
    </row>
    <row r="25" spans="2:10" s="19" customFormat="1" ht="12.75">
      <c r="B25" s="19" t="s">
        <v>9</v>
      </c>
      <c r="D25" s="31">
        <v>91311317</v>
      </c>
      <c r="E25" s="38"/>
      <c r="F25" s="31">
        <v>96809901</v>
      </c>
      <c r="H25" s="40">
        <v>0.060218</v>
      </c>
      <c r="J25" s="41">
        <v>5</v>
      </c>
    </row>
    <row r="26" spans="2:10" s="19" customFormat="1" ht="12.75">
      <c r="B26" s="19" t="s">
        <v>10</v>
      </c>
      <c r="D26" s="31">
        <v>268928127</v>
      </c>
      <c r="E26" s="38"/>
      <c r="F26" s="31">
        <v>283367180</v>
      </c>
      <c r="H26" s="40">
        <v>0.053691</v>
      </c>
      <c r="J26" s="41">
        <v>16</v>
      </c>
    </row>
    <row r="27" spans="2:10" s="19" customFormat="1" ht="12.75">
      <c r="B27" s="19" t="s">
        <v>11</v>
      </c>
      <c r="D27" s="31">
        <v>110605242</v>
      </c>
      <c r="E27" s="38"/>
      <c r="F27" s="31">
        <v>116063496</v>
      </c>
      <c r="H27" s="40">
        <v>0.049349</v>
      </c>
      <c r="J27" s="41">
        <v>19</v>
      </c>
    </row>
    <row r="28" spans="2:10" s="19" customFormat="1" ht="12.75">
      <c r="B28" s="19" t="s">
        <v>12</v>
      </c>
      <c r="D28" s="31">
        <v>132708761.99999999</v>
      </c>
      <c r="E28" s="38"/>
      <c r="F28" s="31">
        <v>140466990</v>
      </c>
      <c r="H28" s="40">
        <v>0.058461</v>
      </c>
      <c r="J28" s="41">
        <v>6</v>
      </c>
    </row>
    <row r="29" spans="2:10" s="19" customFormat="1" ht="12.75">
      <c r="B29" s="19" t="s">
        <v>13</v>
      </c>
      <c r="D29" s="31">
        <v>93520905</v>
      </c>
      <c r="E29" s="38"/>
      <c r="F29" s="31">
        <v>97760147</v>
      </c>
      <c r="H29" s="40">
        <v>0.045329</v>
      </c>
      <c r="J29" s="41">
        <v>22</v>
      </c>
    </row>
    <row r="30" spans="2:10" s="19" customFormat="1" ht="12.75">
      <c r="B30" s="19" t="s">
        <v>14</v>
      </c>
      <c r="C30" s="41"/>
      <c r="D30" s="31">
        <v>213720711</v>
      </c>
      <c r="E30" s="31"/>
      <c r="F30" s="31">
        <v>228077128</v>
      </c>
      <c r="G30" s="41"/>
      <c r="H30" s="40">
        <v>0.067174</v>
      </c>
      <c r="I30" s="41"/>
      <c r="J30" s="41">
        <v>1</v>
      </c>
    </row>
    <row r="31" spans="2:10" s="19" customFormat="1" ht="12.75">
      <c r="B31" s="19" t="s">
        <v>15</v>
      </c>
      <c r="C31" s="41"/>
      <c r="D31" s="31">
        <v>444771710</v>
      </c>
      <c r="E31" s="31"/>
      <c r="F31" s="31">
        <v>469047025</v>
      </c>
      <c r="G31" s="41"/>
      <c r="H31" s="40">
        <v>0.054579</v>
      </c>
      <c r="I31" s="41"/>
      <c r="J31" s="41">
        <v>13</v>
      </c>
    </row>
    <row r="32" spans="2:10" s="19" customFormat="1" ht="6" customHeight="1">
      <c r="B32" s="35"/>
      <c r="C32" s="41"/>
      <c r="D32" s="42"/>
      <c r="E32" s="31"/>
      <c r="F32" s="42"/>
      <c r="G32" s="41"/>
      <c r="H32" s="43"/>
      <c r="I32" s="41"/>
      <c r="J32" s="35"/>
    </row>
    <row r="33" spans="2:10" s="19" customFormat="1" ht="16.5" customHeight="1">
      <c r="B33" s="44" t="s">
        <v>123</v>
      </c>
      <c r="C33" s="35"/>
      <c r="D33" s="45">
        <v>4237431000</v>
      </c>
      <c r="E33" s="45"/>
      <c r="F33" s="45">
        <v>4474443600</v>
      </c>
      <c r="G33" s="44"/>
      <c r="H33" s="46">
        <v>0.055933</v>
      </c>
      <c r="I33" s="35"/>
      <c r="J33" s="35"/>
    </row>
    <row r="34" ht="6" customHeight="1"/>
    <row r="35" ht="12.75" customHeight="1">
      <c r="B35" s="222" t="s">
        <v>331</v>
      </c>
    </row>
    <row r="36" ht="12.75" customHeight="1"/>
    <row r="37" ht="12.75" customHeight="1">
      <c r="F37" s="259"/>
    </row>
  </sheetData>
  <sheetProtection/>
  <mergeCells count="5">
    <mergeCell ref="B7:B8"/>
    <mergeCell ref="D7:D8"/>
    <mergeCell ref="F7:F8"/>
    <mergeCell ref="H7:H8"/>
    <mergeCell ref="J7:J8"/>
  </mergeCells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zoomScalePageLayoutView="0" workbookViewId="0" topLeftCell="A7">
      <selection activeCell="B35" sqref="B35"/>
    </sheetView>
  </sheetViews>
  <sheetFormatPr defaultColWidth="8.88671875" defaultRowHeight="15"/>
  <cols>
    <col min="1" max="1" width="2.4453125" style="33" customWidth="1"/>
    <col min="2" max="2" width="19.10546875" style="33" customWidth="1"/>
    <col min="3" max="3" width="2.77734375" style="33" customWidth="1"/>
    <col min="4" max="4" width="16.88671875" style="33" customWidth="1"/>
    <col min="5" max="5" width="2.77734375" style="33" customWidth="1"/>
    <col min="6" max="6" width="15.6640625" style="33" customWidth="1"/>
    <col min="7" max="7" width="2.77734375" style="33" customWidth="1"/>
    <col min="8" max="8" width="5.5546875" style="33" bestFit="1" customWidth="1"/>
    <col min="9" max="16384" width="8.88671875" style="33" customWidth="1"/>
  </cols>
  <sheetData>
    <row r="1" spans="2:8" ht="15.75">
      <c r="B1" s="34" t="s">
        <v>133</v>
      </c>
      <c r="H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333</v>
      </c>
    </row>
    <row r="6" spans="2:8" s="19" customFormat="1" ht="12.75" customHeight="1">
      <c r="B6" s="35"/>
      <c r="C6" s="35"/>
      <c r="D6" s="35"/>
      <c r="E6" s="35"/>
      <c r="F6" s="35"/>
      <c r="G6" s="35"/>
      <c r="H6" s="35"/>
    </row>
    <row r="7" spans="2:8" s="19" customFormat="1" ht="25.5" customHeight="1">
      <c r="B7" s="304" t="s">
        <v>124</v>
      </c>
      <c r="D7" s="306" t="s">
        <v>332</v>
      </c>
      <c r="E7" s="37"/>
      <c r="F7" s="306" t="s">
        <v>127</v>
      </c>
      <c r="H7" s="306" t="s">
        <v>16</v>
      </c>
    </row>
    <row r="8" spans="2:8" s="19" customFormat="1" ht="25.5" customHeight="1">
      <c r="B8" s="305"/>
      <c r="D8" s="307"/>
      <c r="E8" s="37"/>
      <c r="F8" s="307"/>
      <c r="H8" s="307"/>
    </row>
    <row r="9" s="19" customFormat="1" ht="6" customHeight="1"/>
    <row r="10" spans="2:10" s="19" customFormat="1" ht="12.75">
      <c r="B10" s="19" t="s">
        <v>118</v>
      </c>
      <c r="D10" s="31">
        <v>101004872</v>
      </c>
      <c r="F10" s="48">
        <v>1441.546976465383</v>
      </c>
      <c r="H10" s="19">
        <v>11</v>
      </c>
      <c r="J10" s="49"/>
    </row>
    <row r="11" spans="2:10" s="19" customFormat="1" ht="12.75">
      <c r="B11" s="19" t="s">
        <v>0</v>
      </c>
      <c r="D11" s="31">
        <v>187579038</v>
      </c>
      <c r="F11" s="48">
        <v>1511.4421381722077</v>
      </c>
      <c r="H11" s="19">
        <v>8</v>
      </c>
      <c r="J11" s="49"/>
    </row>
    <row r="12" spans="2:10" s="19" customFormat="1" ht="12.75">
      <c r="B12" s="19" t="s">
        <v>1</v>
      </c>
      <c r="D12" s="31">
        <v>161398379</v>
      </c>
      <c r="F12" s="48">
        <v>1378.1187636084192</v>
      </c>
      <c r="H12" s="19">
        <v>17</v>
      </c>
      <c r="J12" s="49"/>
    </row>
    <row r="13" spans="2:10" s="19" customFormat="1" ht="12.75">
      <c r="B13" s="19" t="s">
        <v>2</v>
      </c>
      <c r="D13" s="31">
        <v>151931742</v>
      </c>
      <c r="F13" s="48">
        <v>1590.4253368087177</v>
      </c>
      <c r="H13" s="19">
        <v>5</v>
      </c>
      <c r="J13" s="49"/>
    </row>
    <row r="14" spans="2:10" s="19" customFormat="1" ht="12.75">
      <c r="B14" s="19" t="s">
        <v>3</v>
      </c>
      <c r="D14" s="31">
        <v>199386497</v>
      </c>
      <c r="F14" s="48">
        <v>1283.1359611300597</v>
      </c>
      <c r="H14" s="19">
        <v>19</v>
      </c>
      <c r="J14" s="49"/>
    </row>
    <row r="15" spans="2:10" s="19" customFormat="1" ht="12.75">
      <c r="B15" s="19" t="s">
        <v>119</v>
      </c>
      <c r="D15" s="31">
        <v>184295758</v>
      </c>
      <c r="F15" s="48">
        <v>1328.6982206713576</v>
      </c>
      <c r="H15" s="19">
        <v>18</v>
      </c>
      <c r="J15" s="49"/>
    </row>
    <row r="16" spans="2:10" s="19" customFormat="1" ht="12.75">
      <c r="B16" s="19" t="s">
        <v>4</v>
      </c>
      <c r="D16" s="31">
        <v>184288868</v>
      </c>
      <c r="F16" s="48">
        <v>1395.2399079373731</v>
      </c>
      <c r="H16" s="19">
        <v>14</v>
      </c>
      <c r="J16" s="49"/>
    </row>
    <row r="17" spans="2:10" s="19" customFormat="1" ht="12.75">
      <c r="B17" s="19" t="s">
        <v>5</v>
      </c>
      <c r="D17" s="31">
        <v>107646185</v>
      </c>
      <c r="F17" s="48">
        <v>1439.543515472465</v>
      </c>
      <c r="H17" s="19">
        <v>12</v>
      </c>
      <c r="J17" s="49"/>
    </row>
    <row r="18" spans="2:10" s="19" customFormat="1" ht="12.75">
      <c r="B18" s="19" t="s">
        <v>6</v>
      </c>
      <c r="D18" s="31">
        <v>172204360</v>
      </c>
      <c r="F18" s="48">
        <v>1382.0352803325788</v>
      </c>
      <c r="H18" s="19">
        <v>15</v>
      </c>
      <c r="J18" s="49"/>
    </row>
    <row r="19" spans="2:10" s="19" customFormat="1" ht="12.75">
      <c r="B19" s="19" t="s">
        <v>7</v>
      </c>
      <c r="D19" s="31">
        <v>274159437</v>
      </c>
      <c r="F19" s="48">
        <v>1466.108926298677</v>
      </c>
      <c r="H19" s="19">
        <v>10</v>
      </c>
      <c r="J19" s="49"/>
    </row>
    <row r="20" spans="2:10" s="19" customFormat="1" ht="12.75">
      <c r="B20" s="19" t="s">
        <v>120</v>
      </c>
      <c r="D20" s="31">
        <v>339380555</v>
      </c>
      <c r="F20" s="48">
        <v>1378.8446740393445</v>
      </c>
      <c r="H20" s="19">
        <v>16</v>
      </c>
      <c r="J20" s="49"/>
    </row>
    <row r="21" spans="2:10" s="19" customFormat="1" ht="12.75">
      <c r="B21" s="19" t="s">
        <v>121</v>
      </c>
      <c r="D21" s="31">
        <v>226761586</v>
      </c>
      <c r="F21" s="48">
        <v>1594.7114264817576</v>
      </c>
      <c r="H21" s="19">
        <v>4</v>
      </c>
      <c r="J21" s="49"/>
    </row>
    <row r="22" spans="2:10" s="19" customFormat="1" ht="12.75">
      <c r="B22" s="19" t="s">
        <v>122</v>
      </c>
      <c r="D22" s="31">
        <v>203127250</v>
      </c>
      <c r="F22" s="48">
        <v>1409.881380401738</v>
      </c>
      <c r="H22" s="19">
        <v>13</v>
      </c>
      <c r="J22" s="49"/>
    </row>
    <row r="23" spans="2:10" s="19" customFormat="1" ht="12.75">
      <c r="B23" s="19" t="s">
        <v>28</v>
      </c>
      <c r="D23" s="31">
        <v>161020791</v>
      </c>
      <c r="F23" s="48">
        <v>1235.826599843431</v>
      </c>
      <c r="H23" s="19">
        <v>21</v>
      </c>
      <c r="J23" s="49"/>
    </row>
    <row r="24" spans="2:10" s="19" customFormat="1" ht="12.75">
      <c r="B24" s="19" t="s">
        <v>8</v>
      </c>
      <c r="D24" s="31">
        <v>388666415</v>
      </c>
      <c r="F24" s="48">
        <v>1622.5668369945479</v>
      </c>
      <c r="H24" s="19">
        <v>2</v>
      </c>
      <c r="J24" s="49"/>
    </row>
    <row r="25" spans="2:10" s="19" customFormat="1" ht="12.75">
      <c r="B25" s="19" t="s">
        <v>9</v>
      </c>
      <c r="D25" s="31">
        <v>96809901</v>
      </c>
      <c r="F25" s="48">
        <v>1621.0904569734926</v>
      </c>
      <c r="H25" s="19">
        <v>3</v>
      </c>
      <c r="J25" s="49"/>
    </row>
    <row r="26" spans="2:10" s="19" customFormat="1" ht="12.75">
      <c r="B26" s="19" t="s">
        <v>10</v>
      </c>
      <c r="D26" s="31">
        <v>283367180</v>
      </c>
      <c r="F26" s="48">
        <v>1564.1990969209198</v>
      </c>
      <c r="H26" s="19">
        <v>6</v>
      </c>
      <c r="J26" s="49"/>
    </row>
    <row r="27" spans="2:10" s="19" customFormat="1" ht="12.75">
      <c r="B27" s="19" t="s">
        <v>11</v>
      </c>
      <c r="D27" s="31">
        <v>116063496</v>
      </c>
      <c r="F27" s="48">
        <v>1668.9217761417233</v>
      </c>
      <c r="H27" s="19">
        <v>1</v>
      </c>
      <c r="J27" s="49"/>
    </row>
    <row r="28" spans="2:10" s="19" customFormat="1" ht="12.75">
      <c r="B28" s="19" t="s">
        <v>12</v>
      </c>
      <c r="D28" s="31">
        <v>140466990</v>
      </c>
      <c r="F28" s="48">
        <v>1517.4465257972518</v>
      </c>
      <c r="H28" s="19">
        <v>7</v>
      </c>
      <c r="J28" s="49"/>
    </row>
    <row r="29" spans="2:10" s="19" customFormat="1" ht="12.75">
      <c r="B29" s="19" t="s">
        <v>13</v>
      </c>
      <c r="D29" s="31">
        <v>97760147</v>
      </c>
      <c r="F29" s="48">
        <v>1044.3790675811379</v>
      </c>
      <c r="H29" s="19">
        <v>22</v>
      </c>
      <c r="J29" s="49"/>
    </row>
    <row r="30" spans="2:10" s="19" customFormat="1" ht="12.75">
      <c r="B30" s="19" t="s">
        <v>14</v>
      </c>
      <c r="C30" s="41"/>
      <c r="D30" s="31">
        <v>228077128</v>
      </c>
      <c r="E30" s="41"/>
      <c r="F30" s="48">
        <v>1507.7286477338832</v>
      </c>
      <c r="G30" s="41"/>
      <c r="H30" s="41">
        <v>9</v>
      </c>
      <c r="J30" s="49"/>
    </row>
    <row r="31" spans="1:10" s="41" customFormat="1" ht="12.75">
      <c r="A31" s="19"/>
      <c r="B31" s="19" t="s">
        <v>15</v>
      </c>
      <c r="D31" s="31">
        <v>469047025</v>
      </c>
      <c r="F31" s="48">
        <v>1277.1072880391425</v>
      </c>
      <c r="H31" s="41">
        <v>20</v>
      </c>
      <c r="J31" s="49"/>
    </row>
    <row r="32" spans="2:8" s="19" customFormat="1" ht="6" customHeight="1">
      <c r="B32" s="35"/>
      <c r="C32" s="41"/>
      <c r="D32" s="42"/>
      <c r="E32" s="41"/>
      <c r="F32" s="50"/>
      <c r="G32" s="41"/>
      <c r="H32" s="35"/>
    </row>
    <row r="33" spans="2:8" s="19" customFormat="1" ht="16.5" customHeight="1">
      <c r="B33" s="44" t="s">
        <v>123</v>
      </c>
      <c r="C33" s="44"/>
      <c r="D33" s="45">
        <v>4474443600</v>
      </c>
      <c r="E33" s="44"/>
      <c r="F33" s="51">
        <v>1426.4589229166886</v>
      </c>
      <c r="G33" s="44"/>
      <c r="H33" s="44"/>
    </row>
    <row r="34" s="19" customFormat="1" ht="6" customHeight="1"/>
    <row r="35" s="19" customFormat="1" ht="12.75" customHeight="1">
      <c r="B35" s="47" t="s">
        <v>164</v>
      </c>
    </row>
    <row r="36" spans="1:8" ht="12.75" customHeight="1">
      <c r="A36" s="19"/>
      <c r="H36" s="52"/>
    </row>
    <row r="37" ht="12.75" customHeight="1">
      <c r="A37" s="19"/>
    </row>
    <row r="38" ht="15">
      <c r="A38" s="19"/>
    </row>
  </sheetData>
  <sheetProtection/>
  <mergeCells count="4">
    <mergeCell ref="B7:B8"/>
    <mergeCell ref="H7:H8"/>
    <mergeCell ref="D7:D8"/>
    <mergeCell ref="F7:F8"/>
  </mergeCells>
  <hyperlinks>
    <hyperlink ref="H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="90" zoomScaleNormal="90" zoomScalePageLayoutView="0" workbookViewId="0" topLeftCell="B1">
      <selection activeCell="H6" sqref="H6"/>
    </sheetView>
  </sheetViews>
  <sheetFormatPr defaultColWidth="8.88671875" defaultRowHeight="15"/>
  <cols>
    <col min="1" max="1" width="3.3359375" style="33" customWidth="1"/>
    <col min="2" max="2" width="19.10546875" style="33" customWidth="1"/>
    <col min="3" max="3" width="2.77734375" style="33" customWidth="1"/>
    <col min="4" max="4" width="16.21484375" style="33" customWidth="1"/>
    <col min="5" max="5" width="2.77734375" style="33" customWidth="1"/>
    <col min="6" max="6" width="16.21484375" style="33" customWidth="1"/>
    <col min="7" max="7" width="2.77734375" style="33" customWidth="1"/>
    <col min="8" max="8" width="18.6640625" style="33" customWidth="1"/>
    <col min="9" max="16384" width="8.88671875" style="33" customWidth="1"/>
  </cols>
  <sheetData>
    <row r="1" spans="2:8" ht="15.75">
      <c r="B1" s="34" t="s">
        <v>133</v>
      </c>
      <c r="H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144</v>
      </c>
    </row>
    <row r="6" spans="2:8" s="19" customFormat="1" ht="12.75" customHeight="1">
      <c r="B6" s="35"/>
      <c r="C6" s="35"/>
      <c r="D6" s="35"/>
      <c r="E6" s="35"/>
      <c r="F6" s="35"/>
      <c r="G6" s="35"/>
      <c r="H6" s="36" t="s">
        <v>106</v>
      </c>
    </row>
    <row r="7" spans="1:8" s="37" customFormat="1" ht="12.75">
      <c r="A7" s="19"/>
      <c r="B7" s="310" t="s">
        <v>124</v>
      </c>
      <c r="D7" s="306" t="s">
        <v>134</v>
      </c>
      <c r="F7" s="313" t="s">
        <v>17</v>
      </c>
      <c r="G7" s="313"/>
      <c r="H7" s="313"/>
    </row>
    <row r="8" spans="1:8" s="37" customFormat="1" ht="12.75">
      <c r="A8" s="19"/>
      <c r="B8" s="311"/>
      <c r="D8" s="308"/>
      <c r="F8" s="306" t="s">
        <v>109</v>
      </c>
      <c r="H8" s="306" t="s">
        <v>110</v>
      </c>
    </row>
    <row r="9" spans="1:8" s="37" customFormat="1" ht="12.75">
      <c r="A9" s="19"/>
      <c r="B9" s="311"/>
      <c r="D9" s="308"/>
      <c r="F9" s="309"/>
      <c r="G9" s="53"/>
      <c r="H9" s="309"/>
    </row>
    <row r="10" spans="2:8" s="19" customFormat="1" ht="12.75">
      <c r="B10" s="312"/>
      <c r="D10" s="54" t="s">
        <v>18</v>
      </c>
      <c r="E10" s="37"/>
      <c r="F10" s="55" t="s">
        <v>19</v>
      </c>
      <c r="G10" s="37"/>
      <c r="H10" s="55" t="s">
        <v>111</v>
      </c>
    </row>
    <row r="11" s="19" customFormat="1" ht="6" customHeight="1"/>
    <row r="12" spans="2:8" s="19" customFormat="1" ht="12.75">
      <c r="B12" s="19" t="s">
        <v>118</v>
      </c>
      <c r="D12" s="48">
        <v>4324</v>
      </c>
      <c r="E12" s="56"/>
      <c r="F12" s="48">
        <v>2165</v>
      </c>
      <c r="G12" s="56"/>
      <c r="H12" s="56">
        <v>2159</v>
      </c>
    </row>
    <row r="13" spans="2:8" s="19" customFormat="1" ht="12.75">
      <c r="B13" s="19" t="s">
        <v>0</v>
      </c>
      <c r="D13" s="48">
        <v>8116</v>
      </c>
      <c r="E13" s="56"/>
      <c r="F13" s="48">
        <v>4063</v>
      </c>
      <c r="G13" s="56"/>
      <c r="H13" s="56">
        <v>4053</v>
      </c>
    </row>
    <row r="14" spans="2:8" s="19" customFormat="1" ht="12.75">
      <c r="B14" s="19" t="s">
        <v>1</v>
      </c>
      <c r="D14" s="48">
        <v>6819</v>
      </c>
      <c r="E14" s="56"/>
      <c r="F14" s="48">
        <v>3414</v>
      </c>
      <c r="G14" s="56"/>
      <c r="H14" s="56">
        <v>3405</v>
      </c>
    </row>
    <row r="15" spans="2:8" s="19" customFormat="1" ht="12.75">
      <c r="B15" s="19" t="s">
        <v>2</v>
      </c>
      <c r="D15" s="48">
        <v>5999</v>
      </c>
      <c r="E15" s="56"/>
      <c r="F15" s="48">
        <v>3004</v>
      </c>
      <c r="G15" s="56"/>
      <c r="H15" s="56">
        <v>2995</v>
      </c>
    </row>
    <row r="16" spans="2:8" s="19" customFormat="1" ht="12.75">
      <c r="B16" s="19" t="s">
        <v>3</v>
      </c>
      <c r="D16" s="48">
        <v>8156</v>
      </c>
      <c r="E16" s="56"/>
      <c r="F16" s="48">
        <v>4083</v>
      </c>
      <c r="G16" s="56"/>
      <c r="H16" s="56">
        <v>4073</v>
      </c>
    </row>
    <row r="17" spans="2:8" s="19" customFormat="1" ht="12.75">
      <c r="B17" s="19" t="s">
        <v>119</v>
      </c>
      <c r="D17" s="48">
        <v>7144</v>
      </c>
      <c r="E17" s="56"/>
      <c r="F17" s="48">
        <v>3577</v>
      </c>
      <c r="G17" s="56"/>
      <c r="H17" s="56">
        <v>3567</v>
      </c>
    </row>
    <row r="18" spans="2:8" s="19" customFormat="1" ht="12.75">
      <c r="B18" s="19" t="s">
        <v>4</v>
      </c>
      <c r="D18" s="48">
        <v>9108</v>
      </c>
      <c r="E18" s="56"/>
      <c r="F18" s="48">
        <v>4560</v>
      </c>
      <c r="G18" s="56"/>
      <c r="H18" s="56">
        <v>4548</v>
      </c>
    </row>
    <row r="19" spans="2:8" s="19" customFormat="1" ht="12.75">
      <c r="B19" s="19" t="s">
        <v>5</v>
      </c>
      <c r="D19" s="48">
        <v>5719</v>
      </c>
      <c r="E19" s="56"/>
      <c r="F19" s="48">
        <v>2863</v>
      </c>
      <c r="G19" s="56"/>
      <c r="H19" s="56">
        <v>2856</v>
      </c>
    </row>
    <row r="20" spans="2:8" s="19" customFormat="1" ht="12.75">
      <c r="B20" s="19" t="s">
        <v>6</v>
      </c>
      <c r="D20" s="48">
        <v>7481</v>
      </c>
      <c r="E20" s="56"/>
      <c r="F20" s="48">
        <v>3745</v>
      </c>
      <c r="G20" s="56"/>
      <c r="H20" s="56">
        <v>3736</v>
      </c>
    </row>
    <row r="21" spans="2:8" s="19" customFormat="1" ht="12.75">
      <c r="B21" s="19" t="s">
        <v>7</v>
      </c>
      <c r="D21" s="48">
        <v>11834</v>
      </c>
      <c r="E21" s="56"/>
      <c r="F21" s="48">
        <v>5925</v>
      </c>
      <c r="G21" s="56"/>
      <c r="H21" s="56">
        <v>5909</v>
      </c>
    </row>
    <row r="22" spans="2:8" s="19" customFormat="1" ht="12.75">
      <c r="B22" s="19" t="s">
        <v>120</v>
      </c>
      <c r="D22" s="48">
        <v>12984</v>
      </c>
      <c r="E22" s="56"/>
      <c r="F22" s="48">
        <v>6501</v>
      </c>
      <c r="G22" s="56"/>
      <c r="H22" s="56">
        <v>6483</v>
      </c>
    </row>
    <row r="23" spans="2:8" s="19" customFormat="1" ht="12.75">
      <c r="B23" s="19" t="s">
        <v>121</v>
      </c>
      <c r="D23" s="48">
        <v>8989</v>
      </c>
      <c r="E23" s="56"/>
      <c r="F23" s="48">
        <v>4500</v>
      </c>
      <c r="G23" s="56"/>
      <c r="H23" s="56">
        <v>4489</v>
      </c>
    </row>
    <row r="24" spans="2:8" s="19" customFormat="1" ht="12.75">
      <c r="B24" s="19" t="s">
        <v>122</v>
      </c>
      <c r="D24" s="48">
        <v>7983</v>
      </c>
      <c r="E24" s="56"/>
      <c r="F24" s="48">
        <v>3997</v>
      </c>
      <c r="G24" s="56"/>
      <c r="H24" s="56">
        <v>3986</v>
      </c>
    </row>
    <row r="25" spans="2:8" s="19" customFormat="1" ht="12.75">
      <c r="B25" s="19" t="s">
        <v>28</v>
      </c>
      <c r="D25" s="48">
        <v>6796</v>
      </c>
      <c r="E25" s="56"/>
      <c r="F25" s="48">
        <v>3403</v>
      </c>
      <c r="G25" s="56"/>
      <c r="H25" s="56">
        <v>3393</v>
      </c>
    </row>
    <row r="26" spans="2:8" s="19" customFormat="1" ht="12.75">
      <c r="B26" s="19" t="s">
        <v>8</v>
      </c>
      <c r="D26" s="48">
        <v>13677</v>
      </c>
      <c r="E26" s="56"/>
      <c r="F26" s="48">
        <v>6848</v>
      </c>
      <c r="G26" s="56"/>
      <c r="H26" s="56">
        <v>6829</v>
      </c>
    </row>
    <row r="27" spans="2:8" s="19" customFormat="1" ht="12.75">
      <c r="B27" s="19" t="s">
        <v>9</v>
      </c>
      <c r="D27" s="48">
        <v>3159</v>
      </c>
      <c r="E27" s="56"/>
      <c r="F27" s="48">
        <v>1582</v>
      </c>
      <c r="G27" s="56"/>
      <c r="H27" s="56">
        <v>1577</v>
      </c>
    </row>
    <row r="28" spans="2:8" s="19" customFormat="1" ht="12.75">
      <c r="B28" s="19" t="s">
        <v>10</v>
      </c>
      <c r="D28" s="48">
        <v>9743</v>
      </c>
      <c r="E28" s="56"/>
      <c r="F28" s="48">
        <v>4878</v>
      </c>
      <c r="G28" s="56"/>
      <c r="H28" s="56">
        <v>4865</v>
      </c>
    </row>
    <row r="29" spans="2:8" s="19" customFormat="1" ht="12.75">
      <c r="B29" s="19" t="s">
        <v>11</v>
      </c>
      <c r="D29" s="48">
        <v>3870</v>
      </c>
      <c r="E29" s="56"/>
      <c r="F29" s="48">
        <v>1938</v>
      </c>
      <c r="G29" s="56"/>
      <c r="H29" s="56">
        <v>1932</v>
      </c>
    </row>
    <row r="30" spans="2:8" s="19" customFormat="1" ht="12.75">
      <c r="B30" s="19" t="s">
        <v>12</v>
      </c>
      <c r="D30" s="48">
        <v>5461</v>
      </c>
      <c r="E30" s="56"/>
      <c r="F30" s="48">
        <v>2734</v>
      </c>
      <c r="G30" s="56"/>
      <c r="H30" s="56">
        <v>2727</v>
      </c>
    </row>
    <row r="31" spans="2:8" s="19" customFormat="1" ht="12.75">
      <c r="B31" s="19" t="s">
        <v>13</v>
      </c>
      <c r="D31" s="48">
        <v>4840</v>
      </c>
      <c r="E31" s="56"/>
      <c r="F31" s="48">
        <v>2423</v>
      </c>
      <c r="G31" s="56"/>
      <c r="H31" s="56">
        <v>2417</v>
      </c>
    </row>
    <row r="32" spans="2:8" s="19" customFormat="1" ht="12.75">
      <c r="B32" s="19" t="s">
        <v>14</v>
      </c>
      <c r="D32" s="48">
        <v>8204</v>
      </c>
      <c r="E32" s="56"/>
      <c r="F32" s="48">
        <v>4107</v>
      </c>
      <c r="G32" s="56"/>
      <c r="H32" s="56">
        <v>4097</v>
      </c>
    </row>
    <row r="33" spans="2:8" s="19" customFormat="1" ht="12.75">
      <c r="B33" s="19" t="s">
        <v>15</v>
      </c>
      <c r="C33" s="41"/>
      <c r="D33" s="48">
        <v>17431</v>
      </c>
      <c r="E33" s="48"/>
      <c r="F33" s="48">
        <v>8727</v>
      </c>
      <c r="G33" s="48"/>
      <c r="H33" s="48">
        <v>8704</v>
      </c>
    </row>
    <row r="34" spans="2:8" s="19" customFormat="1" ht="6" customHeight="1">
      <c r="B34" s="35"/>
      <c r="C34" s="41"/>
      <c r="D34" s="50" t="s">
        <v>163</v>
      </c>
      <c r="E34" s="48"/>
      <c r="F34" s="50"/>
      <c r="G34" s="48"/>
      <c r="H34" s="50"/>
    </row>
    <row r="35" spans="2:8" s="19" customFormat="1" ht="16.5" customHeight="1">
      <c r="B35" s="44" t="s">
        <v>123</v>
      </c>
      <c r="C35" s="35"/>
      <c r="D35" s="51">
        <v>177837</v>
      </c>
      <c r="E35" s="51"/>
      <c r="F35" s="51">
        <v>89037</v>
      </c>
      <c r="G35" s="51"/>
      <c r="H35" s="51">
        <v>88800</v>
      </c>
    </row>
    <row r="36" s="19" customFormat="1" ht="6" customHeight="1"/>
    <row r="37" s="19" customFormat="1" ht="12.75" customHeight="1">
      <c r="B37" s="47" t="s">
        <v>37</v>
      </c>
    </row>
    <row r="38" spans="1:2" s="19" customFormat="1" ht="12.75" customHeight="1">
      <c r="A38" s="33"/>
      <c r="B38" s="47" t="s">
        <v>107</v>
      </c>
    </row>
    <row r="39" spans="1:2" s="19" customFormat="1" ht="12.75" customHeight="1">
      <c r="A39" s="33"/>
      <c r="B39" s="47" t="s">
        <v>108</v>
      </c>
    </row>
  </sheetData>
  <sheetProtection/>
  <mergeCells count="5">
    <mergeCell ref="D7:D9"/>
    <mergeCell ref="F8:F9"/>
    <mergeCell ref="H8:H9"/>
    <mergeCell ref="B7:B10"/>
    <mergeCell ref="F7:H7"/>
  </mergeCells>
  <hyperlinks>
    <hyperlink ref="H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ignoredErrors>
    <ignoredError sqref="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="64" zoomScaleNormal="64" zoomScalePageLayoutView="0" workbookViewId="0" topLeftCell="A1">
      <selection activeCell="A1" sqref="A1"/>
    </sheetView>
  </sheetViews>
  <sheetFormatPr defaultColWidth="8.88671875" defaultRowHeight="15"/>
  <cols>
    <col min="1" max="1" width="1.66796875" style="57" customWidth="1"/>
    <col min="2" max="2" width="67.5546875" style="57" customWidth="1"/>
    <col min="3" max="3" width="1.66796875" style="57" customWidth="1"/>
    <col min="4" max="4" width="10.6640625" style="57" customWidth="1"/>
    <col min="5" max="5" width="1.66796875" style="57" customWidth="1"/>
    <col min="6" max="6" width="9.88671875" style="57" customWidth="1"/>
    <col min="7" max="7" width="1.66796875" style="225" customWidth="1"/>
    <col min="8" max="8" width="16.4453125" style="69" customWidth="1"/>
    <col min="9" max="9" width="22.99609375" style="69" customWidth="1"/>
    <col min="10" max="10" width="13.10546875" style="127" customWidth="1"/>
  </cols>
  <sheetData>
    <row r="1" spans="2:6" ht="15.75">
      <c r="B1" s="58" t="s">
        <v>165</v>
      </c>
      <c r="D1" s="59"/>
      <c r="E1" s="59"/>
      <c r="F1" s="221" t="s">
        <v>327</v>
      </c>
    </row>
    <row r="2" spans="1:10" s="1" customFormat="1" ht="7.5" customHeight="1">
      <c r="A2" s="57"/>
      <c r="B2" s="57"/>
      <c r="C2" s="57"/>
      <c r="D2" s="57"/>
      <c r="E2" s="57"/>
      <c r="F2" s="57"/>
      <c r="G2" s="225"/>
      <c r="H2" s="69"/>
      <c r="I2" s="69"/>
      <c r="J2" s="41"/>
    </row>
    <row r="3" spans="1:10" s="1" customFormat="1" ht="15" customHeight="1">
      <c r="A3" s="57"/>
      <c r="B3" s="58" t="s">
        <v>166</v>
      </c>
      <c r="C3" s="57"/>
      <c r="D3" s="57"/>
      <c r="E3" s="57"/>
      <c r="F3" s="57"/>
      <c r="G3" s="225"/>
      <c r="H3" s="69"/>
      <c r="I3" s="69"/>
      <c r="J3" s="41"/>
    </row>
    <row r="4" spans="1:10" s="1" customFormat="1" ht="7.5" customHeight="1">
      <c r="A4" s="57"/>
      <c r="B4" s="57"/>
      <c r="C4" s="57"/>
      <c r="D4" s="57"/>
      <c r="E4" s="57"/>
      <c r="F4" s="57"/>
      <c r="G4" s="225"/>
      <c r="H4" s="69"/>
      <c r="I4" s="69"/>
      <c r="J4" s="41"/>
    </row>
    <row r="5" spans="1:15" s="1" customFormat="1" ht="15.75">
      <c r="A5" s="57"/>
      <c r="B5" s="58" t="s">
        <v>38</v>
      </c>
      <c r="C5" s="57"/>
      <c r="D5" s="60"/>
      <c r="E5" s="57"/>
      <c r="F5" s="57"/>
      <c r="G5" s="225"/>
      <c r="H5" s="69"/>
      <c r="I5" s="69"/>
      <c r="J5" s="41"/>
      <c r="L5" s="3"/>
      <c r="M5" s="3"/>
      <c r="N5" s="3"/>
      <c r="O5" s="3"/>
    </row>
    <row r="6" spans="1:15" s="1" customFormat="1" ht="10.5" customHeight="1">
      <c r="A6" s="57"/>
      <c r="B6" s="61"/>
      <c r="C6" s="61"/>
      <c r="D6" s="61"/>
      <c r="E6" s="61"/>
      <c r="F6" s="271" t="s">
        <v>106</v>
      </c>
      <c r="G6" s="225"/>
      <c r="H6" s="69"/>
      <c r="I6" s="69"/>
      <c r="J6" s="128"/>
      <c r="K6" s="29"/>
      <c r="L6" s="3"/>
      <c r="M6" s="3"/>
      <c r="N6" s="3"/>
      <c r="O6" s="3"/>
    </row>
    <row r="7" spans="1:15" s="1" customFormat="1" ht="15.75">
      <c r="A7" s="57"/>
      <c r="B7" s="62" t="s">
        <v>167</v>
      </c>
      <c r="C7" s="63"/>
      <c r="D7" s="64" t="s">
        <v>355</v>
      </c>
      <c r="E7" s="63"/>
      <c r="F7" s="64" t="s">
        <v>356</v>
      </c>
      <c r="G7" s="226"/>
      <c r="H7" s="227" t="s">
        <v>23</v>
      </c>
      <c r="I7" s="228"/>
      <c r="J7" s="257"/>
      <c r="L7" s="3"/>
      <c r="M7" s="3"/>
      <c r="N7" s="3"/>
      <c r="O7" s="3"/>
    </row>
    <row r="8" spans="1:15" s="268" customFormat="1" ht="21.75" customHeight="1">
      <c r="A8" s="260"/>
      <c r="B8" s="261" t="s">
        <v>168</v>
      </c>
      <c r="C8" s="260"/>
      <c r="D8" s="262"/>
      <c r="E8" s="262"/>
      <c r="F8" s="263"/>
      <c r="G8" s="264"/>
      <c r="H8" s="265"/>
      <c r="I8" s="266"/>
      <c r="J8" s="267"/>
      <c r="L8" s="269"/>
      <c r="M8" s="270"/>
      <c r="N8" s="270"/>
      <c r="O8" s="270"/>
    </row>
    <row r="9" spans="1:15" s="1" customFormat="1" ht="15" customHeight="1">
      <c r="A9" s="58"/>
      <c r="B9" s="75" t="s">
        <v>169</v>
      </c>
      <c r="C9" s="57"/>
      <c r="D9" s="76">
        <v>172837</v>
      </c>
      <c r="E9" s="76"/>
      <c r="F9" s="77">
        <v>177837</v>
      </c>
      <c r="G9" s="73"/>
      <c r="H9" s="68"/>
      <c r="I9" s="74"/>
      <c r="J9" s="41"/>
      <c r="L9" s="6"/>
      <c r="M9" s="5"/>
      <c r="N9" s="5"/>
      <c r="O9" s="5"/>
    </row>
    <row r="10" spans="1:15" s="1" customFormat="1" ht="15.75">
      <c r="A10" s="57"/>
      <c r="B10" s="79" t="s">
        <v>36</v>
      </c>
      <c r="C10" s="57"/>
      <c r="D10" s="76">
        <v>60400</v>
      </c>
      <c r="E10" s="76"/>
      <c r="F10" s="77">
        <v>60400</v>
      </c>
      <c r="G10" s="65"/>
      <c r="H10" s="68">
        <f aca="true" t="shared" si="0" ref="H10:H19">F10-D10</f>
        <v>0</v>
      </c>
      <c r="I10" s="78"/>
      <c r="J10" s="41"/>
      <c r="L10" s="8"/>
      <c r="M10" s="5"/>
      <c r="N10" s="5"/>
      <c r="O10" s="5"/>
    </row>
    <row r="11" spans="1:15" s="1" customFormat="1" ht="15.75">
      <c r="A11" s="57"/>
      <c r="B11" s="57" t="s">
        <v>170</v>
      </c>
      <c r="C11" s="57"/>
      <c r="D11" s="80">
        <v>20000</v>
      </c>
      <c r="E11" s="57"/>
      <c r="F11" s="81">
        <v>20000</v>
      </c>
      <c r="G11" s="67"/>
      <c r="H11" s="68">
        <f t="shared" si="0"/>
        <v>0</v>
      </c>
      <c r="I11" s="78"/>
      <c r="J11" s="41"/>
      <c r="L11" s="8"/>
      <c r="M11" s="5"/>
      <c r="N11" s="5"/>
      <c r="O11" s="5"/>
    </row>
    <row r="12" spans="1:15" s="1" customFormat="1" ht="18">
      <c r="A12" s="57"/>
      <c r="B12" s="82" t="s">
        <v>349</v>
      </c>
      <c r="C12" s="57"/>
      <c r="D12" s="76">
        <v>20000</v>
      </c>
      <c r="E12" s="76"/>
      <c r="F12" s="77">
        <v>0</v>
      </c>
      <c r="G12" s="67"/>
      <c r="H12" s="68">
        <f t="shared" si="0"/>
        <v>-20000</v>
      </c>
      <c r="I12" s="69"/>
      <c r="J12" s="41"/>
      <c r="L12" s="8"/>
      <c r="M12" s="5"/>
      <c r="N12" s="5"/>
      <c r="O12" s="5"/>
    </row>
    <row r="13" spans="1:15" s="1" customFormat="1" ht="15.75">
      <c r="A13" s="57"/>
      <c r="B13" s="79" t="s">
        <v>171</v>
      </c>
      <c r="C13" s="57"/>
      <c r="D13" s="76">
        <v>18000</v>
      </c>
      <c r="E13" s="76"/>
      <c r="F13" s="77">
        <v>18000</v>
      </c>
      <c r="G13" s="67"/>
      <c r="H13" s="68">
        <f t="shared" si="0"/>
        <v>0</v>
      </c>
      <c r="I13" s="69"/>
      <c r="J13" s="41"/>
      <c r="L13" s="8"/>
      <c r="M13" s="5"/>
      <c r="N13" s="5"/>
      <c r="O13" s="5"/>
    </row>
    <row r="14" spans="1:15" s="1" customFormat="1" ht="15.75">
      <c r="A14" s="57"/>
      <c r="B14" s="255" t="s">
        <v>350</v>
      </c>
      <c r="C14" s="57"/>
      <c r="D14" s="80">
        <v>16500</v>
      </c>
      <c r="E14" s="76"/>
      <c r="F14" s="80">
        <v>16500</v>
      </c>
      <c r="G14" s="67"/>
      <c r="H14" s="68">
        <f t="shared" si="0"/>
        <v>0</v>
      </c>
      <c r="I14" s="69"/>
      <c r="J14" s="41"/>
      <c r="L14" s="8"/>
      <c r="M14" s="5"/>
      <c r="N14" s="5"/>
      <c r="O14" s="5"/>
    </row>
    <row r="15" spans="1:15" s="1" customFormat="1" ht="15.75" customHeight="1">
      <c r="A15" s="57"/>
      <c r="B15" s="75" t="s">
        <v>172</v>
      </c>
      <c r="C15" s="57"/>
      <c r="D15" s="76">
        <v>7900</v>
      </c>
      <c r="E15" s="76"/>
      <c r="F15" s="77">
        <v>16000</v>
      </c>
      <c r="G15" s="67"/>
      <c r="H15" s="68">
        <f t="shared" si="0"/>
        <v>8100</v>
      </c>
      <c r="I15" s="69"/>
      <c r="J15" s="41"/>
      <c r="L15" s="6"/>
      <c r="M15" s="5"/>
      <c r="N15" s="5"/>
      <c r="O15" s="5"/>
    </row>
    <row r="16" spans="1:15" s="1" customFormat="1" ht="15.75" customHeight="1">
      <c r="A16" s="57"/>
      <c r="B16" s="75" t="s">
        <v>173</v>
      </c>
      <c r="C16" s="57"/>
      <c r="D16" s="76">
        <v>7076</v>
      </c>
      <c r="E16" s="76"/>
      <c r="F16" s="77">
        <v>16924</v>
      </c>
      <c r="G16" s="67"/>
      <c r="H16" s="68">
        <f t="shared" si="0"/>
        <v>9848</v>
      </c>
      <c r="I16" s="69"/>
      <c r="J16" s="125"/>
      <c r="L16" s="6"/>
      <c r="M16" s="5"/>
      <c r="N16" s="5"/>
      <c r="O16" s="5"/>
    </row>
    <row r="17" spans="1:15" s="1" customFormat="1" ht="15.75" customHeight="1">
      <c r="A17" s="57"/>
      <c r="B17" s="75" t="s">
        <v>174</v>
      </c>
      <c r="C17" s="57"/>
      <c r="D17" s="76">
        <v>6082.011</v>
      </c>
      <c r="E17" s="76"/>
      <c r="F17" s="77">
        <v>42179.795</v>
      </c>
      <c r="G17" s="67"/>
      <c r="H17" s="68">
        <f t="shared" si="0"/>
        <v>36097.784</v>
      </c>
      <c r="I17" s="69"/>
      <c r="J17" s="41"/>
      <c r="L17" s="6"/>
      <c r="M17" s="5"/>
      <c r="N17" s="5"/>
      <c r="O17" s="5"/>
    </row>
    <row r="18" spans="1:15" s="2" customFormat="1" ht="15.75" customHeight="1">
      <c r="A18" s="57"/>
      <c r="B18" s="75" t="s">
        <v>175</v>
      </c>
      <c r="C18" s="57"/>
      <c r="D18" s="76">
        <v>4100</v>
      </c>
      <c r="E18" s="76"/>
      <c r="F18" s="77">
        <v>8860</v>
      </c>
      <c r="G18" s="67"/>
      <c r="H18" s="68">
        <f t="shared" si="0"/>
        <v>4760</v>
      </c>
      <c r="I18" s="69"/>
      <c r="J18" s="125"/>
      <c r="L18" s="10"/>
      <c r="M18" s="5"/>
      <c r="N18" s="9"/>
      <c r="O18" s="9"/>
    </row>
    <row r="19" spans="1:15" s="1" customFormat="1" ht="17.25" customHeight="1">
      <c r="A19" s="57"/>
      <c r="B19" s="79" t="s">
        <v>176</v>
      </c>
      <c r="C19" s="57"/>
      <c r="D19" s="80">
        <v>4000.4</v>
      </c>
      <c r="E19" s="80"/>
      <c r="F19" s="80">
        <v>4000.4</v>
      </c>
      <c r="G19" s="225"/>
      <c r="H19" s="74">
        <f t="shared" si="0"/>
        <v>0</v>
      </c>
      <c r="I19" s="74"/>
      <c r="J19" s="41"/>
      <c r="L19" s="11"/>
      <c r="M19" s="5"/>
      <c r="N19" s="5"/>
      <c r="O19" s="5"/>
    </row>
    <row r="20" spans="1:15" s="1" customFormat="1" ht="15.75">
      <c r="A20" s="58"/>
      <c r="B20" s="84" t="s">
        <v>177</v>
      </c>
      <c r="C20" s="58"/>
      <c r="D20" s="85">
        <f>SUM(D9:D19)</f>
        <v>336895.411</v>
      </c>
      <c r="E20" s="85"/>
      <c r="F20" s="86">
        <f>SUM(F9:F19)</f>
        <v>380701.195</v>
      </c>
      <c r="G20" s="73"/>
      <c r="H20" s="68">
        <f>F20-D20</f>
        <v>43805.783999999985</v>
      </c>
      <c r="I20" s="69"/>
      <c r="J20" s="41"/>
      <c r="L20" s="11"/>
      <c r="M20" s="5"/>
      <c r="N20" s="5"/>
      <c r="O20" s="5"/>
    </row>
    <row r="21" spans="1:15" s="1" customFormat="1" ht="5.25" customHeight="1">
      <c r="A21" s="58"/>
      <c r="B21" s="84"/>
      <c r="C21" s="58"/>
      <c r="D21" s="72"/>
      <c r="E21" s="85"/>
      <c r="F21" s="72"/>
      <c r="G21" s="87"/>
      <c r="H21" s="68"/>
      <c r="I21" s="69"/>
      <c r="J21" s="41"/>
      <c r="L21" s="11"/>
      <c r="M21" s="5"/>
      <c r="N21" s="5"/>
      <c r="O21" s="5"/>
    </row>
    <row r="22" spans="1:15" s="1" customFormat="1" ht="15.75">
      <c r="A22" s="58"/>
      <c r="B22" s="88" t="s">
        <v>24</v>
      </c>
      <c r="C22" s="58"/>
      <c r="D22" s="72"/>
      <c r="E22" s="85"/>
      <c r="F22" s="72"/>
      <c r="G22" s="87"/>
      <c r="H22" s="68"/>
      <c r="I22" s="69"/>
      <c r="J22" s="41"/>
      <c r="L22" s="11"/>
      <c r="M22" s="5"/>
      <c r="N22" s="5"/>
      <c r="O22" s="5"/>
    </row>
    <row r="23" spans="1:15" s="1" customFormat="1" ht="16.5" customHeight="1">
      <c r="A23" s="58"/>
      <c r="B23" s="89" t="s">
        <v>178</v>
      </c>
      <c r="C23" s="58"/>
      <c r="D23" s="80">
        <v>61434.005</v>
      </c>
      <c r="E23" s="80"/>
      <c r="F23" s="80">
        <v>70000</v>
      </c>
      <c r="G23" s="87"/>
      <c r="H23" s="68">
        <f>F23-D23</f>
        <v>8565.995000000003</v>
      </c>
      <c r="I23" s="74"/>
      <c r="J23" s="41"/>
      <c r="L23" s="11"/>
      <c r="M23" s="5"/>
      <c r="N23" s="5"/>
      <c r="O23" s="5"/>
    </row>
    <row r="24" spans="1:15" s="1" customFormat="1" ht="16.5" customHeight="1">
      <c r="A24" s="57"/>
      <c r="B24" s="90" t="s">
        <v>179</v>
      </c>
      <c r="C24" s="57"/>
      <c r="D24" s="66">
        <v>14000</v>
      </c>
      <c r="E24" s="76"/>
      <c r="F24" s="66">
        <v>5000</v>
      </c>
      <c r="G24" s="91"/>
      <c r="H24" s="68">
        <f>F24-D24</f>
        <v>-9000</v>
      </c>
      <c r="I24" s="69"/>
      <c r="J24" s="41"/>
      <c r="L24" s="12"/>
      <c r="M24" s="5"/>
      <c r="N24" s="5"/>
      <c r="O24" s="5"/>
    </row>
    <row r="25" spans="1:15" s="1" customFormat="1" ht="17.25" customHeight="1">
      <c r="A25" s="57"/>
      <c r="B25" s="89" t="s">
        <v>180</v>
      </c>
      <c r="C25" s="58"/>
      <c r="D25" s="76">
        <v>7499.888</v>
      </c>
      <c r="E25" s="76"/>
      <c r="F25" s="77">
        <v>3000</v>
      </c>
      <c r="G25" s="73"/>
      <c r="H25" s="68">
        <f>F25-D25</f>
        <v>-4499.888</v>
      </c>
      <c r="I25" s="69"/>
      <c r="J25" s="125"/>
      <c r="L25" s="10"/>
      <c r="M25" s="5"/>
      <c r="N25" s="5"/>
      <c r="O25" s="5"/>
    </row>
    <row r="26" spans="1:15" s="1" customFormat="1" ht="16.5" customHeight="1">
      <c r="A26" s="57"/>
      <c r="B26" s="89" t="s">
        <v>181</v>
      </c>
      <c r="C26" s="58"/>
      <c r="D26" s="76">
        <v>5977.905</v>
      </c>
      <c r="E26" s="76"/>
      <c r="F26" s="77">
        <v>16469</v>
      </c>
      <c r="G26" s="73"/>
      <c r="H26" s="68">
        <f>F26-D26</f>
        <v>10491.095000000001</v>
      </c>
      <c r="I26" s="69"/>
      <c r="J26" s="41"/>
      <c r="L26" s="5"/>
      <c r="N26" s="5"/>
      <c r="O26" s="5"/>
    </row>
    <row r="27" spans="1:15" s="1" customFormat="1" ht="15.75">
      <c r="A27" s="57"/>
      <c r="B27" s="84" t="s">
        <v>177</v>
      </c>
      <c r="C27" s="58"/>
      <c r="D27" s="85">
        <f>SUM(D23:D26)</f>
        <v>88911.79800000001</v>
      </c>
      <c r="E27" s="85"/>
      <c r="F27" s="86">
        <f>SUM(F23:F26)</f>
        <v>94469</v>
      </c>
      <c r="G27" s="73"/>
      <c r="H27" s="68">
        <f>F27-D27</f>
        <v>5557.20199999999</v>
      </c>
      <c r="I27" s="69"/>
      <c r="J27" s="41"/>
      <c r="L27" s="12"/>
      <c r="M27" s="5"/>
      <c r="N27" s="5"/>
      <c r="O27" s="5"/>
    </row>
    <row r="28" spans="1:15" s="1" customFormat="1" ht="7.5" customHeight="1">
      <c r="A28" s="57"/>
      <c r="B28" s="92"/>
      <c r="C28" s="57"/>
      <c r="D28" s="93"/>
      <c r="E28" s="76"/>
      <c r="F28" s="94"/>
      <c r="G28" s="67"/>
      <c r="H28" s="69"/>
      <c r="I28" s="69"/>
      <c r="J28" s="41"/>
      <c r="L28" s="12"/>
      <c r="N28" s="5"/>
      <c r="O28" s="5"/>
    </row>
    <row r="29" spans="1:15" s="1" customFormat="1" ht="15" customHeight="1">
      <c r="A29" s="57"/>
      <c r="B29" s="95" t="s">
        <v>182</v>
      </c>
      <c r="C29" s="58"/>
      <c r="D29" s="96"/>
      <c r="E29" s="85"/>
      <c r="F29" s="97"/>
      <c r="G29" s="73"/>
      <c r="H29" s="74"/>
      <c r="I29" s="74"/>
      <c r="J29" s="125"/>
      <c r="L29" s="10"/>
      <c r="M29" s="5"/>
      <c r="N29" s="5"/>
      <c r="O29" s="5"/>
    </row>
    <row r="30" spans="1:15" s="1" customFormat="1" ht="15" customHeight="1">
      <c r="A30" s="57"/>
      <c r="B30" s="89" t="s">
        <v>183</v>
      </c>
      <c r="C30" s="57"/>
      <c r="D30" s="76">
        <v>28848.1</v>
      </c>
      <c r="E30" s="76"/>
      <c r="F30" s="77">
        <v>27150</v>
      </c>
      <c r="G30" s="67"/>
      <c r="H30" s="68">
        <f aca="true" t="shared" si="1" ref="H30:H35">F30-D30</f>
        <v>-1698.0999999999985</v>
      </c>
      <c r="I30" s="69"/>
      <c r="J30" s="41"/>
      <c r="L30" s="6"/>
      <c r="M30" s="5"/>
      <c r="N30" s="5"/>
      <c r="O30" s="5"/>
    </row>
    <row r="31" spans="1:15" s="1" customFormat="1" ht="15" customHeight="1">
      <c r="A31" s="57"/>
      <c r="B31" s="92" t="s">
        <v>184</v>
      </c>
      <c r="C31" s="57"/>
      <c r="D31" s="76">
        <v>20000</v>
      </c>
      <c r="E31" s="76"/>
      <c r="F31" s="77">
        <v>30000</v>
      </c>
      <c r="G31" s="67"/>
      <c r="H31" s="68">
        <f t="shared" si="1"/>
        <v>10000</v>
      </c>
      <c r="I31" s="69"/>
      <c r="J31" s="41"/>
      <c r="L31" s="6"/>
      <c r="M31" s="5"/>
      <c r="N31" s="5"/>
      <c r="O31" s="5"/>
    </row>
    <row r="32" spans="1:15" s="1" customFormat="1" ht="15" customHeight="1">
      <c r="A32" s="57"/>
      <c r="B32" s="90" t="s">
        <v>33</v>
      </c>
      <c r="C32" s="57"/>
      <c r="D32" s="66">
        <v>5000</v>
      </c>
      <c r="E32" s="76"/>
      <c r="F32" s="66">
        <v>5000</v>
      </c>
      <c r="G32" s="91"/>
      <c r="H32" s="68">
        <f t="shared" si="1"/>
        <v>0</v>
      </c>
      <c r="I32" s="69"/>
      <c r="J32" s="41"/>
      <c r="L32" s="6"/>
      <c r="M32" s="5"/>
      <c r="N32" s="5"/>
      <c r="O32" s="5"/>
    </row>
    <row r="33" spans="1:15" s="1" customFormat="1" ht="19.5" customHeight="1">
      <c r="A33" s="57"/>
      <c r="B33" s="89" t="s">
        <v>185</v>
      </c>
      <c r="C33" s="57"/>
      <c r="D33" s="76">
        <v>4000</v>
      </c>
      <c r="E33" s="76"/>
      <c r="F33" s="77">
        <v>4000</v>
      </c>
      <c r="G33" s="67"/>
      <c r="H33" s="68">
        <f t="shared" si="1"/>
        <v>0</v>
      </c>
      <c r="I33" s="69"/>
      <c r="J33" s="41"/>
      <c r="L33" s="6"/>
      <c r="M33" s="5"/>
      <c r="N33" s="5"/>
      <c r="O33" s="5"/>
    </row>
    <row r="34" spans="1:15" s="1" customFormat="1" ht="15.75">
      <c r="A34" s="57"/>
      <c r="B34" s="92" t="s">
        <v>86</v>
      </c>
      <c r="C34" s="57"/>
      <c r="D34" s="76">
        <v>4000</v>
      </c>
      <c r="E34" s="76"/>
      <c r="F34" s="77">
        <v>4000</v>
      </c>
      <c r="G34" s="67"/>
      <c r="H34" s="68">
        <f t="shared" si="1"/>
        <v>0</v>
      </c>
      <c r="I34" s="69"/>
      <c r="J34" s="41"/>
      <c r="L34" s="7"/>
      <c r="M34" s="5"/>
      <c r="N34" s="5"/>
      <c r="O34" s="5"/>
    </row>
    <row r="35" spans="1:15" s="1" customFormat="1" ht="18">
      <c r="A35" s="57"/>
      <c r="B35" s="92" t="s">
        <v>186</v>
      </c>
      <c r="C35" s="57"/>
      <c r="D35" s="76">
        <v>360</v>
      </c>
      <c r="E35" s="76"/>
      <c r="F35" s="77">
        <v>0</v>
      </c>
      <c r="G35" s="67"/>
      <c r="H35" s="68">
        <f t="shared" si="1"/>
        <v>-360</v>
      </c>
      <c r="I35" s="69"/>
      <c r="J35" s="41"/>
      <c r="L35" s="6"/>
      <c r="M35" s="5"/>
      <c r="N35" s="5"/>
      <c r="O35" s="5"/>
    </row>
    <row r="36" spans="1:15" s="1" customFormat="1" ht="16.5" customHeight="1">
      <c r="A36" s="57"/>
      <c r="B36" s="84" t="s">
        <v>177</v>
      </c>
      <c r="C36" s="58"/>
      <c r="D36" s="85">
        <f>SUM(D30:D35)</f>
        <v>62208.1</v>
      </c>
      <c r="E36" s="85"/>
      <c r="F36" s="86">
        <f>SUM(F30:F35)</f>
        <v>70150</v>
      </c>
      <c r="G36" s="73"/>
      <c r="H36" s="68">
        <f>F36-D36</f>
        <v>7941.9000000000015</v>
      </c>
      <c r="I36" s="69"/>
      <c r="J36" s="41"/>
      <c r="L36" s="6"/>
      <c r="M36" s="5"/>
      <c r="N36" s="5"/>
      <c r="O36" s="5"/>
    </row>
    <row r="37" spans="1:15" s="1" customFormat="1" ht="6.75" customHeight="1">
      <c r="A37" s="57"/>
      <c r="B37" s="84"/>
      <c r="C37" s="58"/>
      <c r="D37" s="85"/>
      <c r="E37" s="85"/>
      <c r="F37" s="86"/>
      <c r="G37" s="73"/>
      <c r="H37" s="68"/>
      <c r="I37" s="69"/>
      <c r="J37" s="41"/>
      <c r="L37" s="7"/>
      <c r="N37" s="5"/>
      <c r="O37" s="5"/>
    </row>
    <row r="38" spans="1:15" s="1" customFormat="1" ht="15" customHeight="1">
      <c r="A38" s="57"/>
      <c r="B38" s="98" t="s">
        <v>187</v>
      </c>
      <c r="C38" s="58"/>
      <c r="D38" s="99"/>
      <c r="E38" s="85"/>
      <c r="F38" s="97"/>
      <c r="G38" s="73"/>
      <c r="H38" s="100"/>
      <c r="I38" s="100"/>
      <c r="J38" s="125"/>
      <c r="L38" s="10"/>
      <c r="M38" s="5"/>
      <c r="N38" s="5"/>
      <c r="O38" s="5"/>
    </row>
    <row r="39" spans="1:15" s="268" customFormat="1" ht="15" customHeight="1">
      <c r="A39" s="272"/>
      <c r="B39" s="273" t="s">
        <v>354</v>
      </c>
      <c r="C39" s="274"/>
      <c r="D39" s="275">
        <v>10000</v>
      </c>
      <c r="E39" s="276"/>
      <c r="F39" s="277">
        <v>11000</v>
      </c>
      <c r="G39" s="278"/>
      <c r="H39" s="265">
        <f>F39-D39</f>
        <v>1000</v>
      </c>
      <c r="I39" s="279"/>
      <c r="J39" s="267"/>
      <c r="L39" s="269"/>
      <c r="M39" s="270"/>
      <c r="N39" s="270"/>
      <c r="O39" s="270"/>
    </row>
    <row r="40" spans="1:15" s="1" customFormat="1" ht="15.75">
      <c r="A40" s="57"/>
      <c r="B40" s="103" t="s">
        <v>188</v>
      </c>
      <c r="C40" s="104"/>
      <c r="D40" s="105">
        <v>6240.764</v>
      </c>
      <c r="E40" s="106"/>
      <c r="F40" s="107">
        <v>17994.075</v>
      </c>
      <c r="G40" s="67"/>
      <c r="H40" s="68">
        <f>F40-D40</f>
        <v>11753.311000000002</v>
      </c>
      <c r="I40" s="100"/>
      <c r="J40" s="41"/>
      <c r="L40" s="11"/>
      <c r="M40" s="5"/>
      <c r="N40" s="5"/>
      <c r="O40" s="5"/>
    </row>
    <row r="41" spans="1:15" s="1" customFormat="1" ht="16.5" customHeight="1">
      <c r="A41" s="57"/>
      <c r="B41" s="92" t="s">
        <v>88</v>
      </c>
      <c r="C41" s="57"/>
      <c r="D41" s="93">
        <v>2900</v>
      </c>
      <c r="E41" s="76"/>
      <c r="F41" s="94" t="s">
        <v>189</v>
      </c>
      <c r="G41" s="67"/>
      <c r="H41" s="68"/>
      <c r="I41" s="69"/>
      <c r="J41" s="41"/>
      <c r="L41" s="7"/>
      <c r="N41" s="5"/>
      <c r="O41" s="5"/>
    </row>
    <row r="42" spans="1:15" s="1" customFormat="1" ht="22.5" customHeight="1">
      <c r="A42" s="57"/>
      <c r="B42" s="108" t="s">
        <v>177</v>
      </c>
      <c r="C42" s="58"/>
      <c r="D42" s="96">
        <f>SUM(D39:D41)</f>
        <v>19140.764</v>
      </c>
      <c r="E42" s="85"/>
      <c r="F42" s="97">
        <f>SUM(F39:F41)</f>
        <v>28994.075</v>
      </c>
      <c r="G42" s="73"/>
      <c r="H42" s="68">
        <f>F42-D42</f>
        <v>9853.311000000002</v>
      </c>
      <c r="I42" s="69"/>
      <c r="J42" s="41"/>
      <c r="L42" s="5"/>
      <c r="N42" s="5"/>
      <c r="O42" s="5"/>
    </row>
    <row r="43" spans="1:15" s="1" customFormat="1" ht="15.75" customHeight="1">
      <c r="A43" s="57"/>
      <c r="B43" s="70" t="s">
        <v>190</v>
      </c>
      <c r="C43" s="58"/>
      <c r="D43" s="85"/>
      <c r="E43" s="85"/>
      <c r="F43" s="86"/>
      <c r="G43" s="73"/>
      <c r="H43" s="68"/>
      <c r="I43" s="74"/>
      <c r="J43" s="41"/>
      <c r="L43" s="9"/>
      <c r="M43" s="5"/>
      <c r="N43" s="5"/>
      <c r="O43" s="5"/>
    </row>
    <row r="44" spans="1:15" s="1" customFormat="1" ht="16.5" customHeight="1">
      <c r="A44" s="57"/>
      <c r="B44" s="109" t="s">
        <v>191</v>
      </c>
      <c r="C44" s="57"/>
      <c r="D44" s="102">
        <v>600</v>
      </c>
      <c r="E44" s="76"/>
      <c r="F44" s="102">
        <v>470</v>
      </c>
      <c r="G44" s="67"/>
      <c r="H44" s="68">
        <f>F44-D44</f>
        <v>-130</v>
      </c>
      <c r="I44" s="100"/>
      <c r="J44" s="41"/>
      <c r="L44" s="7"/>
      <c r="N44" s="5"/>
      <c r="O44" s="5"/>
    </row>
    <row r="45" spans="1:15" s="1" customFormat="1" ht="18" customHeight="1">
      <c r="A45" s="57"/>
      <c r="B45" s="110" t="s">
        <v>177</v>
      </c>
      <c r="C45" s="58"/>
      <c r="D45" s="99">
        <f>SUM(D44:D44)</f>
        <v>600</v>
      </c>
      <c r="E45" s="85"/>
      <c r="F45" s="97">
        <f>SUM(F44:F44)</f>
        <v>470</v>
      </c>
      <c r="G45" s="73"/>
      <c r="H45" s="68">
        <f>F45-D45</f>
        <v>-130</v>
      </c>
      <c r="I45" s="69"/>
      <c r="J45" s="125"/>
      <c r="L45" s="10"/>
      <c r="M45" s="5"/>
      <c r="N45" s="5"/>
      <c r="O45" s="5"/>
    </row>
    <row r="46" spans="1:10" s="20" customFormat="1" ht="9.75" customHeight="1">
      <c r="A46" s="57"/>
      <c r="B46" s="110"/>
      <c r="C46" s="58"/>
      <c r="D46" s="99"/>
      <c r="E46" s="85"/>
      <c r="F46" s="97"/>
      <c r="G46" s="73"/>
      <c r="H46" s="68"/>
      <c r="I46" s="69"/>
      <c r="J46" s="129"/>
    </row>
    <row r="47" spans="1:10" s="20" customFormat="1" ht="15" customHeight="1">
      <c r="A47" s="57"/>
      <c r="B47" s="98" t="s">
        <v>192</v>
      </c>
      <c r="C47" s="58"/>
      <c r="D47" s="99"/>
      <c r="E47" s="85"/>
      <c r="F47" s="97"/>
      <c r="G47" s="73"/>
      <c r="H47" s="68"/>
      <c r="I47" s="69"/>
      <c r="J47" s="21"/>
    </row>
    <row r="48" spans="1:10" s="20" customFormat="1" ht="16.5" customHeight="1">
      <c r="A48" s="57"/>
      <c r="B48" s="79" t="s">
        <v>193</v>
      </c>
      <c r="C48" s="57"/>
      <c r="D48" s="65">
        <v>10765</v>
      </c>
      <c r="E48" s="76"/>
      <c r="F48" s="66">
        <v>54000</v>
      </c>
      <c r="G48" s="67"/>
      <c r="H48" s="68">
        <f>F48-D48</f>
        <v>43235</v>
      </c>
      <c r="I48" s="69"/>
      <c r="J48" s="130"/>
    </row>
    <row r="49" spans="1:15" s="20" customFormat="1" ht="14.25" customHeight="1">
      <c r="A49" s="57"/>
      <c r="B49" s="111" t="s">
        <v>35</v>
      </c>
      <c r="C49" s="57"/>
      <c r="D49" s="65">
        <v>3100</v>
      </c>
      <c r="E49" s="76"/>
      <c r="F49" s="112">
        <v>4529</v>
      </c>
      <c r="G49" s="67"/>
      <c r="H49" s="68">
        <f>F49-D49</f>
        <v>1429</v>
      </c>
      <c r="I49" s="69"/>
      <c r="J49" s="126"/>
      <c r="L49" s="22"/>
      <c r="M49" s="22"/>
      <c r="N49" s="22"/>
      <c r="O49" s="21"/>
    </row>
    <row r="50" spans="1:15" s="1" customFormat="1" ht="15" customHeight="1">
      <c r="A50" s="57"/>
      <c r="B50" s="89" t="s">
        <v>89</v>
      </c>
      <c r="C50" s="57"/>
      <c r="D50" s="65">
        <v>3000</v>
      </c>
      <c r="E50" s="76"/>
      <c r="F50" s="66">
        <v>5072</v>
      </c>
      <c r="G50" s="67"/>
      <c r="H50" s="68">
        <f>F50-D50</f>
        <v>2072</v>
      </c>
      <c r="I50" s="69"/>
      <c r="J50" s="125"/>
      <c r="L50" s="5"/>
      <c r="M50" s="5"/>
      <c r="N50" s="5"/>
      <c r="O50" s="5"/>
    </row>
    <row r="51" spans="1:10" s="13" customFormat="1" ht="15.75">
      <c r="A51" s="57"/>
      <c r="B51" s="84" t="s">
        <v>177</v>
      </c>
      <c r="C51" s="58"/>
      <c r="D51" s="71">
        <f>SUM(D48:D50)</f>
        <v>16865</v>
      </c>
      <c r="E51" s="85"/>
      <c r="F51" s="72">
        <f>SUM(F48:F50)</f>
        <v>63601</v>
      </c>
      <c r="G51" s="73"/>
      <c r="H51" s="68">
        <f>F51-D51</f>
        <v>46736</v>
      </c>
      <c r="I51" s="69"/>
      <c r="J51" s="131"/>
    </row>
    <row r="52" spans="2:9" ht="7.5" customHeight="1">
      <c r="B52" s="101"/>
      <c r="D52" s="102"/>
      <c r="E52" s="76"/>
      <c r="F52" s="94"/>
      <c r="G52" s="67"/>
      <c r="H52" s="100"/>
      <c r="I52" s="100"/>
    </row>
    <row r="53" spans="2:8" ht="15.75">
      <c r="B53" s="70" t="s">
        <v>194</v>
      </c>
      <c r="C53" s="58"/>
      <c r="D53" s="72"/>
      <c r="E53" s="85"/>
      <c r="F53" s="72"/>
      <c r="G53" s="87"/>
      <c r="H53" s="68"/>
    </row>
    <row r="54" spans="2:8" ht="15.75">
      <c r="B54" s="79" t="s">
        <v>195</v>
      </c>
      <c r="C54" s="58"/>
      <c r="D54" s="76">
        <v>8300</v>
      </c>
      <c r="E54" s="76"/>
      <c r="F54" s="77">
        <v>5000</v>
      </c>
      <c r="G54" s="73"/>
      <c r="H54" s="68"/>
    </row>
    <row r="55" spans="2:8" ht="15.75">
      <c r="B55" s="84" t="s">
        <v>177</v>
      </c>
      <c r="C55" s="58"/>
      <c r="D55" s="72">
        <f>SUM(D54:D54)</f>
        <v>8300</v>
      </c>
      <c r="E55" s="76"/>
      <c r="F55" s="72">
        <f>SUM(F54:F54)</f>
        <v>5000</v>
      </c>
      <c r="G55" s="73"/>
      <c r="H55" s="68"/>
    </row>
    <row r="56" spans="2:8" ht="12" customHeight="1">
      <c r="B56" s="84"/>
      <c r="C56" s="58"/>
      <c r="D56" s="72"/>
      <c r="E56" s="76"/>
      <c r="F56" s="72"/>
      <c r="G56" s="73"/>
      <c r="H56" s="68"/>
    </row>
    <row r="57" spans="1:9" ht="15.75">
      <c r="A57" s="58"/>
      <c r="B57" s="113" t="s">
        <v>196</v>
      </c>
      <c r="C57" s="58"/>
      <c r="D57" s="71"/>
      <c r="E57" s="71"/>
      <c r="F57" s="72"/>
      <c r="G57" s="73"/>
      <c r="H57" s="223"/>
      <c r="I57" s="223"/>
    </row>
    <row r="58" spans="2:8" ht="15.75">
      <c r="B58" s="79" t="s">
        <v>197</v>
      </c>
      <c r="D58" s="65">
        <v>1008</v>
      </c>
      <c r="E58" s="65"/>
      <c r="F58" s="77">
        <v>512</v>
      </c>
      <c r="G58" s="67"/>
      <c r="H58" s="68"/>
    </row>
    <row r="59" spans="2:9" ht="18">
      <c r="B59" s="75" t="s">
        <v>353</v>
      </c>
      <c r="D59" s="65">
        <v>700</v>
      </c>
      <c r="E59" s="65"/>
      <c r="F59" s="77">
        <v>1100</v>
      </c>
      <c r="G59" s="67"/>
      <c r="H59" s="223"/>
      <c r="I59" s="224"/>
    </row>
    <row r="60" spans="1:8" ht="15.75">
      <c r="A60" s="104"/>
      <c r="B60" s="90" t="s">
        <v>198</v>
      </c>
      <c r="C60" s="104"/>
      <c r="D60" s="114">
        <v>693.077</v>
      </c>
      <c r="E60" s="106"/>
      <c r="F60" s="112">
        <v>693.077</v>
      </c>
      <c r="G60" s="91"/>
      <c r="H60" s="68"/>
    </row>
    <row r="61" spans="1:8" ht="7.5" customHeight="1">
      <c r="A61" s="104"/>
      <c r="B61" s="90"/>
      <c r="C61" s="104"/>
      <c r="D61" s="114"/>
      <c r="E61" s="106"/>
      <c r="F61" s="112"/>
      <c r="G61" s="91"/>
      <c r="H61" s="68"/>
    </row>
    <row r="62" spans="1:8" ht="15.75">
      <c r="A62" s="58"/>
      <c r="B62" s="84" t="s">
        <v>177</v>
      </c>
      <c r="C62" s="58"/>
      <c r="D62" s="72">
        <f>SUM(D58:D60)</f>
        <v>2401.077</v>
      </c>
      <c r="E62" s="85"/>
      <c r="F62" s="72">
        <f>SUM(F58:F60)</f>
        <v>2305.077</v>
      </c>
      <c r="G62" s="87"/>
      <c r="H62" s="68">
        <f>F62-D62</f>
        <v>-96</v>
      </c>
    </row>
    <row r="63" spans="2:8" ht="9" customHeight="1">
      <c r="B63" s="111"/>
      <c r="D63" s="65"/>
      <c r="E63" s="65"/>
      <c r="F63" s="66"/>
      <c r="G63" s="67"/>
      <c r="H63" s="83"/>
    </row>
    <row r="64" spans="1:8" ht="15.75">
      <c r="A64" s="104"/>
      <c r="B64" s="115" t="s">
        <v>91</v>
      </c>
      <c r="C64" s="116"/>
      <c r="D64" s="117">
        <f>D20+D27+D36+D51+D45+D55+D62+D42</f>
        <v>535322.15</v>
      </c>
      <c r="E64" s="65"/>
      <c r="F64" s="117">
        <f>F20+F27+F36+F51+F45+F55+F62+F42</f>
        <v>645690.3470000001</v>
      </c>
      <c r="G64" s="118"/>
      <c r="H64" s="68">
        <f>F64-D64</f>
        <v>110368.19700000004</v>
      </c>
    </row>
    <row r="65" spans="1:8" ht="16.5" customHeight="1">
      <c r="A65" s="104"/>
      <c r="B65" s="119" t="s">
        <v>199</v>
      </c>
      <c r="C65" s="89"/>
      <c r="D65" s="120">
        <f>D64-D41</f>
        <v>532422.15</v>
      </c>
      <c r="E65" s="76"/>
      <c r="F65" s="120">
        <f>F64</f>
        <v>645690.3470000001</v>
      </c>
      <c r="G65" s="229"/>
      <c r="H65" s="68">
        <f>F65-D65</f>
        <v>113268.19700000004</v>
      </c>
    </row>
    <row r="66" spans="2:8" ht="15.75">
      <c r="B66" s="122" t="s">
        <v>90</v>
      </c>
      <c r="C66" s="89"/>
      <c r="D66" s="123">
        <f>D64</f>
        <v>535322.15</v>
      </c>
      <c r="E66" s="76"/>
      <c r="F66" s="123">
        <f>F64</f>
        <v>645690.3470000001</v>
      </c>
      <c r="G66" s="229"/>
      <c r="H66" s="68">
        <f>F66-D66</f>
        <v>110368.19700000004</v>
      </c>
    </row>
    <row r="67" spans="2:8" ht="15">
      <c r="B67" s="89"/>
      <c r="C67" s="89"/>
      <c r="D67" s="65"/>
      <c r="E67" s="76"/>
      <c r="F67" s="65"/>
      <c r="G67" s="229"/>
      <c r="H67" s="83"/>
    </row>
    <row r="68" spans="1:8" ht="15.75">
      <c r="A68" s="124"/>
      <c r="B68" s="116" t="s">
        <v>200</v>
      </c>
      <c r="C68" s="89"/>
      <c r="D68" s="121"/>
      <c r="E68" s="76"/>
      <c r="F68" s="121"/>
      <c r="G68" s="229"/>
      <c r="H68" s="78"/>
    </row>
    <row r="69" ht="15">
      <c r="E69" s="76"/>
    </row>
    <row r="70" spans="2:5" ht="18">
      <c r="B70" s="57" t="s">
        <v>201</v>
      </c>
      <c r="E70" s="80"/>
    </row>
    <row r="71" spans="2:5" ht="18">
      <c r="B71" s="256" t="s">
        <v>352</v>
      </c>
      <c r="E71" s="80"/>
    </row>
    <row r="72" spans="2:9" ht="18" customHeight="1">
      <c r="B72" s="314" t="s">
        <v>351</v>
      </c>
      <c r="C72" s="314"/>
      <c r="D72" s="314"/>
      <c r="E72" s="314"/>
      <c r="F72" s="314"/>
      <c r="G72" s="230"/>
      <c r="H72" s="231"/>
      <c r="I72" s="231"/>
    </row>
    <row r="73" spans="2:9" ht="15">
      <c r="B73" s="314"/>
      <c r="C73" s="314"/>
      <c r="D73" s="314"/>
      <c r="E73" s="314"/>
      <c r="F73" s="314"/>
      <c r="G73" s="230"/>
      <c r="H73" s="231"/>
      <c r="I73" s="231"/>
    </row>
  </sheetData>
  <sheetProtection/>
  <mergeCells count="1">
    <mergeCell ref="B72:F73"/>
  </mergeCells>
  <hyperlinks>
    <hyperlink ref="F1" location="'Content '!A1" display="Back to content "/>
  </hyperlinks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5"/>
  <sheetViews>
    <sheetView showGridLines="0" zoomScale="70" zoomScaleNormal="70" zoomScalePageLayoutView="0" workbookViewId="0" topLeftCell="A4">
      <selection activeCell="H20" sqref="H20"/>
    </sheetView>
  </sheetViews>
  <sheetFormatPr defaultColWidth="8.88671875" defaultRowHeight="15"/>
  <cols>
    <col min="1" max="1" width="3.3359375" style="33" customWidth="1"/>
    <col min="2" max="2" width="19.10546875" style="33" customWidth="1"/>
    <col min="3" max="3" width="2.77734375" style="33" customWidth="1"/>
    <col min="4" max="4" width="16.21484375" style="33" customWidth="1"/>
    <col min="5" max="5" width="2.77734375" style="33" customWidth="1"/>
    <col min="6" max="6" width="16.21484375" style="33" customWidth="1"/>
    <col min="7" max="7" width="2.77734375" style="33" customWidth="1"/>
    <col min="8" max="8" width="12.4453125" style="33" customWidth="1"/>
    <col min="9" max="9" width="2.4453125" style="33" customWidth="1"/>
    <col min="10" max="10" width="14.77734375" style="33" customWidth="1"/>
    <col min="11" max="16384" width="8.88671875" style="33" customWidth="1"/>
  </cols>
  <sheetData>
    <row r="1" spans="2:10" ht="15.75">
      <c r="B1" s="34" t="s">
        <v>133</v>
      </c>
      <c r="J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113</v>
      </c>
    </row>
    <row r="6" spans="2:10" s="19" customFormat="1" ht="12.75" customHeight="1">
      <c r="B6" s="35"/>
      <c r="C6" s="35"/>
      <c r="D6" s="35"/>
      <c r="E6" s="35"/>
      <c r="F6" s="35"/>
      <c r="G6" s="35"/>
      <c r="H6" s="36"/>
      <c r="I6" s="35"/>
      <c r="J6" s="258" t="s">
        <v>106</v>
      </c>
    </row>
    <row r="7" spans="2:10" s="26" customFormat="1" ht="25.5" customHeight="1">
      <c r="B7" s="304" t="s">
        <v>124</v>
      </c>
      <c r="D7" s="315" t="s">
        <v>31</v>
      </c>
      <c r="E7" s="315"/>
      <c r="F7" s="315"/>
      <c r="H7" s="309" t="s">
        <v>114</v>
      </c>
      <c r="J7" s="316" t="s">
        <v>334</v>
      </c>
    </row>
    <row r="8" spans="2:10" s="26" customFormat="1" ht="25.5" customHeight="1">
      <c r="B8" s="305"/>
      <c r="D8" s="132" t="s">
        <v>20</v>
      </c>
      <c r="E8" s="37"/>
      <c r="F8" s="132" t="s">
        <v>21</v>
      </c>
      <c r="G8" s="37"/>
      <c r="H8" s="307"/>
      <c r="J8" s="317"/>
    </row>
    <row r="9" s="19" customFormat="1" ht="6" customHeight="1"/>
    <row r="10" spans="2:10" s="19" customFormat="1" ht="12.75">
      <c r="B10" s="19" t="s">
        <v>118</v>
      </c>
      <c r="D10" s="48">
        <v>2894.7806619435637</v>
      </c>
      <c r="E10" s="56"/>
      <c r="F10" s="48">
        <v>4814.836412990554</v>
      </c>
      <c r="G10" s="56"/>
      <c r="H10" s="56">
        <v>0</v>
      </c>
      <c r="J10" s="48">
        <v>7709.617074934118</v>
      </c>
    </row>
    <row r="11" spans="2:10" s="19" customFormat="1" ht="12.75">
      <c r="B11" s="19" t="s">
        <v>0</v>
      </c>
      <c r="D11" s="48">
        <v>5266.066992493666</v>
      </c>
      <c r="E11" s="56"/>
      <c r="F11" s="48">
        <v>8763.148157893178</v>
      </c>
      <c r="G11" s="56"/>
      <c r="H11" s="56">
        <v>0</v>
      </c>
      <c r="J11" s="48">
        <v>14029.215150386844</v>
      </c>
    </row>
    <row r="12" spans="2:10" s="19" customFormat="1" ht="12.75">
      <c r="B12" s="19" t="s">
        <v>1</v>
      </c>
      <c r="D12" s="48">
        <v>4424.565613671668</v>
      </c>
      <c r="E12" s="56"/>
      <c r="F12" s="48">
        <v>7362.812449346088</v>
      </c>
      <c r="G12" s="56"/>
      <c r="H12" s="56">
        <v>0</v>
      </c>
      <c r="J12" s="48">
        <v>11787.378063017757</v>
      </c>
    </row>
    <row r="13" spans="2:10" s="19" customFormat="1" ht="12.75">
      <c r="B13" s="19" t="s">
        <v>2</v>
      </c>
      <c r="D13" s="48">
        <v>4049.330483733269</v>
      </c>
      <c r="E13" s="56"/>
      <c r="F13" s="48">
        <v>6734.33931429658</v>
      </c>
      <c r="G13" s="56"/>
      <c r="H13" s="56">
        <v>0</v>
      </c>
      <c r="J13" s="48">
        <v>10783.669798029849</v>
      </c>
    </row>
    <row r="14" spans="2:10" s="19" customFormat="1" ht="12.75">
      <c r="B14" s="19" t="s">
        <v>3</v>
      </c>
      <c r="D14" s="48">
        <v>5385.479431413088</v>
      </c>
      <c r="E14" s="56"/>
      <c r="F14" s="48">
        <v>8959.455622098285</v>
      </c>
      <c r="G14" s="56"/>
      <c r="H14" s="56">
        <v>0</v>
      </c>
      <c r="J14" s="48">
        <v>14344.935053511374</v>
      </c>
    </row>
    <row r="15" spans="2:10" s="19" customFormat="1" ht="12.75">
      <c r="B15" s="19" t="s">
        <v>119</v>
      </c>
      <c r="D15" s="48">
        <v>4445.140060826113</v>
      </c>
      <c r="E15" s="56"/>
      <c r="F15" s="48">
        <v>7401.937057110907</v>
      </c>
      <c r="G15" s="56"/>
      <c r="H15" s="56">
        <v>0</v>
      </c>
      <c r="J15" s="48">
        <v>11847.07711793702</v>
      </c>
    </row>
    <row r="16" spans="2:10" s="19" customFormat="1" ht="12.75">
      <c r="B16" s="19" t="s">
        <v>4</v>
      </c>
      <c r="D16" s="48">
        <v>6140.761737324209</v>
      </c>
      <c r="E16" s="56"/>
      <c r="F16" s="48">
        <v>10212.750397910166</v>
      </c>
      <c r="G16" s="56"/>
      <c r="H16" s="56">
        <v>0</v>
      </c>
      <c r="J16" s="48">
        <v>16353.512135234374</v>
      </c>
    </row>
    <row r="17" spans="2:10" s="19" customFormat="1" ht="12.75">
      <c r="B17" s="19" t="s">
        <v>5</v>
      </c>
      <c r="D17" s="48">
        <v>3472.6843019579583</v>
      </c>
      <c r="E17" s="56"/>
      <c r="F17" s="48">
        <v>5784.946473599065</v>
      </c>
      <c r="G17" s="56"/>
      <c r="H17" s="56">
        <v>-1.8049795435551004</v>
      </c>
      <c r="J17" s="48">
        <v>9255.825796013469</v>
      </c>
    </row>
    <row r="18" spans="2:10" s="19" customFormat="1" ht="12.75">
      <c r="B18" s="19" t="s">
        <v>6</v>
      </c>
      <c r="D18" s="48">
        <v>4882.557008633942</v>
      </c>
      <c r="E18" s="56"/>
      <c r="F18" s="48">
        <v>8124.2274703140865</v>
      </c>
      <c r="G18" s="56"/>
      <c r="H18" s="56">
        <v>-3.0924172076293712</v>
      </c>
      <c r="J18" s="48">
        <v>13003.6920617404</v>
      </c>
    </row>
    <row r="19" spans="2:10" s="19" customFormat="1" ht="12.75">
      <c r="B19" s="19" t="s">
        <v>7</v>
      </c>
      <c r="D19" s="48">
        <v>7281.889917350656</v>
      </c>
      <c r="E19" s="56"/>
      <c r="F19" s="48">
        <v>12127.817716428392</v>
      </c>
      <c r="G19" s="56"/>
      <c r="H19" s="56">
        <v>-4.638267248815529</v>
      </c>
      <c r="J19" s="48">
        <v>19405.069366530235</v>
      </c>
    </row>
    <row r="20" spans="2:10" s="19" customFormat="1" ht="12.75">
      <c r="B20" s="19" t="s">
        <v>120</v>
      </c>
      <c r="D20" s="48">
        <v>8834.723759024364</v>
      </c>
      <c r="E20" s="56"/>
      <c r="F20" s="48">
        <v>14691.087053373278</v>
      </c>
      <c r="G20" s="56"/>
      <c r="H20" s="56">
        <v>-40.679324325282764</v>
      </c>
      <c r="J20" s="48">
        <v>23485.13148807236</v>
      </c>
    </row>
    <row r="21" spans="2:10" s="19" customFormat="1" ht="12.75">
      <c r="B21" s="19" t="s">
        <v>121</v>
      </c>
      <c r="D21" s="48">
        <v>5465.403338352774</v>
      </c>
      <c r="E21" s="56"/>
      <c r="F21" s="48">
        <v>9104.307755142067</v>
      </c>
      <c r="G21" s="56"/>
      <c r="H21" s="56">
        <v>-23.586699674717238</v>
      </c>
      <c r="J21" s="48">
        <v>14546.124393820122</v>
      </c>
    </row>
    <row r="22" spans="2:10" s="19" customFormat="1" ht="12.75">
      <c r="B22" s="19" t="s">
        <v>122</v>
      </c>
      <c r="D22" s="48">
        <v>4953.397571053672</v>
      </c>
      <c r="E22" s="56"/>
      <c r="F22" s="48">
        <v>8248.647641758567</v>
      </c>
      <c r="G22" s="56"/>
      <c r="H22" s="56">
        <v>0</v>
      </c>
      <c r="J22" s="48">
        <v>13202.04521281224</v>
      </c>
    </row>
    <row r="23" spans="2:10" s="19" customFormat="1" ht="12.75">
      <c r="B23" s="19" t="s">
        <v>28</v>
      </c>
      <c r="D23" s="48">
        <v>4171.950974340948</v>
      </c>
      <c r="E23" s="56"/>
      <c r="F23" s="48">
        <v>6948.541333524705</v>
      </c>
      <c r="G23" s="56"/>
      <c r="H23" s="56">
        <v>-51.74703288163746</v>
      </c>
      <c r="J23" s="48">
        <v>11068.745274984016</v>
      </c>
    </row>
    <row r="24" spans="2:10" s="19" customFormat="1" ht="12.75">
      <c r="B24" s="19" t="s">
        <v>8</v>
      </c>
      <c r="D24" s="48">
        <v>9475.277567821806</v>
      </c>
      <c r="E24" s="56"/>
      <c r="F24" s="48">
        <v>15752.103795466792</v>
      </c>
      <c r="G24" s="56"/>
      <c r="H24" s="56">
        <v>-3.8210425129075443</v>
      </c>
      <c r="J24" s="48">
        <v>25223.56032077569</v>
      </c>
    </row>
    <row r="25" spans="2:10" s="19" customFormat="1" ht="12.75">
      <c r="B25" s="19" t="s">
        <v>9</v>
      </c>
      <c r="D25" s="48">
        <v>2342.4920836550996</v>
      </c>
      <c r="E25" s="56"/>
      <c r="F25" s="48">
        <v>3890.5377513606372</v>
      </c>
      <c r="G25" s="56"/>
      <c r="H25" s="56">
        <v>-1.0327151120694509</v>
      </c>
      <c r="J25" s="48">
        <v>6231.997119903668</v>
      </c>
    </row>
    <row r="26" spans="2:10" s="19" customFormat="1" ht="12.75">
      <c r="B26" s="19" t="s">
        <v>10</v>
      </c>
      <c r="D26" s="48">
        <v>6313.68483690781</v>
      </c>
      <c r="E26" s="56"/>
      <c r="F26" s="48">
        <v>10506.657152214524</v>
      </c>
      <c r="G26" s="56"/>
      <c r="H26" s="56">
        <v>0</v>
      </c>
      <c r="J26" s="48">
        <v>16820.341989122335</v>
      </c>
    </row>
    <row r="27" spans="2:10" s="19" customFormat="1" ht="12.75">
      <c r="B27" s="19" t="s">
        <v>11</v>
      </c>
      <c r="D27" s="48">
        <v>3259.4416213416275</v>
      </c>
      <c r="E27" s="56"/>
      <c r="F27" s="48">
        <v>5404.686927596401</v>
      </c>
      <c r="G27" s="56"/>
      <c r="H27" s="56">
        <v>0</v>
      </c>
      <c r="J27" s="48">
        <v>8664.128548938028</v>
      </c>
    </row>
    <row r="28" spans="2:10" s="19" customFormat="1" ht="12.75">
      <c r="B28" s="19" t="s">
        <v>12</v>
      </c>
      <c r="D28" s="48">
        <v>3660.845506712253</v>
      </c>
      <c r="E28" s="56"/>
      <c r="F28" s="48">
        <v>6088.90621721947</v>
      </c>
      <c r="G28" s="56"/>
      <c r="H28" s="56">
        <v>0</v>
      </c>
      <c r="J28" s="48">
        <v>9749.751723931724</v>
      </c>
    </row>
    <row r="29" spans="2:10" s="19" customFormat="1" ht="12.75">
      <c r="B29" s="19" t="s">
        <v>13</v>
      </c>
      <c r="C29" s="41"/>
      <c r="D29" s="48">
        <v>3068.098380393008</v>
      </c>
      <c r="E29" s="48"/>
      <c r="F29" s="48">
        <v>5107.416988155239</v>
      </c>
      <c r="G29" s="48"/>
      <c r="H29" s="48">
        <v>0</v>
      </c>
      <c r="J29" s="48">
        <v>8175.515368548247</v>
      </c>
    </row>
    <row r="30" spans="2:10" s="19" customFormat="1" ht="12.75">
      <c r="B30" s="19" t="s">
        <v>14</v>
      </c>
      <c r="C30" s="41"/>
      <c r="D30" s="48">
        <v>5411.834888153398</v>
      </c>
      <c r="E30" s="48"/>
      <c r="F30" s="48">
        <v>9003.43740302145</v>
      </c>
      <c r="G30" s="48"/>
      <c r="H30" s="48">
        <v>0</v>
      </c>
      <c r="J30" s="48">
        <v>14415.272291174848</v>
      </c>
    </row>
    <row r="31" spans="2:10" s="19" customFormat="1" ht="12.75">
      <c r="B31" s="19" t="s">
        <v>15</v>
      </c>
      <c r="C31" s="41"/>
      <c r="D31" s="48">
        <v>11242.985062585287</v>
      </c>
      <c r="E31" s="48"/>
      <c r="F31" s="48">
        <v>18710.90999824932</v>
      </c>
      <c r="G31" s="48"/>
      <c r="H31" s="48">
        <v>-1.5536094933855449</v>
      </c>
      <c r="J31" s="48">
        <v>29952.34145134122</v>
      </c>
    </row>
    <row r="32" spans="2:10" s="19" customFormat="1" ht="6" customHeight="1">
      <c r="B32" s="35"/>
      <c r="C32" s="41"/>
      <c r="D32" s="50"/>
      <c r="E32" s="48"/>
      <c r="F32" s="50"/>
      <c r="G32" s="48"/>
      <c r="H32" s="50"/>
      <c r="J32" s="50"/>
    </row>
    <row r="33" spans="2:10" s="19" customFormat="1" ht="16.5" customHeight="1">
      <c r="B33" s="44" t="s">
        <v>123</v>
      </c>
      <c r="C33" s="35"/>
      <c r="D33" s="51">
        <v>116443.39179969019</v>
      </c>
      <c r="E33" s="51"/>
      <c r="F33" s="51">
        <v>193743.5110890698</v>
      </c>
      <c r="G33" s="51"/>
      <c r="H33" s="51">
        <v>-131.956088</v>
      </c>
      <c r="I33" s="35"/>
      <c r="J33" s="232">
        <v>310054.94680075994</v>
      </c>
    </row>
    <row r="34" s="19" customFormat="1" ht="6" customHeight="1"/>
    <row r="35" s="19" customFormat="1" ht="12.75" customHeight="1">
      <c r="B35" s="47" t="s">
        <v>22</v>
      </c>
    </row>
    <row r="36" s="19" customFormat="1" ht="12.75" customHeight="1"/>
    <row r="37" ht="12.75" customHeight="1"/>
  </sheetData>
  <sheetProtection/>
  <mergeCells count="4">
    <mergeCell ref="B7:B8"/>
    <mergeCell ref="H7:H8"/>
    <mergeCell ref="D7:F7"/>
    <mergeCell ref="J7:J8"/>
  </mergeCells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showGridLines="0" zoomScale="85" zoomScaleNormal="85" zoomScalePageLayoutView="0" workbookViewId="0" topLeftCell="A1">
      <selection activeCell="E23" sqref="E23"/>
    </sheetView>
  </sheetViews>
  <sheetFormatPr defaultColWidth="8.88671875" defaultRowHeight="15"/>
  <cols>
    <col min="1" max="1" width="3.3359375" style="24" customWidth="1"/>
    <col min="2" max="2" width="19.10546875" style="24" customWidth="1"/>
    <col min="3" max="3" width="2.77734375" style="24" customWidth="1"/>
    <col min="4" max="4" width="16.21484375" style="24" customWidth="1"/>
    <col min="5" max="16384" width="8.88671875" style="24" customWidth="1"/>
  </cols>
  <sheetData>
    <row r="1" spans="2:7" ht="15.75">
      <c r="B1" s="34" t="s">
        <v>133</v>
      </c>
      <c r="D1" s="34"/>
      <c r="G1" s="221" t="s">
        <v>327</v>
      </c>
    </row>
    <row r="2" s="20" customFormat="1" ht="6" customHeight="1">
      <c r="B2" s="19"/>
    </row>
    <row r="3" spans="2:4" s="20" customFormat="1" ht="12.75">
      <c r="B3" s="26" t="s">
        <v>126</v>
      </c>
      <c r="D3" s="26"/>
    </row>
    <row r="4" s="20" customFormat="1" ht="6" customHeight="1">
      <c r="B4" s="19"/>
    </row>
    <row r="5" spans="2:4" s="20" customFormat="1" ht="12.75">
      <c r="B5" s="26" t="s">
        <v>125</v>
      </c>
      <c r="D5" s="25"/>
    </row>
    <row r="6" spans="2:4" s="20" customFormat="1" ht="12.75" customHeight="1">
      <c r="B6" s="35"/>
      <c r="D6" s="36" t="s">
        <v>106</v>
      </c>
    </row>
    <row r="7" spans="2:4" s="25" customFormat="1" ht="25.5" customHeight="1">
      <c r="B7" s="304" t="s">
        <v>124</v>
      </c>
      <c r="C7" s="318"/>
      <c r="D7" s="306" t="s">
        <v>202</v>
      </c>
    </row>
    <row r="8" spans="2:4" s="25" customFormat="1" ht="25.5" customHeight="1">
      <c r="B8" s="305"/>
      <c r="C8" s="319"/>
      <c r="D8" s="307"/>
    </row>
    <row r="9" spans="2:3" s="20" customFormat="1" ht="6" customHeight="1">
      <c r="B9" s="19"/>
      <c r="C9" s="21"/>
    </row>
    <row r="10" spans="2:4" s="20" customFormat="1" ht="12.75">
      <c r="B10" s="19" t="s">
        <v>118</v>
      </c>
      <c r="C10" s="133"/>
      <c r="D10" s="39">
        <v>0</v>
      </c>
    </row>
    <row r="11" spans="2:4" s="20" customFormat="1" ht="12.75">
      <c r="B11" s="19" t="s">
        <v>0</v>
      </c>
      <c r="C11" s="133"/>
      <c r="D11" s="39">
        <v>0</v>
      </c>
    </row>
    <row r="12" spans="2:4" s="20" customFormat="1" ht="12.75">
      <c r="B12" s="19" t="s">
        <v>1</v>
      </c>
      <c r="C12" s="133"/>
      <c r="D12" s="39">
        <v>0</v>
      </c>
    </row>
    <row r="13" spans="2:4" s="20" customFormat="1" ht="12.75">
      <c r="B13" s="19" t="s">
        <v>2</v>
      </c>
      <c r="C13" s="133"/>
      <c r="D13" s="39">
        <v>0</v>
      </c>
    </row>
    <row r="14" spans="2:4" s="20" customFormat="1" ht="12.75">
      <c r="B14" s="19" t="s">
        <v>3</v>
      </c>
      <c r="C14" s="133"/>
      <c r="D14" s="39">
        <v>0</v>
      </c>
    </row>
    <row r="15" spans="2:4" s="20" customFormat="1" ht="12.75">
      <c r="B15" s="19" t="s">
        <v>119</v>
      </c>
      <c r="C15" s="133"/>
      <c r="D15" s="39">
        <v>0</v>
      </c>
    </row>
    <row r="16" spans="2:4" s="20" customFormat="1" ht="12.75">
      <c r="B16" s="19" t="s">
        <v>4</v>
      </c>
      <c r="C16" s="133"/>
      <c r="D16" s="39">
        <v>0</v>
      </c>
    </row>
    <row r="17" spans="2:4" s="20" customFormat="1" ht="12.75">
      <c r="B17" s="19" t="s">
        <v>5</v>
      </c>
      <c r="C17" s="133"/>
      <c r="D17" s="39">
        <v>0</v>
      </c>
    </row>
    <row r="18" spans="2:4" s="20" customFormat="1" ht="12.75">
      <c r="B18" s="19" t="s">
        <v>6</v>
      </c>
      <c r="C18" s="133"/>
      <c r="D18" s="39">
        <v>0</v>
      </c>
    </row>
    <row r="19" spans="2:4" s="20" customFormat="1" ht="12.75">
      <c r="B19" s="19" t="s">
        <v>7</v>
      </c>
      <c r="C19" s="133"/>
      <c r="D19" s="39">
        <v>0</v>
      </c>
    </row>
    <row r="20" spans="2:4" s="20" customFormat="1" ht="12.75">
      <c r="B20" s="19" t="s">
        <v>120</v>
      </c>
      <c r="C20" s="133"/>
      <c r="D20" s="39">
        <v>0</v>
      </c>
    </row>
    <row r="21" spans="2:4" s="20" customFormat="1" ht="12.75">
      <c r="B21" s="19" t="s">
        <v>121</v>
      </c>
      <c r="C21" s="133"/>
      <c r="D21" s="39">
        <v>0</v>
      </c>
    </row>
    <row r="22" spans="2:4" s="20" customFormat="1" ht="12.75">
      <c r="B22" s="19" t="s">
        <v>122</v>
      </c>
      <c r="C22" s="133"/>
      <c r="D22" s="39">
        <v>0</v>
      </c>
    </row>
    <row r="23" spans="2:4" s="20" customFormat="1" ht="12.75">
      <c r="B23" s="19" t="s">
        <v>28</v>
      </c>
      <c r="C23" s="133"/>
      <c r="D23" s="39">
        <v>0</v>
      </c>
    </row>
    <row r="24" spans="2:4" s="20" customFormat="1" ht="12.75">
      <c r="B24" s="19" t="s">
        <v>8</v>
      </c>
      <c r="C24" s="133"/>
      <c r="D24" s="39">
        <v>0</v>
      </c>
    </row>
    <row r="25" spans="2:4" s="20" customFormat="1" ht="12.75">
      <c r="B25" s="19" t="s">
        <v>9</v>
      </c>
      <c r="C25" s="133"/>
      <c r="D25" s="39">
        <v>0</v>
      </c>
    </row>
    <row r="26" spans="2:4" s="20" customFormat="1" ht="12.75">
      <c r="B26" s="19" t="s">
        <v>10</v>
      </c>
      <c r="C26" s="133"/>
      <c r="D26" s="39">
        <v>0</v>
      </c>
    </row>
    <row r="27" spans="2:4" s="20" customFormat="1" ht="12.75">
      <c r="B27" s="19" t="s">
        <v>11</v>
      </c>
      <c r="C27" s="133"/>
      <c r="D27" s="39">
        <v>0</v>
      </c>
    </row>
    <row r="28" spans="2:4" s="20" customFormat="1" ht="12.75">
      <c r="B28" s="19" t="s">
        <v>12</v>
      </c>
      <c r="C28" s="133"/>
      <c r="D28" s="39">
        <v>0</v>
      </c>
    </row>
    <row r="29" spans="2:4" s="20" customFormat="1" ht="12.75">
      <c r="B29" s="19" t="s">
        <v>13</v>
      </c>
      <c r="C29" s="133"/>
      <c r="D29" s="39">
        <v>0</v>
      </c>
    </row>
    <row r="30" spans="2:4" s="20" customFormat="1" ht="12.75">
      <c r="B30" s="19" t="s">
        <v>14</v>
      </c>
      <c r="C30" s="133"/>
      <c r="D30" s="39">
        <v>0</v>
      </c>
    </row>
    <row r="31" spans="2:4" s="20" customFormat="1" ht="12.75">
      <c r="B31" s="19" t="s">
        <v>15</v>
      </c>
      <c r="C31" s="133"/>
      <c r="D31" s="39">
        <v>0</v>
      </c>
    </row>
    <row r="32" spans="2:4" s="20" customFormat="1" ht="6" customHeight="1">
      <c r="B32" s="35"/>
      <c r="C32" s="133"/>
      <c r="D32" s="134"/>
    </row>
    <row r="33" spans="2:4" s="25" customFormat="1" ht="16.5" customHeight="1">
      <c r="B33" s="44" t="s">
        <v>123</v>
      </c>
      <c r="C33" s="135"/>
      <c r="D33" s="135">
        <v>0</v>
      </c>
    </row>
    <row r="34" s="20" customFormat="1" ht="6" customHeight="1">
      <c r="B34" s="19"/>
    </row>
    <row r="35" ht="12.75" customHeight="1">
      <c r="B35" s="47"/>
    </row>
    <row r="36" ht="12.75" customHeight="1"/>
    <row r="37" ht="12.75" customHeight="1"/>
  </sheetData>
  <sheetProtection/>
  <mergeCells count="3">
    <mergeCell ref="B7:B8"/>
    <mergeCell ref="C7:C8"/>
    <mergeCell ref="D7:D8"/>
  </mergeCells>
  <conditionalFormatting sqref="C33:D33">
    <cfRule type="expression" priority="3" dxfId="10" stopIfTrue="1">
      <formula>$A$1&gt;0</formula>
    </cfRule>
  </conditionalFormatting>
  <conditionalFormatting sqref="C6">
    <cfRule type="expression" priority="2" dxfId="10" stopIfTrue="1">
      <formula>$A$1&gt;0</formula>
    </cfRule>
  </conditionalFormatting>
  <conditionalFormatting sqref="D6">
    <cfRule type="expression" priority="1" dxfId="10" stopIfTrue="1">
      <formula>$A$1&gt;0</formula>
    </cfRule>
  </conditionalFormatting>
  <hyperlinks>
    <hyperlink ref="G1" location="'Content '!A1" display="Back to content "/>
  </hyperlink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5"/>
  <sheetViews>
    <sheetView showGridLines="0" zoomScale="60" zoomScaleNormal="60" zoomScalePageLayoutView="0" workbookViewId="0" topLeftCell="A1">
      <selection activeCell="L42" sqref="L42"/>
    </sheetView>
  </sheetViews>
  <sheetFormatPr defaultColWidth="8.88671875" defaultRowHeight="15"/>
  <cols>
    <col min="1" max="1" width="3.3359375" style="33" customWidth="1"/>
    <col min="2" max="2" width="19.10546875" style="33" customWidth="1"/>
    <col min="3" max="3" width="2.77734375" style="33" customWidth="1"/>
    <col min="4" max="4" width="14.99609375" style="33" customWidth="1"/>
    <col min="5" max="5" width="2.77734375" style="33" customWidth="1"/>
    <col min="6" max="6" width="14.99609375" style="33" customWidth="1"/>
    <col min="7" max="7" width="2.77734375" style="33" customWidth="1"/>
    <col min="8" max="8" width="8.88671875" style="33" customWidth="1"/>
    <col min="9" max="9" width="2.77734375" style="33" customWidth="1"/>
    <col min="10" max="10" width="9.4453125" style="33" customWidth="1"/>
    <col min="11" max="11" width="2.77734375" style="33" customWidth="1"/>
    <col min="12" max="16384" width="8.88671875" style="33" customWidth="1"/>
  </cols>
  <sheetData>
    <row r="1" spans="2:10" ht="15.75">
      <c r="B1" s="34" t="s">
        <v>133</v>
      </c>
      <c r="J1" s="221" t="s">
        <v>327</v>
      </c>
    </row>
    <row r="2" s="19" customFormat="1" ht="6" customHeight="1"/>
    <row r="3" s="19" customFormat="1" ht="12.75">
      <c r="B3" s="26" t="s">
        <v>126</v>
      </c>
    </row>
    <row r="4" s="19" customFormat="1" ht="6" customHeight="1"/>
    <row r="5" s="19" customFormat="1" ht="12.75">
      <c r="B5" s="26" t="s">
        <v>39</v>
      </c>
    </row>
    <row r="6" spans="2:11" s="19" customFormat="1" ht="12.75" customHeight="1">
      <c r="B6" s="35"/>
      <c r="C6" s="35"/>
      <c r="D6" s="35"/>
      <c r="E6" s="35"/>
      <c r="F6" s="35"/>
      <c r="G6" s="35"/>
      <c r="H6" s="35"/>
      <c r="I6" s="35"/>
      <c r="J6" s="36" t="s">
        <v>106</v>
      </c>
      <c r="K6" s="3"/>
    </row>
    <row r="7" spans="2:11" s="37" customFormat="1" ht="25.5" customHeight="1">
      <c r="B7" s="304" t="s">
        <v>124</v>
      </c>
      <c r="C7" s="53"/>
      <c r="D7" s="306" t="s">
        <v>135</v>
      </c>
      <c r="E7" s="53"/>
      <c r="F7" s="306" t="s">
        <v>136</v>
      </c>
      <c r="G7" s="53"/>
      <c r="H7" s="306" t="s">
        <v>23</v>
      </c>
      <c r="I7" s="53"/>
      <c r="J7" s="306" t="s">
        <v>105</v>
      </c>
      <c r="K7" s="136"/>
    </row>
    <row r="8" spans="2:14" s="37" customFormat="1" ht="25.5" customHeight="1">
      <c r="B8" s="305"/>
      <c r="D8" s="307"/>
      <c r="F8" s="307"/>
      <c r="H8" s="307"/>
      <c r="J8" s="307"/>
      <c r="K8" s="136"/>
      <c r="M8" s="137"/>
      <c r="N8" s="137"/>
    </row>
    <row r="9" s="19" customFormat="1" ht="6" customHeight="1">
      <c r="K9" s="3"/>
    </row>
    <row r="10" spans="2:13" s="19" customFormat="1" ht="12.75">
      <c r="B10" s="19" t="s">
        <v>118</v>
      </c>
      <c r="D10" s="31">
        <v>134022520.97564895</v>
      </c>
      <c r="E10" s="38"/>
      <c r="F10" s="38">
        <v>142316020.882567</v>
      </c>
      <c r="G10" s="38"/>
      <c r="H10" s="38">
        <v>8293499.906917825</v>
      </c>
      <c r="J10" s="138">
        <v>0.06188139013162349</v>
      </c>
      <c r="K10" s="3"/>
      <c r="M10" s="139"/>
    </row>
    <row r="11" spans="2:13" s="19" customFormat="1" ht="12.75">
      <c r="B11" s="19" t="s">
        <v>0</v>
      </c>
      <c r="D11" s="31">
        <v>239019120.84518668</v>
      </c>
      <c r="E11" s="38"/>
      <c r="F11" s="38">
        <v>254379801.5926121</v>
      </c>
      <c r="G11" s="38"/>
      <c r="H11" s="38">
        <v>15360680.747425407</v>
      </c>
      <c r="J11" s="138">
        <v>0.06426548927595864</v>
      </c>
      <c r="K11" s="3"/>
      <c r="M11" s="139"/>
    </row>
    <row r="12" spans="2:13" s="19" customFormat="1" ht="12.75">
      <c r="B12" s="19" t="s">
        <v>1</v>
      </c>
      <c r="D12" s="31">
        <v>216480768.1795452</v>
      </c>
      <c r="E12" s="38"/>
      <c r="F12" s="38">
        <v>229515944.9175987</v>
      </c>
      <c r="G12" s="38"/>
      <c r="H12" s="38">
        <v>13035176.7380535</v>
      </c>
      <c r="J12" s="138">
        <v>0.06021401738210003</v>
      </c>
      <c r="K12" s="3"/>
      <c r="M12" s="139"/>
    </row>
    <row r="13" spans="2:13" s="19" customFormat="1" ht="12.75">
      <c r="B13" s="19" t="s">
        <v>2</v>
      </c>
      <c r="D13" s="31">
        <v>193781541.72849002</v>
      </c>
      <c r="E13" s="38"/>
      <c r="F13" s="38">
        <v>205889854.8099037</v>
      </c>
      <c r="G13" s="38"/>
      <c r="H13" s="38">
        <v>12108313.081413686</v>
      </c>
      <c r="J13" s="138">
        <v>0.06248434692700923</v>
      </c>
      <c r="K13" s="3"/>
      <c r="M13" s="139"/>
    </row>
    <row r="14" spans="2:13" s="19" customFormat="1" ht="12.75">
      <c r="B14" s="19" t="s">
        <v>3</v>
      </c>
      <c r="D14" s="31">
        <v>269126651.1931066</v>
      </c>
      <c r="E14" s="38"/>
      <c r="F14" s="38">
        <v>286086978.45299333</v>
      </c>
      <c r="G14" s="38"/>
      <c r="H14" s="38">
        <v>16960327.25988674</v>
      </c>
      <c r="J14" s="138">
        <v>0.06301987255701848</v>
      </c>
      <c r="K14" s="3"/>
      <c r="M14" s="139"/>
    </row>
    <row r="15" spans="2:13" s="19" customFormat="1" ht="12.75">
      <c r="B15" s="19" t="s">
        <v>119</v>
      </c>
      <c r="D15" s="31">
        <v>242950740.8230791</v>
      </c>
      <c r="E15" s="38"/>
      <c r="F15" s="38">
        <v>256883256.6037728</v>
      </c>
      <c r="G15" s="38"/>
      <c r="H15" s="38">
        <v>13932515.78069368</v>
      </c>
      <c r="J15" s="138">
        <v>0.05734708086706176</v>
      </c>
      <c r="K15" s="3"/>
      <c r="M15" s="139"/>
    </row>
    <row r="16" spans="2:13" s="19" customFormat="1" ht="12.75">
      <c r="B16" s="19" t="s">
        <v>4</v>
      </c>
      <c r="D16" s="31">
        <v>250776282.2264374</v>
      </c>
      <c r="E16" s="38"/>
      <c r="F16" s="38">
        <v>267839490.07784078</v>
      </c>
      <c r="G16" s="38"/>
      <c r="H16" s="38">
        <v>17063207.851403385</v>
      </c>
      <c r="J16" s="138">
        <v>0.06804155361070484</v>
      </c>
      <c r="K16" s="3"/>
      <c r="M16" s="139"/>
    </row>
    <row r="17" spans="2:13" s="19" customFormat="1" ht="12.75">
      <c r="B17" s="19" t="s">
        <v>5</v>
      </c>
      <c r="D17" s="31">
        <v>141468696.4942202</v>
      </c>
      <c r="E17" s="38"/>
      <c r="F17" s="38">
        <v>150200227.74315175</v>
      </c>
      <c r="G17" s="38"/>
      <c r="H17" s="38">
        <v>8731531.248931557</v>
      </c>
      <c r="J17" s="138">
        <v>0.061720588832090424</v>
      </c>
      <c r="K17" s="3"/>
      <c r="M17" s="139"/>
    </row>
    <row r="18" spans="2:13" s="19" customFormat="1" ht="12.75">
      <c r="B18" s="19" t="s">
        <v>6</v>
      </c>
      <c r="D18" s="31">
        <v>231734279.72908428</v>
      </c>
      <c r="E18" s="38"/>
      <c r="F18" s="38">
        <v>247580569.44137523</v>
      </c>
      <c r="G18" s="38"/>
      <c r="H18" s="38">
        <v>15846289.712290943</v>
      </c>
      <c r="J18" s="138">
        <v>0.0683812931380567</v>
      </c>
      <c r="K18" s="3"/>
      <c r="M18" s="139"/>
    </row>
    <row r="19" spans="2:13" s="19" customFormat="1" ht="12.75">
      <c r="B19" s="19" t="s">
        <v>7</v>
      </c>
      <c r="D19" s="31">
        <v>353033601.7730308</v>
      </c>
      <c r="E19" s="38"/>
      <c r="F19" s="38">
        <v>375548971.59931105</v>
      </c>
      <c r="G19" s="38"/>
      <c r="H19" s="38">
        <v>22515369.826280236</v>
      </c>
      <c r="J19" s="138">
        <v>0.06377684649053779</v>
      </c>
      <c r="K19" s="3"/>
      <c r="M19" s="139"/>
    </row>
    <row r="20" spans="2:13" s="19" customFormat="1" ht="12.75">
      <c r="B20" s="19" t="s">
        <v>120</v>
      </c>
      <c r="D20" s="31">
        <v>436813225.85096145</v>
      </c>
      <c r="E20" s="38"/>
      <c r="F20" s="38">
        <v>463933779.40773666</v>
      </c>
      <c r="G20" s="38"/>
      <c r="H20" s="38">
        <v>27120553.556775212</v>
      </c>
      <c r="J20" s="138">
        <v>0.06208729944918979</v>
      </c>
      <c r="K20" s="3"/>
      <c r="M20" s="139"/>
    </row>
    <row r="21" spans="2:13" s="19" customFormat="1" ht="12.75">
      <c r="B21" s="19" t="s">
        <v>121</v>
      </c>
      <c r="D21" s="31">
        <v>275662922.5817696</v>
      </c>
      <c r="E21" s="38"/>
      <c r="F21" s="38">
        <v>292995855.8023821</v>
      </c>
      <c r="G21" s="38"/>
      <c r="H21" s="38">
        <v>17332933.220612526</v>
      </c>
      <c r="J21" s="138">
        <v>0.06287727438379413</v>
      </c>
      <c r="K21" s="3"/>
      <c r="M21" s="139"/>
    </row>
    <row r="22" spans="2:13" s="19" customFormat="1" ht="12.75">
      <c r="B22" s="19" t="s">
        <v>122</v>
      </c>
      <c r="D22" s="31">
        <v>260148023.8675438</v>
      </c>
      <c r="E22" s="38"/>
      <c r="F22" s="38">
        <v>277406403.28630364</v>
      </c>
      <c r="G22" s="38"/>
      <c r="H22" s="38">
        <v>17258379.418759853</v>
      </c>
      <c r="J22" s="138">
        <v>0.06634061317162677</v>
      </c>
      <c r="K22" s="3"/>
      <c r="M22" s="139"/>
    </row>
    <row r="23" spans="2:13" s="19" customFormat="1" ht="12.75">
      <c r="B23" s="19" t="s">
        <v>28</v>
      </c>
      <c r="D23" s="31">
        <v>228101276.6394654</v>
      </c>
      <c r="E23" s="38"/>
      <c r="F23" s="38">
        <v>244316670.73793143</v>
      </c>
      <c r="G23" s="38"/>
      <c r="H23" s="38">
        <v>16215394.098466039</v>
      </c>
      <c r="J23" s="138">
        <v>0.07108857231034235</v>
      </c>
      <c r="K23" s="3"/>
      <c r="M23" s="139"/>
    </row>
    <row r="24" spans="2:13" s="19" customFormat="1" ht="12.75">
      <c r="B24" s="19" t="s">
        <v>8</v>
      </c>
      <c r="D24" s="31">
        <v>465653335.5682835</v>
      </c>
      <c r="E24" s="38"/>
      <c r="F24" s="38">
        <v>494614977.40985</v>
      </c>
      <c r="G24" s="38"/>
      <c r="H24" s="38">
        <v>28961641.841566503</v>
      </c>
      <c r="J24" s="138">
        <v>0.06219571434234806</v>
      </c>
      <c r="K24" s="3"/>
      <c r="M24" s="139"/>
    </row>
    <row r="25" spans="2:13" s="19" customFormat="1" ht="12.75">
      <c r="B25" s="19" t="s">
        <v>9</v>
      </c>
      <c r="D25" s="31">
        <v>114980185.76518534</v>
      </c>
      <c r="E25" s="38"/>
      <c r="F25" s="38">
        <v>122422940.04401664</v>
      </c>
      <c r="G25" s="38"/>
      <c r="H25" s="38">
        <v>7442754.278831303</v>
      </c>
      <c r="J25" s="138">
        <v>0.06473075538450627</v>
      </c>
      <c r="K25" s="3"/>
      <c r="M25" s="139"/>
    </row>
    <row r="26" spans="2:13" s="19" customFormat="1" ht="12.75">
      <c r="B26" s="19" t="s">
        <v>10</v>
      </c>
      <c r="D26" s="31">
        <v>345584383.09451675</v>
      </c>
      <c r="E26" s="38"/>
      <c r="F26" s="38">
        <v>366320011.12932897</v>
      </c>
      <c r="G26" s="38"/>
      <c r="H26" s="38">
        <v>20735628.034812212</v>
      </c>
      <c r="J26" s="138">
        <v>0.06000163505403846</v>
      </c>
      <c r="K26" s="3"/>
      <c r="M26" s="139"/>
    </row>
    <row r="27" spans="2:13" s="19" customFormat="1" ht="12.75">
      <c r="B27" s="19" t="s">
        <v>11</v>
      </c>
      <c r="C27" s="41"/>
      <c r="D27" s="31">
        <v>137452599.35441485</v>
      </c>
      <c r="E27" s="31"/>
      <c r="F27" s="31">
        <v>145116106.19664487</v>
      </c>
      <c r="G27" s="31"/>
      <c r="H27" s="31">
        <v>7663506.842230022</v>
      </c>
      <c r="I27" s="41"/>
      <c r="J27" s="40">
        <v>0.05575381533869754</v>
      </c>
      <c r="K27" s="3"/>
      <c r="M27" s="139"/>
    </row>
    <row r="28" spans="2:13" s="19" customFormat="1" ht="12.75">
      <c r="B28" s="19" t="s">
        <v>12</v>
      </c>
      <c r="C28" s="41"/>
      <c r="D28" s="31">
        <v>175078403.6592327</v>
      </c>
      <c r="E28" s="31"/>
      <c r="F28" s="31">
        <v>186316890.52638054</v>
      </c>
      <c r="G28" s="31"/>
      <c r="H28" s="31">
        <v>11238486.867147833</v>
      </c>
      <c r="I28" s="41"/>
      <c r="J28" s="40">
        <v>0.06419116597054474</v>
      </c>
      <c r="K28" s="3"/>
      <c r="M28" s="139"/>
    </row>
    <row r="29" spans="2:13" s="19" customFormat="1" ht="12.75">
      <c r="B29" s="19" t="s">
        <v>13</v>
      </c>
      <c r="C29" s="41"/>
      <c r="D29" s="31">
        <v>150529787.06905288</v>
      </c>
      <c r="E29" s="31"/>
      <c r="F29" s="31">
        <v>160273415.07610014</v>
      </c>
      <c r="G29" s="31"/>
      <c r="H29" s="31">
        <v>9743628.007047266</v>
      </c>
      <c r="I29" s="41"/>
      <c r="J29" s="40">
        <v>0.06472890314112748</v>
      </c>
      <c r="K29" s="3"/>
      <c r="M29" s="139"/>
    </row>
    <row r="30" spans="2:13" s="19" customFormat="1" ht="12.75">
      <c r="B30" s="19" t="s">
        <v>14</v>
      </c>
      <c r="C30" s="41"/>
      <c r="D30" s="31">
        <v>288940265.0586851</v>
      </c>
      <c r="E30" s="31"/>
      <c r="F30" s="31">
        <v>309475245.99264413</v>
      </c>
      <c r="G30" s="31"/>
      <c r="H30" s="31">
        <v>20534980.933959007</v>
      </c>
      <c r="I30" s="41"/>
      <c r="J30" s="40">
        <v>0.0710699871815659</v>
      </c>
      <c r="K30" s="5"/>
      <c r="M30" s="139"/>
    </row>
    <row r="31" spans="2:13" s="19" customFormat="1" ht="12.75">
      <c r="B31" s="19" t="s">
        <v>15</v>
      </c>
      <c r="C31" s="41"/>
      <c r="D31" s="31">
        <v>628819729.5230513</v>
      </c>
      <c r="E31" s="31"/>
      <c r="F31" s="31">
        <v>668212821.2695423</v>
      </c>
      <c r="G31" s="31"/>
      <c r="H31" s="31">
        <v>39393091.746491075</v>
      </c>
      <c r="I31" s="41"/>
      <c r="J31" s="40">
        <v>0.06264608105787337</v>
      </c>
      <c r="K31" s="5"/>
      <c r="M31" s="139"/>
    </row>
    <row r="32" spans="2:11" s="19" customFormat="1" ht="6" customHeight="1">
      <c r="B32" s="35"/>
      <c r="C32" s="41"/>
      <c r="D32" s="42"/>
      <c r="E32" s="31"/>
      <c r="F32" s="42"/>
      <c r="G32" s="31"/>
      <c r="H32" s="42"/>
      <c r="I32" s="41"/>
      <c r="J32" s="43"/>
      <c r="K32" s="5"/>
    </row>
    <row r="33" spans="2:13" s="26" customFormat="1" ht="16.5" customHeight="1">
      <c r="B33" s="44" t="s">
        <v>123</v>
      </c>
      <c r="C33" s="44"/>
      <c r="D33" s="45">
        <v>5780158341.999991</v>
      </c>
      <c r="E33" s="45"/>
      <c r="F33" s="45">
        <v>6147646232.999988</v>
      </c>
      <c r="G33" s="45"/>
      <c r="H33" s="45">
        <v>367487890.9999958</v>
      </c>
      <c r="I33" s="44"/>
      <c r="J33" s="46">
        <v>0.06357747820327729</v>
      </c>
      <c r="K33" s="4"/>
      <c r="M33" s="19"/>
    </row>
    <row r="34" s="19" customFormat="1" ht="6" customHeight="1"/>
    <row r="35" s="19" customFormat="1" ht="12.75" customHeight="1">
      <c r="B35" s="47" t="s">
        <v>137</v>
      </c>
    </row>
    <row r="36" s="19" customFormat="1" ht="12.75" customHeight="1"/>
    <row r="37" s="19" customFormat="1" ht="12.75" customHeight="1"/>
  </sheetData>
  <sheetProtection/>
  <mergeCells count="5">
    <mergeCell ref="B7:B8"/>
    <mergeCell ref="J7:J8"/>
    <mergeCell ref="H7:H8"/>
    <mergeCell ref="D7:D8"/>
    <mergeCell ref="F7:F8"/>
  </mergeCells>
  <conditionalFormatting sqref="J6">
    <cfRule type="expression" priority="4" dxfId="10" stopIfTrue="1">
      <formula>$A$1&gt;0</formula>
    </cfRule>
  </conditionalFormatting>
  <conditionalFormatting sqref="K6 K33">
    <cfRule type="expression" priority="2" dxfId="10" stopIfTrue="1">
      <formula>$B$3="Final"</formula>
    </cfRule>
  </conditionalFormatting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Fulker, Louise (EPS - Digital and Strategic Comms)</cp:lastModifiedBy>
  <cp:lastPrinted>2016-10-14T12:35:10Z</cp:lastPrinted>
  <dcterms:created xsi:type="dcterms:W3CDTF">2010-10-15T11:12:03Z</dcterms:created>
  <dcterms:modified xsi:type="dcterms:W3CDTF">2019-12-16T09:05:36Z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A28362563</vt:lpwstr>
  </property>
  <property fmtid="{D5CDD505-2E9C-101B-9397-08002B2CF9AE}" pid="3" name="Objective-Title">
    <vt:lpwstr>2020-21 Settlement Provisional Key Briefing Tables - English</vt:lpwstr>
  </property>
  <property fmtid="{D5CDD505-2E9C-101B-9397-08002B2CF9AE}" pid="4" name="Objective-Comment">
    <vt:lpwstr/>
  </property>
  <property fmtid="{D5CDD505-2E9C-101B-9397-08002B2CF9AE}" pid="5" name="Objective-CreationStamp">
    <vt:filetime>2019-12-06T11:04:31Z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2019-12-15T18:05:08Z</vt:filetime>
  </property>
  <property fmtid="{D5CDD505-2E9C-101B-9397-08002B2CF9AE}" pid="9" name="Objective-ModificationStamp">
    <vt:filetime>2019-12-15T18:05:08Z</vt:filetime>
  </property>
  <property fmtid="{D5CDD505-2E9C-101B-9397-08002B2CF9AE}" pid="10" name="Objective-Owner">
    <vt:lpwstr>Caddick, Ashley (EPS - LGFWP)</vt:lpwstr>
  </property>
  <property fmtid="{D5CDD505-2E9C-101B-9397-08002B2CF9AE}" pid="11" name="Objective-Path">
    <vt:lpwstr>Objective Global Folder:Business File Plan:Education &amp; Public Services (EPS):Education &amp; Public Services (EPS) - Local Government - Finance Policy:1 - Save:Unitary Authority Settlement:Administration:2020-2021:Local Authorities - 2020-2021 - Unitary Authorities Settlement - Reports &amp; Outputs:</vt:lpwstr>
  </property>
  <property fmtid="{D5CDD505-2E9C-101B-9397-08002B2CF9AE}" pid="12" name="Objective-Parent">
    <vt:lpwstr>Local Authorities - 2020-2021 - Unitary Authorities Settlement - Reports &amp; Outputs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14.0</vt:lpwstr>
  </property>
  <property fmtid="{D5CDD505-2E9C-101B-9397-08002B2CF9AE}" pid="15" name="Objective-VersionNumber">
    <vt:r8>19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">
    <vt:lpwstr>English (eng)</vt:lpwstr>
  </property>
  <property fmtid="{D5CDD505-2E9C-101B-9397-08002B2CF9AE}" pid="21" name="Objective-Date Acquired">
    <vt:lpwstr/>
  </property>
  <property fmtid="{D5CDD505-2E9C-101B-9397-08002B2CF9AE}" pid="22" name="Objective-What to Keep">
    <vt:lpwstr>No</vt:lpwstr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ContentTypeId">
    <vt:lpwstr>0x0101009635F2668BD12043972266CC600EA70D</vt:lpwstr>
  </property>
</Properties>
</file>