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96" windowWidth="14100" windowHeight="8832" activeTab="0"/>
  </bookViews>
  <sheets>
    <sheet name="INTRODUCTION" sheetId="1" r:id="rId1"/>
    <sheet name="DCF SUMMARY SHEET" sheetId="2" r:id="rId2"/>
    <sheet name="OPTION 1 - DO MINIMUM" sheetId="3" r:id="rId3"/>
    <sheet name="OPTION 2" sheetId="4" r:id="rId4"/>
    <sheet name="OPTION 3" sheetId="5" r:id="rId5"/>
    <sheet name="BLANK OPTION" sheetId="6" r:id="rId6"/>
    <sheet name="OPTIMISM BIAS" sheetId="7" r:id="rId7"/>
    <sheet name="QUICK REFERENCE" sheetId="8" r:id="rId8"/>
    <sheet name="USEFUL LINKS" sheetId="9" r:id="rId9"/>
  </sheets>
  <definedNames>
    <definedName name="_xlnm.Print_Area" localSheetId="5">'BLANK OPTION'!$A$1:$BU$58</definedName>
    <definedName name="_xlnm.Print_Area" localSheetId="1">'DCF SUMMARY SHEET'!$A$1:$M$27</definedName>
    <definedName name="_xlnm.Print_Area" localSheetId="0">'INTRODUCTION'!$A$1:$P$43</definedName>
    <definedName name="_xlnm.Print_Area" localSheetId="6">'OPTIMISM BIAS'!$A$1:$W$48</definedName>
    <definedName name="_xlnm.Print_Area" localSheetId="2">'OPTION 1 - DO MINIMUM'!$A$1:$BU$58</definedName>
    <definedName name="_xlnm.Print_Area" localSheetId="3">'OPTION 2'!$A$1:$BT$58</definedName>
    <definedName name="_xlnm.Print_Area" localSheetId="4">'OPTION 3'!$A$1:$BU$58</definedName>
    <definedName name="_xlnm.Print_Area" localSheetId="7">'QUICK REFERENCE'!$A$1:$E$85</definedName>
    <definedName name="_xlnm.Print_Area" localSheetId="8">'USEFUL LINKS'!$A$1:$U$41</definedName>
  </definedNames>
  <calcPr fullCalcOnLoad="1"/>
</workbook>
</file>

<file path=xl/comments2.xml><?xml version="1.0" encoding="utf-8"?>
<comments xmlns="http://schemas.openxmlformats.org/spreadsheetml/2006/main">
  <authors>
    <author>brainh</author>
  </authors>
  <commentList>
    <comment ref="H5" authorId="0">
      <text>
        <r>
          <rPr>
            <sz val="12"/>
            <rFont val="Arial"/>
            <family val="2"/>
          </rPr>
          <t>Summary values are linked to the relevant tab in the spreadsheet and should therefore update automtically.</t>
        </r>
      </text>
    </comment>
    <comment ref="K5" authorId="0">
      <text>
        <r>
          <rPr>
            <sz val="12"/>
            <rFont val="Arial"/>
            <family val="2"/>
          </rPr>
          <t>Summary values are linked to the relevant tab in the spreadsheet and should therefore update automtically.</t>
        </r>
      </text>
    </comment>
    <comment ref="D8" authorId="0">
      <text>
        <r>
          <rPr>
            <sz val="12"/>
            <rFont val="Arial"/>
            <family val="2"/>
          </rPr>
          <t xml:space="preserve">Please insert either an option name or description in the appropriate cells below.
Additional options can be added as necessary, however the DCF Shummary Sheet will not update automatically for any new options added. Users must therefore create a new tab for each additional option that is added. The tab labelled 'BLANK OPTION' can be copied and used for this purpose. Users will however need to link the relevant values from any additional options added to the relevant cells in this summary sheet. </t>
        </r>
      </text>
    </comment>
    <comment ref="D11" authorId="0">
      <text>
        <r>
          <rPr>
            <sz val="12"/>
            <rFont val="Arial"/>
            <family val="2"/>
          </rPr>
          <t xml:space="preserve">In some instances a Do Nothing option may clearly be unacceptable. This situation is rare, but might occur, for example, if there is a statutory obligation to be met. If a Do Nothing option is clearly unacceptable, then a Do Minimum option </t>
        </r>
        <r>
          <rPr>
            <b/>
            <u val="single"/>
            <sz val="12"/>
            <rFont val="Arial"/>
            <family val="2"/>
          </rPr>
          <t>must</t>
        </r>
        <r>
          <rPr>
            <sz val="12"/>
            <rFont val="Arial"/>
            <family val="2"/>
          </rPr>
          <t xml:space="preserve"> be considered.
</t>
        </r>
      </text>
    </comment>
  </commentList>
</comments>
</file>

<file path=xl/comments3.xml><?xml version="1.0" encoding="utf-8"?>
<comments xmlns="http://schemas.openxmlformats.org/spreadsheetml/2006/main">
  <authors>
    <author>brainh</author>
  </authors>
  <commentList>
    <comment ref="B17" authorId="0">
      <text>
        <r>
          <rPr>
            <b/>
            <sz val="12"/>
            <rFont val="Arial"/>
            <family val="2"/>
          </rPr>
          <t xml:space="preserve">Opening Value: </t>
        </r>
        <r>
          <rPr>
            <sz val="12"/>
            <rFont val="Arial"/>
            <family val="2"/>
          </rPr>
          <t xml:space="preserve">This is included in order to represent the opportunity cost of continuing to use the asset(s) in the way proposed by the option. The opportunity cost of any asset is reflected in the value of the asset when put to its best alternative activity/use. This is usually reflected in current market prices.
</t>
        </r>
        <r>
          <rPr>
            <b/>
            <sz val="12"/>
            <rFont val="Arial"/>
            <family val="2"/>
          </rPr>
          <t xml:space="preserve">See also HMT Green Book, page 20, para 5.14: </t>
        </r>
        <r>
          <rPr>
            <sz val="12"/>
            <rFont val="Arial"/>
            <family val="2"/>
          </rPr>
          <t>"</t>
        </r>
        <r>
          <rPr>
            <i/>
            <sz val="12"/>
            <rFont val="Arial"/>
            <family val="2"/>
          </rPr>
          <t>Costs should be expressed in terms of relevant opportunity costs. It is important to explore what  opportunities may exist. An example of an opportunity is to use land in a different, more valuable, way than in its current use</t>
        </r>
        <r>
          <rPr>
            <sz val="12"/>
            <rFont val="Arial"/>
            <family val="2"/>
          </rPr>
          <t xml:space="preserve">."
[ https://www.gov.uk/government/publications/the-green-book-appraisal-and-evaluation-in-central-governent ]  </t>
        </r>
      </text>
    </comment>
    <comment ref="B18" authorId="0">
      <text>
        <r>
          <rPr>
            <b/>
            <sz val="12"/>
            <rFont val="Arial"/>
            <family val="2"/>
          </rPr>
          <t xml:space="preserve">Transactions: </t>
        </r>
        <r>
          <rPr>
            <sz val="12"/>
            <rFont val="Arial"/>
            <family val="2"/>
          </rPr>
          <t>This line is inluded to record the value of any transactions, i.e. property / land that is bought and sold during the lifetime of the option.</t>
        </r>
      </text>
    </comment>
    <comment ref="B19" authorId="0">
      <text>
        <r>
          <rPr>
            <b/>
            <sz val="12"/>
            <rFont val="Arial"/>
            <family val="2"/>
          </rPr>
          <t xml:space="preserve">Residual Value: </t>
        </r>
        <r>
          <rPr>
            <sz val="12"/>
            <rFont val="Arial"/>
            <family val="2"/>
          </rPr>
          <t>In some appraisals of investment options, the period of the appraisall will be less than the economic life of the assets involved. The economic life is the period up to the point when major refurbishment is required for the asset to continue in use. In these cases, the value of an asset which has a disposal value at the end of the appraisal period should be accounted for by subtracting its residual value from the cashflow in the final year of the appraisal. The residual value can be taken as the lower of net asset value after deducting accumulated depreciation or expected market value.</t>
        </r>
        <r>
          <rPr>
            <sz val="8"/>
            <rFont val="Tahoma"/>
            <family val="0"/>
          </rPr>
          <t xml:space="preserve">
</t>
        </r>
        <r>
          <rPr>
            <b/>
            <sz val="12"/>
            <rFont val="Arial"/>
            <family val="2"/>
          </rPr>
          <t xml:space="preserve">See also HMT Green Book, page 20, para 5.22: </t>
        </r>
        <r>
          <rPr>
            <sz val="12"/>
            <rFont val="Arial"/>
            <family val="2"/>
          </rPr>
          <t>"</t>
        </r>
        <r>
          <rPr>
            <i/>
            <sz val="12"/>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rFont val="Arial"/>
            <family val="2"/>
          </rPr>
          <t>".
[https://www.gov.uk/government/publications/the-green-book-appraisal-and-evaluation-in-central-governent]</t>
        </r>
      </text>
    </comment>
    <comment ref="B14" authorId="0">
      <text>
        <r>
          <rPr>
            <b/>
            <sz val="12"/>
            <rFont val="Arial"/>
            <family val="2"/>
          </rPr>
          <t xml:space="preserve">Scope of Cashflows: </t>
        </r>
        <r>
          <rPr>
            <sz val="12"/>
            <rFont val="Arial"/>
            <family val="2"/>
          </rPr>
          <t>The appraisal should attempt to capture all direct and indirect implications of the investment/option. Total (as opposed to change in) property, capital and revenue costs should be presented.</t>
        </r>
        <r>
          <rPr>
            <b/>
            <sz val="12"/>
            <rFont val="Arial"/>
            <family val="2"/>
          </rPr>
          <t xml:space="preserve">
Price/cost Base: </t>
        </r>
        <r>
          <rPr>
            <sz val="12"/>
            <rFont val="Arial"/>
            <family val="2"/>
          </rPr>
          <t xml:space="preserve">This should be common for all costs, which should be presented in real terms or current prices (i.e. at today's general price level). Where particular prices are expected to increase at significantly higher or lower rate than inflation, the </t>
        </r>
        <r>
          <rPr>
            <i/>
            <sz val="12"/>
            <rFont val="Arial"/>
            <family val="2"/>
          </rPr>
          <t xml:space="preserve">relative </t>
        </r>
        <r>
          <rPr>
            <sz val="12"/>
            <rFont val="Arial"/>
            <family val="2"/>
          </rPr>
          <t>price change should be calculated. Examples where relative prices changes may be material to an appraisal include, high technology products (where prices may be expected to fall in real terms); fuel prices (where the resource supply is scarce); and wages (where productivity growth is expected to lead to wage increases above general inflation).</t>
        </r>
        <r>
          <rPr>
            <b/>
            <sz val="12"/>
            <rFont val="Arial"/>
            <family val="2"/>
          </rPr>
          <t xml:space="preserve">
Sign Convention:  </t>
        </r>
        <r>
          <rPr>
            <sz val="12"/>
            <rFont val="Arial"/>
            <family val="2"/>
          </rPr>
          <t xml:space="preserve">Costs positive, benefits negative.
</t>
        </r>
        <r>
          <rPr>
            <b/>
            <sz val="12"/>
            <rFont val="Arial"/>
            <family val="2"/>
          </rPr>
          <t>Timing:</t>
        </r>
        <r>
          <rPr>
            <sz val="12"/>
            <rFont val="Arial"/>
            <family val="2"/>
          </rPr>
          <t xml:space="preserve"> As per timing of implementation and expenditure of cashflows.</t>
        </r>
        <r>
          <rPr>
            <b/>
            <sz val="12"/>
            <rFont val="Arial"/>
            <family val="2"/>
          </rPr>
          <t xml:space="preserve">
Exclude Transfer Payments: </t>
        </r>
        <r>
          <rPr>
            <sz val="12"/>
            <rFont val="Arial"/>
            <family val="2"/>
          </rPr>
          <t>These should be excluded from the appraisal. A transfer payment is one for which no good or service is obtained in return. Transfer payments may change the distribution of income or wealth, but do not give rise to direct economic costs. Taxes, redundancy payments, and capital charges are all examples of transfer payments that should be exluded from an economic appraisal.</t>
        </r>
        <r>
          <rPr>
            <b/>
            <sz val="12"/>
            <rFont val="Arial"/>
            <family val="2"/>
          </rPr>
          <t xml:space="preserve">
Exclude Sunk Costs: </t>
        </r>
        <r>
          <rPr>
            <sz val="12"/>
            <rFont val="Arial"/>
            <family val="2"/>
          </rPr>
          <t>These are the costs of goods and services that have already been incurred and are therefore irrevocable. They should be excluded from the appraisal. From an appraisal viewpoint, the costs that matter are those upon which decisions can stil be made. However, this includes the opportunity costs of continuing to tie up resources that have already been paid for - see the comments in this speardhseet covering 'Property and Oppurtunity Costs' for more information on this aspect of the appraisal.</t>
        </r>
        <r>
          <rPr>
            <b/>
            <sz val="12"/>
            <rFont val="Arial"/>
            <family val="2"/>
          </rPr>
          <t xml:space="preserve">
</t>
        </r>
      </text>
    </comment>
    <comment ref="B47" authorId="0">
      <text>
        <r>
          <rPr>
            <b/>
            <sz val="12"/>
            <rFont val="Arial"/>
            <family val="2"/>
          </rPr>
          <t xml:space="preserve">Discount Rate: </t>
        </r>
        <r>
          <rPr>
            <sz val="12"/>
            <rFont val="Arial"/>
            <family val="2"/>
          </rPr>
          <t xml:space="preserve">This is used to adjust for the timing of incidence of costs by discounting them to obtain their present values. The current HM Treasury Green Book discount rate is 3.5% for years 0-30 and 3.0% for years 31-75.
</t>
        </r>
        <r>
          <rPr>
            <b/>
            <sz val="12"/>
            <rFont val="Arial"/>
            <family val="2"/>
          </rPr>
          <t xml:space="preserve">See HMT Green Book, Annex 6, page 97:
</t>
        </r>
        <r>
          <rPr>
            <sz val="12"/>
            <rFont val="Arial"/>
            <family val="2"/>
          </rPr>
          <t xml:space="preserve">[https://www.gov.uk/government/publications/the-green-book-appraisal-and-evaluation-in-central-governent] </t>
        </r>
      </text>
    </comment>
    <comment ref="B7" authorId="0">
      <text>
        <r>
          <rPr>
            <b/>
            <sz val="12"/>
            <rFont val="Arial"/>
            <family val="2"/>
          </rPr>
          <t xml:space="preserve">Appraisal Period: </t>
        </r>
        <r>
          <rPr>
            <sz val="12"/>
            <rFont val="Arial"/>
            <family val="2"/>
          </rPr>
          <t>The appraisal period should normally equate to the intended period of use of the asset(s). This is the period over which the asset can be used for the specific purpose that it has been provided for. An appraisal period of 29 years (i.e. 30 years when counting year zero) is commonplace for refurbishment options. An appraisal period of 59 years (i.e. 60 years when counting year zero) is commonplace for new build options. These values are not set in stone however, and therefore, can be adjusted to the specific characteristics of the project at hand.</t>
        </r>
      </text>
    </comment>
    <comment ref="B24" authorId="0">
      <text>
        <r>
          <rPr>
            <b/>
            <sz val="12"/>
            <rFont val="Arial"/>
            <family val="2"/>
          </rPr>
          <t xml:space="preserve">Initial Capital Costs:
</t>
        </r>
        <r>
          <rPr>
            <sz val="12"/>
            <rFont val="Arial"/>
            <family val="2"/>
          </rPr>
          <t xml:space="preserve">Remeber to </t>
        </r>
        <r>
          <rPr>
            <b/>
            <sz val="12"/>
            <rFont val="Arial"/>
            <family val="2"/>
          </rPr>
          <t>exclude</t>
        </r>
        <r>
          <rPr>
            <sz val="12"/>
            <rFont val="Arial"/>
            <family val="2"/>
          </rPr>
          <t xml:space="preserve"> VAT and inflation. And exclude contingency allowance </t>
        </r>
        <r>
          <rPr>
            <b/>
            <i/>
            <sz val="12"/>
            <rFont val="Arial"/>
            <family val="2"/>
          </rPr>
          <t xml:space="preserve">if </t>
        </r>
        <r>
          <rPr>
            <sz val="12"/>
            <rFont val="Arial"/>
            <family val="2"/>
          </rPr>
          <t>reflected in the risk analysis (if not, include the contingency allowance).</t>
        </r>
      </text>
    </comment>
    <comment ref="B33" authorId="0">
      <text>
        <r>
          <rPr>
            <b/>
            <sz val="12"/>
            <rFont val="Arial"/>
            <family val="2"/>
          </rPr>
          <t xml:space="preserve">Salaries: </t>
        </r>
        <r>
          <rPr>
            <sz val="12"/>
            <rFont val="Arial"/>
            <family val="2"/>
          </rPr>
          <t>Include any increases above general inflation that are anticipated.</t>
        </r>
        <r>
          <rPr>
            <sz val="8"/>
            <rFont val="Tahoma"/>
            <family val="0"/>
          </rPr>
          <t xml:space="preserve">
</t>
        </r>
      </text>
    </comment>
    <comment ref="B27" authorId="0">
      <text>
        <r>
          <rPr>
            <b/>
            <sz val="12"/>
            <rFont val="Arial"/>
            <family val="2"/>
          </rPr>
          <t xml:space="preserve">Other Capital Costs: </t>
        </r>
        <r>
          <rPr>
            <sz val="12"/>
            <rFont val="Arial"/>
            <family val="2"/>
          </rPr>
          <t>In addition to the capital costs incurred as a consequence of the option, any capital investment required to maintain the existing estate in appropriate condition until the building works are complete, should also be included within the appraisal.  The amount of transition period investment will vary according to the option under consideration and with the length of the implementation period.</t>
        </r>
        <r>
          <rPr>
            <sz val="8"/>
            <rFont val="Tahoma"/>
            <family val="0"/>
          </rPr>
          <t xml:space="preserve">
</t>
        </r>
      </text>
    </comment>
    <comment ref="B35" authorId="0">
      <text>
        <r>
          <rPr>
            <b/>
            <sz val="12"/>
            <rFont val="Arial"/>
            <family val="2"/>
          </rPr>
          <t xml:space="preserve">Other Revenue Costs: </t>
        </r>
        <r>
          <rPr>
            <sz val="12"/>
            <rFont val="Arial"/>
            <family val="2"/>
          </rPr>
          <t xml:space="preserve">The revenue implications of the transition years prior to the full implementation of the option/scheme will need be consistent with the implementation programme (and associated capital costs), as well as with any changes in practice and personnel that will be brought about in advance of moving/changing sites (and the costs or savings associated with this).  
Revenue costs during 'transitional' years should include the following non-recurrent costs (i.e., the three “Ds”):
• </t>
        </r>
        <r>
          <rPr>
            <b/>
            <sz val="12"/>
            <rFont val="Arial"/>
            <family val="2"/>
          </rPr>
          <t>Double running costs</t>
        </r>
        <r>
          <rPr>
            <sz val="12"/>
            <rFont val="Arial"/>
            <family val="2"/>
          </rPr>
          <t xml:space="preserve"> associated with the implementation of the option/scheme;
• </t>
        </r>
        <r>
          <rPr>
            <b/>
            <sz val="12"/>
            <rFont val="Arial"/>
            <family val="2"/>
          </rPr>
          <t>Decanting costs</t>
        </r>
        <r>
          <rPr>
            <sz val="12"/>
            <rFont val="Arial"/>
            <family val="2"/>
          </rPr>
          <t xml:space="preserve"> associated with the implementation of the option/scheme; and
• </t>
        </r>
        <r>
          <rPr>
            <b/>
            <sz val="12"/>
            <rFont val="Arial"/>
            <family val="2"/>
          </rPr>
          <t>Development/change costs</t>
        </r>
        <r>
          <rPr>
            <sz val="12"/>
            <rFont val="Arial"/>
            <family val="2"/>
          </rPr>
          <t xml:space="preserve">, inclusive of the implications of new employment and any change management required to deliver the new service, such as, retraining for new roles for example.
They will, however, </t>
        </r>
        <r>
          <rPr>
            <b/>
            <sz val="12"/>
            <rFont val="Arial"/>
            <family val="2"/>
          </rPr>
          <t>exclude</t>
        </r>
        <r>
          <rPr>
            <sz val="12"/>
            <rFont val="Arial"/>
            <family val="2"/>
          </rPr>
          <t>:
• Redundancy payments (as these represent transfer payments).</t>
        </r>
      </text>
    </comment>
    <comment ref="B25" authorId="0">
      <text>
        <r>
          <rPr>
            <b/>
            <sz val="12"/>
            <rFont val="Arial"/>
            <family val="2"/>
          </rPr>
          <t xml:space="preserve">Optimism Bias: </t>
        </r>
        <r>
          <rPr>
            <sz val="12"/>
            <rFont val="Arial"/>
            <family val="2"/>
          </rPr>
          <t>Please see HM Treasury's Supplementary Guidance on Optimism Bias, avilable at:</t>
        </r>
        <r>
          <rPr>
            <b/>
            <sz val="12"/>
            <rFont val="Arial"/>
            <family val="2"/>
          </rPr>
          <t xml:space="preserve">
</t>
        </r>
        <r>
          <rPr>
            <sz val="12"/>
            <rFont val="Arial"/>
            <family val="2"/>
          </rPr>
          <t>[https://www.gov.uk/government/publications/green-book-supplementary-guidance-optimism-bias]</t>
        </r>
        <r>
          <rPr>
            <b/>
            <sz val="12"/>
            <rFont val="Arial"/>
            <family val="2"/>
          </rPr>
          <t xml:space="preserve">
</t>
        </r>
        <r>
          <rPr>
            <sz val="12"/>
            <rFont val="Arial"/>
            <family val="2"/>
          </rPr>
          <t>There is a demonstrated, systematic, tendency for project appraisers to be overly optimistic. To redress this tendency appraisers should make explicit, empirically based adjustments to the estimates of a project’s costs. As discussed in the Green Book, it is recommended that these adjustments be based on data from past projects or similar projects elsewhere, and adjusted for the unique characteristics of the project in hand. In the absence of a more specific evidence base, colleagues are encouraged to collect data to inform future estimates of optimism, and in the meantime use the best available data.</t>
        </r>
        <r>
          <rPr>
            <b/>
            <sz val="12"/>
            <rFont val="Arial"/>
            <family val="2"/>
          </rPr>
          <t xml:space="preserve">
</t>
        </r>
        <r>
          <rPr>
            <sz val="12"/>
            <rFont val="Arial"/>
            <family val="2"/>
          </rPr>
          <t xml:space="preserve">
Optimism bias can also apply to works duration, revenue costs, and anticipated benefits. However, it is unlikely in practice that quantified adjustment can be made for optimism bias to these specific project paramaters due to a lack of evidence upon which to base such assumptions. Given this, the HMT Green Book recommends that sensitivty analysis should be used to assess the effects of underestimating revenue costs and over estimating benefits. Sensitivty analysis becomes increasingly imoprtant at the Outline Business Case (OBC) stage when the robustness of the ranking of options is tested. As the business case develops, the level of optimism bias remaining should diminsh as there is less scope for the project's output specification to change, and action can therefpre be taken to mitigate the factors contibuting to optimism.
</t>
        </r>
        <r>
          <rPr>
            <b/>
            <sz val="12"/>
            <rFont val="Arial"/>
            <family val="2"/>
          </rPr>
          <t xml:space="preserve">
HMT Green Book, page 29, para 5.61: </t>
        </r>
        <r>
          <rPr>
            <sz val="12"/>
            <rFont val="Arial"/>
            <family val="2"/>
          </rPr>
          <t>"</t>
        </r>
        <r>
          <rPr>
            <i/>
            <sz val="12"/>
            <rFont val="Arial"/>
            <family val="2"/>
          </rPr>
          <t>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t>
        </r>
        <r>
          <rPr>
            <sz val="12"/>
            <rFont val="Arial"/>
            <family val="2"/>
          </rPr>
          <t>."
[https://www.gov.uk/government/publications/the-green-book-appraisal-and-evaluation-in-central-governent]</t>
        </r>
      </text>
    </comment>
    <comment ref="B16" authorId="0">
      <text>
        <r>
          <rPr>
            <b/>
            <sz val="12"/>
            <rFont val="Arial"/>
            <family val="2"/>
          </rPr>
          <t xml:space="preserve">Principle: </t>
        </r>
        <r>
          <rPr>
            <sz val="12"/>
            <rFont val="Arial"/>
            <family val="2"/>
          </rPr>
          <t xml:space="preserve">The property (land, buildings and major equipment) implications of any option should be reflected in the Discounted Cashflow analysis in accordance with the opportunity costs of the property or properties - irrespective of whether property is bought, sold or transferred, rented or used by the public sector. The opportunity costs of any asset reflect the value of the asset when used in its best alternative activity and is reflected in current market prices.
If within an option a property is rented by the public sector, the rental costs will be reflected in annual revenue costs (rather than reflected in capital costs).  Please note that where a property is rented to another public sector organisation, the income associated with the rental is excluded from revenue estimates as this represents a transfer payment between public sector organisations.
Project appraisers need to ensure that all property and opportunity cost values are assessed appropriately.  The “property and opportunity” lines in this spreadsheet distinguish between “opening” values, “transactions” within the appraisal period and “residual” values. 
</t>
        </r>
        <r>
          <rPr>
            <b/>
            <sz val="12"/>
            <rFont val="Arial"/>
            <family val="2"/>
          </rPr>
          <t>Opening Value:</t>
        </r>
        <r>
          <rPr>
            <sz val="12"/>
            <rFont val="Arial"/>
            <family val="2"/>
          </rPr>
          <t xml:space="preserve">
In the "opening value" row, opening values are included in year zero - as positive numbers. 
</t>
        </r>
        <r>
          <rPr>
            <b/>
            <sz val="12"/>
            <rFont val="Arial"/>
            <family val="2"/>
          </rPr>
          <t>Transactions:</t>
        </r>
        <r>
          <rPr>
            <sz val="12"/>
            <rFont val="Arial"/>
            <family val="2"/>
          </rPr>
          <t xml:space="preserve">
In this row, property purchases, receipts and other transactions are included in the anticipated year of purchase, sale or transfer - positive numbers for purchase and transfers into the scheme and negative numbers for sale and transfers out. All transactions, whether they are cash sales/purchases or transfers to other public sector organisations should be entered in the “transactions” category.
</t>
        </r>
        <r>
          <rPr>
            <b/>
            <sz val="12"/>
            <rFont val="Arial"/>
            <family val="2"/>
          </rPr>
          <t xml:space="preserve">Residual Value:
</t>
        </r>
        <r>
          <rPr>
            <sz val="12"/>
            <rFont val="Arial"/>
            <family val="2"/>
          </rPr>
          <t>Residual values are included in the last year of the discount period - as negative numbers.</t>
        </r>
      </text>
    </comment>
    <comment ref="B23" authorId="0">
      <text>
        <r>
          <rPr>
            <b/>
            <sz val="12"/>
            <rFont val="Arial"/>
            <family val="2"/>
          </rPr>
          <t xml:space="preserve">Capital Cost: </t>
        </r>
        <r>
          <rPr>
            <sz val="12"/>
            <rFont val="Arial"/>
            <family val="2"/>
          </rPr>
          <t>Example capital costs are provided here. Please include additional rows as necessary.</t>
        </r>
      </text>
    </comment>
    <comment ref="B26" authorId="0">
      <text>
        <r>
          <rPr>
            <b/>
            <sz val="12"/>
            <rFont val="Arial"/>
            <family val="2"/>
          </rPr>
          <t xml:space="preserve">Life-Cycle Costs: </t>
        </r>
        <r>
          <rPr>
            <sz val="12"/>
            <rFont val="Arial"/>
            <family val="2"/>
          </rPr>
          <t>In addition to the initial capital costs of a scheme, economic appraisals will also reflect the life-cycle investment associated with an option.  Life-cycle costs are the costs required to maintain the asset(s) throughout its life, usually for a period of 60 years for new build options and 30 years for refurbishment options (see the appraisal periods row above). Life-cycle costs will include capital costs in respect of buildings refurbishment, upgrade and replacement and the costs of replacing equipment. As with initial capital costs, assessments of life-cycle costs should exclude VAT and inflation (unless prices are expected to increase at significantly higher or lower rate than general inflation - see coment on the 'CASHFLOWS' row above for more detail on this).</t>
        </r>
      </text>
    </comment>
    <comment ref="B32" authorId="0">
      <text>
        <r>
          <rPr>
            <b/>
            <sz val="12"/>
            <rFont val="Arial"/>
            <family val="2"/>
          </rPr>
          <t>Revenus Costs:</t>
        </r>
        <r>
          <rPr>
            <sz val="12"/>
            <rFont val="Arial"/>
            <family val="2"/>
          </rPr>
          <t xml:space="preserve"> Please include additional rows as necessary.
‘Revenue cost’ is the term used to describe the operating costs of a service or scheme. Revenue costs should be assessed at a constant price base, consistent with the price base adopted in respect of land/property values and capital costs (usually current “real” prices).  To be consistent with capital cost assessments and non-financial appraisals, the </t>
        </r>
        <r>
          <rPr>
            <b/>
            <sz val="12"/>
            <rFont val="Arial"/>
            <family val="2"/>
          </rPr>
          <t>total</t>
        </r>
        <r>
          <rPr>
            <sz val="12"/>
            <rFont val="Arial"/>
            <family val="2"/>
          </rPr>
          <t xml:space="preserve"> revenue cost of the service/scheme in question will be included in the appraisal and </t>
        </r>
        <r>
          <rPr>
            <b/>
            <sz val="12"/>
            <rFont val="Arial"/>
            <family val="2"/>
          </rPr>
          <t>not</t>
        </r>
        <r>
          <rPr>
            <sz val="12"/>
            <rFont val="Arial"/>
            <family val="2"/>
          </rPr>
          <t xml:space="preserve"> just the additional costs/savings of the proposed change.</t>
        </r>
      </text>
    </comment>
    <comment ref="B34" authorId="0">
      <text>
        <r>
          <rPr>
            <b/>
            <sz val="12"/>
            <rFont val="Arial"/>
            <family val="2"/>
          </rPr>
          <t xml:space="preserve">Building Running Costs: </t>
        </r>
        <r>
          <rPr>
            <sz val="12"/>
            <rFont val="Arial"/>
            <family val="2"/>
          </rPr>
          <t xml:space="preserve">Running costs should include the costs of running the asset(s), inclusive of ongoing buildings (revenue) maintenance, heat, light and power and business rates.  Building related running costs will take account of the proposed design and other buildings characteristics, as well as other factors that will affect the different elements of these costs. Given that a building's maintenance costs need to be consistent with life-cycle costs, and because the cost of maintaining new buildings will not necessarily reflect historic maintenance costs, professional advice should be sought with respect to buildings related running costs and their relationship to life-cycle costs (although please note that life-cycle costs fall under capital costs, whereas building running costs fall under revenue costs). 
</t>
        </r>
      </text>
    </comment>
    <comment ref="C2" authorId="0">
      <text>
        <r>
          <rPr>
            <sz val="12"/>
            <rFont val="Arial"/>
            <family val="2"/>
          </rPr>
          <t xml:space="preserve">In some instances a Do Nothing option may clearly be unacceptable. This situation is rare, but might occur, for example, if there is a statutory obligation to be met. If a Do Nothing option is clearly unacceptable, then a Do Minimum option </t>
        </r>
        <r>
          <rPr>
            <b/>
            <u val="single"/>
            <sz val="12"/>
            <rFont val="Arial"/>
            <family val="2"/>
          </rPr>
          <t>must</t>
        </r>
        <r>
          <rPr>
            <sz val="12"/>
            <rFont val="Arial"/>
            <family val="2"/>
          </rPr>
          <t xml:space="preserve"> be considered.</t>
        </r>
      </text>
    </comment>
    <comment ref="C7" authorId="0">
      <text>
        <r>
          <rPr>
            <sz val="12"/>
            <rFont val="Arial"/>
            <family val="2"/>
          </rPr>
          <t xml:space="preserve">Please input a number in this cell to reflect the number of years the appraisal needs to cover, e.g. 30  </t>
        </r>
      </text>
    </comment>
  </commentList>
</comments>
</file>

<file path=xl/comments4.xml><?xml version="1.0" encoding="utf-8"?>
<comments xmlns="http://schemas.openxmlformats.org/spreadsheetml/2006/main">
  <authors>
    <author>brainh</author>
  </authors>
  <commentList>
    <comment ref="B17" authorId="0">
      <text>
        <r>
          <rPr>
            <b/>
            <sz val="12"/>
            <rFont val="Arial"/>
            <family val="2"/>
          </rPr>
          <t xml:space="preserve">Opening Value: </t>
        </r>
        <r>
          <rPr>
            <sz val="12"/>
            <rFont val="Arial"/>
            <family val="2"/>
          </rPr>
          <t xml:space="preserve">This is included in order to represent the opportunity cost of continuing to use the asset(s) in the way proposed by the option. The opportunity cost of any asset is reflected in the value of the asset when put to its best alternative activity/use. This is usually reflected in current market prices.
</t>
        </r>
        <r>
          <rPr>
            <b/>
            <sz val="12"/>
            <rFont val="Arial"/>
            <family val="2"/>
          </rPr>
          <t xml:space="preserve">See also HMT Green Book, page 20, para 5.14: </t>
        </r>
        <r>
          <rPr>
            <sz val="12"/>
            <rFont val="Arial"/>
            <family val="2"/>
          </rPr>
          <t>"</t>
        </r>
        <r>
          <rPr>
            <i/>
            <sz val="12"/>
            <rFont val="Arial"/>
            <family val="2"/>
          </rPr>
          <t>Costs should be expressed in terms of relevant opportunity costs. It is important to explore what  opportunities may exist. An example of an opportunity is to use land in a different, more valuable, way than in its current use</t>
        </r>
        <r>
          <rPr>
            <sz val="12"/>
            <rFont val="Arial"/>
            <family val="2"/>
          </rPr>
          <t xml:space="preserve">."
[ https://www.gov.uk/government/publications/the-green-book-appraisal-and-evaluation-in-central-governent ]  </t>
        </r>
      </text>
    </comment>
    <comment ref="B18" authorId="0">
      <text>
        <r>
          <rPr>
            <b/>
            <sz val="12"/>
            <rFont val="Arial"/>
            <family val="2"/>
          </rPr>
          <t xml:space="preserve">Transactions: </t>
        </r>
        <r>
          <rPr>
            <sz val="12"/>
            <rFont val="Arial"/>
            <family val="2"/>
          </rPr>
          <t>This line is inluded to record the value of any transactions, i.e. property / land that is bought and sold during the lifetime of the option.</t>
        </r>
      </text>
    </comment>
    <comment ref="B19" authorId="0">
      <text>
        <r>
          <rPr>
            <b/>
            <sz val="12"/>
            <rFont val="Arial"/>
            <family val="2"/>
          </rPr>
          <t xml:space="preserve">Residual Value: </t>
        </r>
        <r>
          <rPr>
            <sz val="12"/>
            <rFont val="Arial"/>
            <family val="2"/>
          </rPr>
          <t>In some appraisals of investment options, the period of the appraisall will be less than the economic life of the assets involved. The economic life is the period up to the point when major refurbishment is required for the asset to continue in use. In these cases, the value of an asset which has a disposal value at the end of the appraisal period should be accounted for by subtracting its residual value from the cashflow in the final year of the appraisal. The residual value can be taken as the lower of net asset value after deducting accumulated depreciation or expected market value.</t>
        </r>
        <r>
          <rPr>
            <sz val="8"/>
            <rFont val="Tahoma"/>
            <family val="0"/>
          </rPr>
          <t xml:space="preserve">
</t>
        </r>
        <r>
          <rPr>
            <b/>
            <sz val="12"/>
            <rFont val="Arial"/>
            <family val="2"/>
          </rPr>
          <t xml:space="preserve">See also HMT Green Book, page 20, para 5.22: </t>
        </r>
        <r>
          <rPr>
            <sz val="12"/>
            <rFont val="Arial"/>
            <family val="2"/>
          </rPr>
          <t>"</t>
        </r>
        <r>
          <rPr>
            <i/>
            <sz val="12"/>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rFont val="Arial"/>
            <family val="2"/>
          </rPr>
          <t>".
[https://www.gov.uk/government/publications/the-green-book-appraisal-and-evaluation-in-central-governent]</t>
        </r>
      </text>
    </comment>
    <comment ref="B14" authorId="0">
      <text>
        <r>
          <rPr>
            <b/>
            <sz val="12"/>
            <rFont val="Arial"/>
            <family val="2"/>
          </rPr>
          <t xml:space="preserve">Scope of Cashflows: </t>
        </r>
        <r>
          <rPr>
            <sz val="12"/>
            <rFont val="Arial"/>
            <family val="2"/>
          </rPr>
          <t>The appraisal should attempt to capture all direct and indirect implications of the investment/option. Total (as opposed to change in) property, capital and revenue costs should be presented.</t>
        </r>
        <r>
          <rPr>
            <b/>
            <sz val="12"/>
            <rFont val="Arial"/>
            <family val="2"/>
          </rPr>
          <t xml:space="preserve">
Price/cost Base: </t>
        </r>
        <r>
          <rPr>
            <sz val="12"/>
            <rFont val="Arial"/>
            <family val="2"/>
          </rPr>
          <t xml:space="preserve">This should be common for all costs, which should be presented in real terms or current prices (i.e. at today's general price level). Where particular prices are expected to increase at significantly higher or lower rate than inflation, the </t>
        </r>
        <r>
          <rPr>
            <i/>
            <sz val="12"/>
            <rFont val="Arial"/>
            <family val="2"/>
          </rPr>
          <t xml:space="preserve">relative </t>
        </r>
        <r>
          <rPr>
            <sz val="12"/>
            <rFont val="Arial"/>
            <family val="2"/>
          </rPr>
          <t>price change should be calculated. Examples where relative prices changes may be material to an appraisal include, high technology products (where prices may be expected to fall in real terms); fuel prices (where the resource supply is scarce); and wages (where productivity growth is expected to lead to wage increases above general inflation).</t>
        </r>
        <r>
          <rPr>
            <b/>
            <sz val="12"/>
            <rFont val="Arial"/>
            <family val="2"/>
          </rPr>
          <t xml:space="preserve">
Sign Convention:  </t>
        </r>
        <r>
          <rPr>
            <sz val="12"/>
            <rFont val="Arial"/>
            <family val="2"/>
          </rPr>
          <t xml:space="preserve">Costs positive, benefits negative.
</t>
        </r>
        <r>
          <rPr>
            <b/>
            <sz val="12"/>
            <rFont val="Arial"/>
            <family val="2"/>
          </rPr>
          <t>Timing:</t>
        </r>
        <r>
          <rPr>
            <sz val="12"/>
            <rFont val="Arial"/>
            <family val="2"/>
          </rPr>
          <t xml:space="preserve"> As per timing of implementation and expenditure of cashflows.</t>
        </r>
        <r>
          <rPr>
            <b/>
            <sz val="12"/>
            <rFont val="Arial"/>
            <family val="2"/>
          </rPr>
          <t xml:space="preserve">
Exclude Transfer Payments: </t>
        </r>
        <r>
          <rPr>
            <sz val="12"/>
            <rFont val="Arial"/>
            <family val="2"/>
          </rPr>
          <t>These should be excluded from the appraisal. A transfer payment is one for which no good or service is obtained in return. Transfer payments may change the distribution of income or wealth, but do not give rise to direct economic costs. Taxes, redundancy payments, and capital charges are all examples of transfer payments that should be exluded from an economic appraisal.</t>
        </r>
        <r>
          <rPr>
            <b/>
            <sz val="12"/>
            <rFont val="Arial"/>
            <family val="2"/>
          </rPr>
          <t xml:space="preserve">
Exclude Sunk Costs: </t>
        </r>
        <r>
          <rPr>
            <sz val="12"/>
            <rFont val="Arial"/>
            <family val="2"/>
          </rPr>
          <t>These are the costs of goods and services that have already been incurred and are therefore irrevocable. They should be excluded from the appraisal. From an appraisal viewpoint, the costs that matter are those upon which decisions can stil be made. However, this includes the opportunity costs of continuing to tie up resources that have already been paid for - see the comments in this speardhseet covering 'Property and Oppurtunity Costs' for more information on this aspect of the appraisal.</t>
        </r>
        <r>
          <rPr>
            <b/>
            <sz val="12"/>
            <rFont val="Arial"/>
            <family val="2"/>
          </rPr>
          <t xml:space="preserve">
</t>
        </r>
      </text>
    </comment>
    <comment ref="B47" authorId="0">
      <text>
        <r>
          <rPr>
            <b/>
            <sz val="12"/>
            <rFont val="Arial"/>
            <family val="2"/>
          </rPr>
          <t xml:space="preserve">Discount Rate: </t>
        </r>
        <r>
          <rPr>
            <sz val="12"/>
            <rFont val="Arial"/>
            <family val="2"/>
          </rPr>
          <t xml:space="preserve">This is used to adjust for the timing of incidence of costs by discounting them to obtain their present values. The current HM Treasury Green Book discount rate is 3.5% for years 0-30 and 3.0% for years 31-75.
</t>
        </r>
        <r>
          <rPr>
            <b/>
            <sz val="12"/>
            <rFont val="Arial"/>
            <family val="2"/>
          </rPr>
          <t xml:space="preserve">See HMT Green Book, Annex 6, page 97:
</t>
        </r>
        <r>
          <rPr>
            <sz val="12"/>
            <rFont val="Arial"/>
            <family val="2"/>
          </rPr>
          <t xml:space="preserve">[https://www.gov.uk/government/publications/the-green-book-appraisal-and-evaluation-in-central-governent] </t>
        </r>
      </text>
    </comment>
    <comment ref="B7" authorId="0">
      <text>
        <r>
          <rPr>
            <b/>
            <sz val="12"/>
            <rFont val="Arial"/>
            <family val="2"/>
          </rPr>
          <t xml:space="preserve">Appraisal Period: </t>
        </r>
        <r>
          <rPr>
            <sz val="12"/>
            <rFont val="Arial"/>
            <family val="2"/>
          </rPr>
          <t>The appraisal period should normally equate to the intended period of use of the asset(s). This is the period over which the asset can be used for the specific purpose that it has been provided for. An appraisal period of 29 years (i.e. 30 years when counting year zero) is commonplace for refurbishment options. An appraisal period of 59 years (i.e. 60 years when counting year zero) is commonplace for new build options. These values are not set in stone however, and therefore, can be adjusted to the specific characteristics of the project at hand.</t>
        </r>
      </text>
    </comment>
    <comment ref="B24" authorId="0">
      <text>
        <r>
          <rPr>
            <b/>
            <sz val="12"/>
            <rFont val="Arial"/>
            <family val="2"/>
          </rPr>
          <t xml:space="preserve">Initial Capital Costs:
</t>
        </r>
        <r>
          <rPr>
            <sz val="12"/>
            <rFont val="Arial"/>
            <family val="2"/>
          </rPr>
          <t xml:space="preserve">Remeber to </t>
        </r>
        <r>
          <rPr>
            <b/>
            <sz val="12"/>
            <rFont val="Arial"/>
            <family val="2"/>
          </rPr>
          <t>exclude</t>
        </r>
        <r>
          <rPr>
            <sz val="12"/>
            <rFont val="Arial"/>
            <family val="2"/>
          </rPr>
          <t xml:space="preserve"> VAT and inflation. And exclude contingency allowance </t>
        </r>
        <r>
          <rPr>
            <b/>
            <i/>
            <sz val="12"/>
            <rFont val="Arial"/>
            <family val="2"/>
          </rPr>
          <t xml:space="preserve">if </t>
        </r>
        <r>
          <rPr>
            <sz val="12"/>
            <rFont val="Arial"/>
            <family val="2"/>
          </rPr>
          <t>reflected in the risk analysis (if not, include the contingency allowance).</t>
        </r>
      </text>
    </comment>
    <comment ref="B33" authorId="0">
      <text>
        <r>
          <rPr>
            <b/>
            <sz val="12"/>
            <rFont val="Arial"/>
            <family val="2"/>
          </rPr>
          <t xml:space="preserve">Salaries: </t>
        </r>
        <r>
          <rPr>
            <sz val="12"/>
            <rFont val="Arial"/>
            <family val="2"/>
          </rPr>
          <t>Include any increases above general inflation that are anticipated.</t>
        </r>
        <r>
          <rPr>
            <sz val="8"/>
            <rFont val="Tahoma"/>
            <family val="0"/>
          </rPr>
          <t xml:space="preserve">
</t>
        </r>
      </text>
    </comment>
    <comment ref="B27" authorId="0">
      <text>
        <r>
          <rPr>
            <b/>
            <sz val="12"/>
            <rFont val="Arial"/>
            <family val="2"/>
          </rPr>
          <t xml:space="preserve">Other Capital Costs: </t>
        </r>
        <r>
          <rPr>
            <sz val="12"/>
            <rFont val="Arial"/>
            <family val="2"/>
          </rPr>
          <t>In addition to the capital costs incurred as a consequence of the option, any capital investment required to maintain the existing estate in appropriate condition until the building works are complete, should also be included within the appraisal.  The amount of transition period investment will vary according to the option under consideration and with the length of the implementation period.</t>
        </r>
        <r>
          <rPr>
            <sz val="8"/>
            <rFont val="Tahoma"/>
            <family val="0"/>
          </rPr>
          <t xml:space="preserve">
</t>
        </r>
      </text>
    </comment>
    <comment ref="B35" authorId="0">
      <text>
        <r>
          <rPr>
            <b/>
            <sz val="12"/>
            <rFont val="Arial"/>
            <family val="2"/>
          </rPr>
          <t xml:space="preserve">Other Revenue Costs: </t>
        </r>
        <r>
          <rPr>
            <sz val="12"/>
            <rFont val="Arial"/>
            <family val="2"/>
          </rPr>
          <t xml:space="preserve">The revenue implications of the transition years prior to the full implementation of the option/scheme will need be consistent with the implementation programme (and associated capital costs), as well as with any changes in practice and personnel that will be brought about in advance of moving/changing sites (and the costs or savings associated with this).  
Revenue costs during 'transitional' years should include the following non-recurrent costs (i.e., the three “Ds”):
• </t>
        </r>
        <r>
          <rPr>
            <b/>
            <sz val="12"/>
            <rFont val="Arial"/>
            <family val="2"/>
          </rPr>
          <t>Double running costs</t>
        </r>
        <r>
          <rPr>
            <sz val="12"/>
            <rFont val="Arial"/>
            <family val="2"/>
          </rPr>
          <t xml:space="preserve"> associated with the implementation of the option/scheme;
• </t>
        </r>
        <r>
          <rPr>
            <b/>
            <sz val="12"/>
            <rFont val="Arial"/>
            <family val="2"/>
          </rPr>
          <t>Decanting costs</t>
        </r>
        <r>
          <rPr>
            <sz val="12"/>
            <rFont val="Arial"/>
            <family val="2"/>
          </rPr>
          <t xml:space="preserve"> associated with the implementation of the option/scheme; and
• </t>
        </r>
        <r>
          <rPr>
            <b/>
            <sz val="12"/>
            <rFont val="Arial"/>
            <family val="2"/>
          </rPr>
          <t>Development/change costs</t>
        </r>
        <r>
          <rPr>
            <sz val="12"/>
            <rFont val="Arial"/>
            <family val="2"/>
          </rPr>
          <t xml:space="preserve">, inclusive of the implications of new employment and any change management required to deliver the new service, such as, retraining for new roles for example.
They will, however, </t>
        </r>
        <r>
          <rPr>
            <b/>
            <sz val="12"/>
            <rFont val="Arial"/>
            <family val="2"/>
          </rPr>
          <t>exclude</t>
        </r>
        <r>
          <rPr>
            <sz val="12"/>
            <rFont val="Arial"/>
            <family val="2"/>
          </rPr>
          <t>:
• Redundancy payments (as these represent transfer payments).</t>
        </r>
      </text>
    </comment>
    <comment ref="B25" authorId="0">
      <text>
        <r>
          <rPr>
            <b/>
            <sz val="12"/>
            <rFont val="Arial"/>
            <family val="2"/>
          </rPr>
          <t xml:space="preserve">Optimism Bias: </t>
        </r>
        <r>
          <rPr>
            <sz val="12"/>
            <rFont val="Arial"/>
            <family val="2"/>
          </rPr>
          <t>Please see HM Treasury's Supplementary Guidance on Optimism Bias, avilable at:</t>
        </r>
        <r>
          <rPr>
            <b/>
            <sz val="12"/>
            <rFont val="Arial"/>
            <family val="2"/>
          </rPr>
          <t xml:space="preserve">
</t>
        </r>
        <r>
          <rPr>
            <sz val="12"/>
            <rFont val="Arial"/>
            <family val="2"/>
          </rPr>
          <t>[https://www.gov.uk/government/publications/green-book-supplementary-guidance-optimism-bias]</t>
        </r>
        <r>
          <rPr>
            <b/>
            <sz val="12"/>
            <rFont val="Arial"/>
            <family val="2"/>
          </rPr>
          <t xml:space="preserve">
</t>
        </r>
        <r>
          <rPr>
            <sz val="12"/>
            <rFont val="Arial"/>
            <family val="2"/>
          </rPr>
          <t>There is a demonstrated, systematic, tendency for project appraisers to be overly optimistic. To redress this tendency appraisers should make explicit, empirically based adjustments to the estimates of a project’s costs. As discussed in the Green Book, it is recommended that these adjustments be based on data from past projects or similar projects elsewhere, and adjusted for the unique characteristics of the project in hand. In the absence of a more specific evidence base, colleagues are encouraged to collect data to inform future estimates of optimism, and in the meantime use the best available data.</t>
        </r>
        <r>
          <rPr>
            <b/>
            <sz val="12"/>
            <rFont val="Arial"/>
            <family val="2"/>
          </rPr>
          <t xml:space="preserve">
</t>
        </r>
        <r>
          <rPr>
            <sz val="12"/>
            <rFont val="Arial"/>
            <family val="2"/>
          </rPr>
          <t xml:space="preserve">
Optimism bias can also apply to works duration, revenue costs, and anticipated benefits. However, it is unlikely in practice that quantified adjustment can be made for optimism bias to these specific project paramaters due to a lack of evidence upon which to base such assumptions. Given this, the HMT Green Book recommends that sensitivty analysis should be used to assess the effects of underestimating revenue costs and over estimating benefits. Sensitivty analysis becomes increasingly imoprtant at the Outline Business Case (OBC) stage when the robustness of the ranking of options is tested. As the business case develops, the level of optimism bias remaining should diminsh as there is less scope for the project's output specification to change, and action can therefpre be taken to mitigate the factors contibuting to optimism.
</t>
        </r>
        <r>
          <rPr>
            <b/>
            <sz val="12"/>
            <rFont val="Arial"/>
            <family val="2"/>
          </rPr>
          <t xml:space="preserve">
HMT Green Book, page 29, para 5.61: </t>
        </r>
        <r>
          <rPr>
            <sz val="12"/>
            <rFont val="Arial"/>
            <family val="2"/>
          </rPr>
          <t>"</t>
        </r>
        <r>
          <rPr>
            <i/>
            <sz val="12"/>
            <rFont val="Arial"/>
            <family val="2"/>
          </rPr>
          <t>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t>
        </r>
        <r>
          <rPr>
            <sz val="12"/>
            <rFont val="Arial"/>
            <family val="2"/>
          </rPr>
          <t>."
[https://www.gov.uk/government/publications/the-green-book-appraisal-and-evaluation-in-central-governent]</t>
        </r>
      </text>
    </comment>
    <comment ref="B16" authorId="0">
      <text>
        <r>
          <rPr>
            <b/>
            <sz val="12"/>
            <rFont val="Arial"/>
            <family val="2"/>
          </rPr>
          <t xml:space="preserve">Principle: </t>
        </r>
        <r>
          <rPr>
            <sz val="12"/>
            <rFont val="Arial"/>
            <family val="2"/>
          </rPr>
          <t xml:space="preserve">The property (land, buildings and major equipment) implications of any option should be reflected in the Discounted Cashflow analysis in accordance with the opportunity costs of the property or properties - irrespective of whether property is bought, sold or transferred, rented or used by the public sector. The opportunity costs of any asset reflect the value of the asset when used in its best alternative activity and is reflected in current market prices.
If within an option a property is rented by the public sector, the rental costs will be reflected in annual revenue costs (rather than reflected in capital costs).  Please note that where a property is rented to another public sector organisation, the income associated with the rental is excluded from revenue estimates as this represents a transfer payment between public sector organisations.
Project appraisers need to ensure that all property and opportunity cost values are assessed appropriately.  The “property and opportunity” lines in this spreadsheet distinguish between “opening” values, “transactions” within the appraisal period and “residual” values. 
</t>
        </r>
        <r>
          <rPr>
            <b/>
            <sz val="12"/>
            <rFont val="Arial"/>
            <family val="2"/>
          </rPr>
          <t>Opening Value:</t>
        </r>
        <r>
          <rPr>
            <sz val="12"/>
            <rFont val="Arial"/>
            <family val="2"/>
          </rPr>
          <t xml:space="preserve">
In the "opening value" row, opening values are included in year zero - as positive numbers. 
</t>
        </r>
        <r>
          <rPr>
            <b/>
            <sz val="12"/>
            <rFont val="Arial"/>
            <family val="2"/>
          </rPr>
          <t>Transactions:</t>
        </r>
        <r>
          <rPr>
            <sz val="12"/>
            <rFont val="Arial"/>
            <family val="2"/>
          </rPr>
          <t xml:space="preserve">
In this row, property purchases, receipts and other transactions are included in the anticipated year of purchase, sale or transfer - positive numbers for purchase and transfers into the scheme and negative numbers for sale and transfers out. All transactions, whether they are cash sales/purchases or transfers to other public sector organisations should be entered in the “transactions” category.
</t>
        </r>
        <r>
          <rPr>
            <b/>
            <sz val="12"/>
            <rFont val="Arial"/>
            <family val="2"/>
          </rPr>
          <t xml:space="preserve">Residual Value:
</t>
        </r>
        <r>
          <rPr>
            <sz val="12"/>
            <rFont val="Arial"/>
            <family val="2"/>
          </rPr>
          <t>Residual values are included in the last year of the discount period - as negative numbers.</t>
        </r>
      </text>
    </comment>
    <comment ref="B23" authorId="0">
      <text>
        <r>
          <rPr>
            <b/>
            <sz val="12"/>
            <rFont val="Arial"/>
            <family val="2"/>
          </rPr>
          <t xml:space="preserve">Capital Cost: </t>
        </r>
        <r>
          <rPr>
            <sz val="12"/>
            <rFont val="Arial"/>
            <family val="2"/>
          </rPr>
          <t>Example capital costs are provided here. Please include additional rows as necessary.</t>
        </r>
      </text>
    </comment>
    <comment ref="B26" authorId="0">
      <text>
        <r>
          <rPr>
            <b/>
            <sz val="12"/>
            <rFont val="Arial"/>
            <family val="2"/>
          </rPr>
          <t xml:space="preserve">Life-Cycle Costs: </t>
        </r>
        <r>
          <rPr>
            <sz val="12"/>
            <rFont val="Arial"/>
            <family val="2"/>
          </rPr>
          <t>In addition to the initial capital costs of a scheme, economic appraisals will also reflect the life-cycle investment associated with an option.  Life-cycle costs are the costs required to maintain the asset(s) throughout its life, usually for a period of 60 years for new build options and 30 years for refurbishment options (see the appraisal periods row above). Life-cycle costs will include capital costs in respect of buildings refurbishment, upgrade and replacement and the costs of replacing equipment. As with initial capital costs, assessments of life-cycle costs should exclude VAT and inflation (unless prices are expected to increase at significantly higher or lower rate than general inflation - see coment on the 'CASHFLOWS' row above for more detail on this).</t>
        </r>
      </text>
    </comment>
    <comment ref="B32" authorId="0">
      <text>
        <r>
          <rPr>
            <b/>
            <sz val="12"/>
            <rFont val="Arial"/>
            <family val="2"/>
          </rPr>
          <t>Revenus Costs:</t>
        </r>
        <r>
          <rPr>
            <sz val="12"/>
            <rFont val="Arial"/>
            <family val="2"/>
          </rPr>
          <t xml:space="preserve"> Please include additional rows as necessary.
‘Revenue cost’ is the term used to describe the operating costs of a service or scheme. Revenue costs should be assessed at a constant price base, consistent with the price base adopted in respect of land/property values and capital costs (usually current “real” prices).  To be consistent with capital cost assessments and non-financial appraisals, the </t>
        </r>
        <r>
          <rPr>
            <b/>
            <sz val="12"/>
            <rFont val="Arial"/>
            <family val="2"/>
          </rPr>
          <t>total</t>
        </r>
        <r>
          <rPr>
            <sz val="12"/>
            <rFont val="Arial"/>
            <family val="2"/>
          </rPr>
          <t xml:space="preserve"> revenue cost of the service/scheme in question will be included in the appraisal and </t>
        </r>
        <r>
          <rPr>
            <b/>
            <sz val="12"/>
            <rFont val="Arial"/>
            <family val="2"/>
          </rPr>
          <t>not</t>
        </r>
        <r>
          <rPr>
            <sz val="12"/>
            <rFont val="Arial"/>
            <family val="2"/>
          </rPr>
          <t xml:space="preserve"> just the additional costs/savings of the proposed change.</t>
        </r>
      </text>
    </comment>
    <comment ref="B34" authorId="0">
      <text>
        <r>
          <rPr>
            <b/>
            <sz val="12"/>
            <rFont val="Arial"/>
            <family val="2"/>
          </rPr>
          <t xml:space="preserve">Building Running Costs: </t>
        </r>
        <r>
          <rPr>
            <sz val="12"/>
            <rFont val="Arial"/>
            <family val="2"/>
          </rPr>
          <t xml:space="preserve">Running costs should include the costs of running the asset(s), inclusive of ongoing buildings (revenue) maintenance, heat, light and power and business rates.  Building related running costs will take account of the proposed design and other buildings characteristics, as well as other factors that will affect the different elements of these costs. Given that a building's maintenance costs need to be consistent with life-cycle costs, and because the cost of maintaining new buildings will not necessarily reflect historic maintenance costs, professional advice should be sought with respect to buildings related running costs and their relationship to life-cycle costs (although please note that life-cycle costs fall under capital costs, whereas building running costs fall under revenue costs). 
</t>
        </r>
      </text>
    </comment>
    <comment ref="C7" authorId="0">
      <text>
        <r>
          <rPr>
            <sz val="12"/>
            <rFont val="Arial"/>
            <family val="2"/>
          </rPr>
          <t xml:space="preserve">Please input a number in this cell to reflect the number of years the appraisal needs to cover, e.g. 30  </t>
        </r>
      </text>
    </comment>
  </commentList>
</comments>
</file>

<file path=xl/comments5.xml><?xml version="1.0" encoding="utf-8"?>
<comments xmlns="http://schemas.openxmlformats.org/spreadsheetml/2006/main">
  <authors>
    <author>brainh</author>
  </authors>
  <commentList>
    <comment ref="B17" authorId="0">
      <text>
        <r>
          <rPr>
            <b/>
            <sz val="12"/>
            <rFont val="Arial"/>
            <family val="2"/>
          </rPr>
          <t xml:space="preserve">Opening Value: </t>
        </r>
        <r>
          <rPr>
            <sz val="12"/>
            <rFont val="Arial"/>
            <family val="2"/>
          </rPr>
          <t xml:space="preserve">This is included in order to represent the opportunity cost of continuing to use the asset(s) in the way proposed by the option. The opportunity cost of any asset is reflected in the value of the asset when put to its best alternative activity/use. This is usually reflected in current market prices.
</t>
        </r>
        <r>
          <rPr>
            <b/>
            <sz val="12"/>
            <rFont val="Arial"/>
            <family val="2"/>
          </rPr>
          <t xml:space="preserve">See also HMT Green Book, page 20, para 5.14: </t>
        </r>
        <r>
          <rPr>
            <sz val="12"/>
            <rFont val="Arial"/>
            <family val="2"/>
          </rPr>
          <t>"</t>
        </r>
        <r>
          <rPr>
            <i/>
            <sz val="12"/>
            <rFont val="Arial"/>
            <family val="2"/>
          </rPr>
          <t>Costs should be expressed in terms of relevant opportunity costs. It is important to explore what  opportunities may exist. An example of an opportunity is to use land in a different, more valuable, way than in its current use</t>
        </r>
        <r>
          <rPr>
            <sz val="12"/>
            <rFont val="Arial"/>
            <family val="2"/>
          </rPr>
          <t xml:space="preserve">."
[ https://www.gov.uk/government/publications/the-green-book-appraisal-and-evaluation-in-central-governent ]  </t>
        </r>
      </text>
    </comment>
    <comment ref="B18" authorId="0">
      <text>
        <r>
          <rPr>
            <b/>
            <sz val="12"/>
            <rFont val="Arial"/>
            <family val="2"/>
          </rPr>
          <t xml:space="preserve">Transactions: </t>
        </r>
        <r>
          <rPr>
            <sz val="12"/>
            <rFont val="Arial"/>
            <family val="2"/>
          </rPr>
          <t>This line is inluded to record the value of any transactions, i.e. property / land that is bought and sold during the lifetime of the option.</t>
        </r>
      </text>
    </comment>
    <comment ref="B19" authorId="0">
      <text>
        <r>
          <rPr>
            <b/>
            <sz val="12"/>
            <rFont val="Arial"/>
            <family val="2"/>
          </rPr>
          <t xml:space="preserve">Residual Value: </t>
        </r>
        <r>
          <rPr>
            <sz val="12"/>
            <rFont val="Arial"/>
            <family val="2"/>
          </rPr>
          <t>In some appraisals of investment options, the period of the appraisall will be less than the economic life of the assets involved. The economic life is the period up to the point when major refurbishment is required for the asset to continue in use. In these cases, the value of an asset which has a disposal value at the end of the appraisal period should be accounted for by subtracting its residual value from the cashflow in the final year of the appraisal. The residual value can be taken as the lower of net asset value after deducting accumulated depreciation or expected market value.</t>
        </r>
        <r>
          <rPr>
            <sz val="8"/>
            <rFont val="Tahoma"/>
            <family val="0"/>
          </rPr>
          <t xml:space="preserve">
</t>
        </r>
        <r>
          <rPr>
            <b/>
            <sz val="12"/>
            <rFont val="Arial"/>
            <family val="2"/>
          </rPr>
          <t xml:space="preserve">See also HMT Green Book, page 20, para 5.22: </t>
        </r>
        <r>
          <rPr>
            <sz val="12"/>
            <rFont val="Arial"/>
            <family val="2"/>
          </rPr>
          <t>"</t>
        </r>
        <r>
          <rPr>
            <i/>
            <sz val="12"/>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rFont val="Arial"/>
            <family val="2"/>
          </rPr>
          <t>".
[https://www.gov.uk/government/publications/the-green-book-appraisal-and-evaluation-in-central-governent]</t>
        </r>
      </text>
    </comment>
    <comment ref="B14" authorId="0">
      <text>
        <r>
          <rPr>
            <b/>
            <sz val="12"/>
            <rFont val="Arial"/>
            <family val="2"/>
          </rPr>
          <t xml:space="preserve">Scope of Cashflows: </t>
        </r>
        <r>
          <rPr>
            <sz val="12"/>
            <rFont val="Arial"/>
            <family val="2"/>
          </rPr>
          <t>The appraisal should attempt to capture all direct and indirect implications of the investment/option. Total (as opposed to change in) property, capital and revenue costs should be presented.</t>
        </r>
        <r>
          <rPr>
            <b/>
            <sz val="12"/>
            <rFont val="Arial"/>
            <family val="2"/>
          </rPr>
          <t xml:space="preserve">
Price/cost Base: </t>
        </r>
        <r>
          <rPr>
            <sz val="12"/>
            <rFont val="Arial"/>
            <family val="2"/>
          </rPr>
          <t xml:space="preserve">This should be common for all costs, which should be presented in real terms or current prices (i.e. at today's general price level). Where particular prices are expected to increase at significantly higher or lower rate than inflation, the </t>
        </r>
        <r>
          <rPr>
            <i/>
            <sz val="12"/>
            <rFont val="Arial"/>
            <family val="2"/>
          </rPr>
          <t xml:space="preserve">relative </t>
        </r>
        <r>
          <rPr>
            <sz val="12"/>
            <rFont val="Arial"/>
            <family val="2"/>
          </rPr>
          <t>price change should be calculated. Examples where relative prices changes may be material to an appraisal include, high technology products (where prices may be expected to fall in real terms); fuel prices (where the resource supply is scarce); and wages (where productivity growth is expected to lead to wage increases above general inflation).</t>
        </r>
        <r>
          <rPr>
            <b/>
            <sz val="12"/>
            <rFont val="Arial"/>
            <family val="2"/>
          </rPr>
          <t xml:space="preserve">
Sign Convention:  </t>
        </r>
        <r>
          <rPr>
            <sz val="12"/>
            <rFont val="Arial"/>
            <family val="2"/>
          </rPr>
          <t xml:space="preserve">Costs positive, benefits negative.
</t>
        </r>
        <r>
          <rPr>
            <b/>
            <sz val="12"/>
            <rFont val="Arial"/>
            <family val="2"/>
          </rPr>
          <t>Timing:</t>
        </r>
        <r>
          <rPr>
            <sz val="12"/>
            <rFont val="Arial"/>
            <family val="2"/>
          </rPr>
          <t xml:space="preserve"> As per timing of implementation and expenditure of cashflows.</t>
        </r>
        <r>
          <rPr>
            <b/>
            <sz val="12"/>
            <rFont val="Arial"/>
            <family val="2"/>
          </rPr>
          <t xml:space="preserve">
Exclude Transfer Payments: </t>
        </r>
        <r>
          <rPr>
            <sz val="12"/>
            <rFont val="Arial"/>
            <family val="2"/>
          </rPr>
          <t>These should be excluded from the appraisal. A transfer payment is one for which no good or service is obtained in return. Transfer payments may change the distribution of income or wealth, but do not give rise to direct economic costs. Taxes, redundancy payments, and capital charges are all examples of transfer payments that should be exluded from an economic appraisal.</t>
        </r>
        <r>
          <rPr>
            <b/>
            <sz val="12"/>
            <rFont val="Arial"/>
            <family val="2"/>
          </rPr>
          <t xml:space="preserve">
Exclude Sunk Costs: </t>
        </r>
        <r>
          <rPr>
            <sz val="12"/>
            <rFont val="Arial"/>
            <family val="2"/>
          </rPr>
          <t>These are the costs of goods and services that have already been incurred and are therefore irrevocable. They should be excluded from the appraisal. From an appraisal viewpoint, the costs that matter are those upon which decisions can stil be made. However, this includes the opportunity costs of continuing to tie up resources that have already been paid for - see the comments in this speardhseet covering 'Property and Oppurtunity Costs' for more information on this aspect of the appraisal.</t>
        </r>
        <r>
          <rPr>
            <b/>
            <sz val="12"/>
            <rFont val="Arial"/>
            <family val="2"/>
          </rPr>
          <t xml:space="preserve">
</t>
        </r>
      </text>
    </comment>
    <comment ref="B47" authorId="0">
      <text>
        <r>
          <rPr>
            <b/>
            <sz val="12"/>
            <rFont val="Arial"/>
            <family val="2"/>
          </rPr>
          <t xml:space="preserve">Discount Rate: </t>
        </r>
        <r>
          <rPr>
            <sz val="12"/>
            <rFont val="Arial"/>
            <family val="2"/>
          </rPr>
          <t xml:space="preserve">This is used to adjust for the timing of incidence of costs by discounting them to obtain their present values. The current HM Treasury Green Book discount rate is 3.5% for years 0-30 and 3.0% for years 31-75.
</t>
        </r>
        <r>
          <rPr>
            <b/>
            <sz val="12"/>
            <rFont val="Arial"/>
            <family val="2"/>
          </rPr>
          <t xml:space="preserve">See HMT Green Book, Annex 6, page 97:
</t>
        </r>
        <r>
          <rPr>
            <sz val="12"/>
            <rFont val="Arial"/>
            <family val="2"/>
          </rPr>
          <t xml:space="preserve">[https://www.gov.uk/government/publications/the-green-book-appraisal-and-evaluation-in-central-governent] </t>
        </r>
      </text>
    </comment>
    <comment ref="B7" authorId="0">
      <text>
        <r>
          <rPr>
            <b/>
            <sz val="12"/>
            <rFont val="Arial"/>
            <family val="2"/>
          </rPr>
          <t xml:space="preserve">Appraisal Period: </t>
        </r>
        <r>
          <rPr>
            <sz val="12"/>
            <rFont val="Arial"/>
            <family val="2"/>
          </rPr>
          <t>The appraisal period should normally equate to the intended period of use of the asset(s). This is the period over which the asset can be used for the specific purpose that it has been provided for. An appraisal period of 29 years (i.e. 30 years when counting year zero) is commonplace for refurbishment options. An appraisal period of 59 years (i.e. 60 years when counting year zero) is commonplace for new build options. These values are not set in stone however, and therefore, can be adjusted to the specific characteristics of the project at hand.</t>
        </r>
      </text>
    </comment>
    <comment ref="B24" authorId="0">
      <text>
        <r>
          <rPr>
            <b/>
            <sz val="12"/>
            <rFont val="Arial"/>
            <family val="2"/>
          </rPr>
          <t xml:space="preserve">Initial Capital Costs:
</t>
        </r>
        <r>
          <rPr>
            <sz val="12"/>
            <rFont val="Arial"/>
            <family val="2"/>
          </rPr>
          <t xml:space="preserve">Remeber to </t>
        </r>
        <r>
          <rPr>
            <b/>
            <sz val="12"/>
            <rFont val="Arial"/>
            <family val="2"/>
          </rPr>
          <t>exclude</t>
        </r>
        <r>
          <rPr>
            <sz val="12"/>
            <rFont val="Arial"/>
            <family val="2"/>
          </rPr>
          <t xml:space="preserve"> VAT and inflation. And exclude contingency allowance </t>
        </r>
        <r>
          <rPr>
            <b/>
            <i/>
            <sz val="12"/>
            <rFont val="Arial"/>
            <family val="2"/>
          </rPr>
          <t xml:space="preserve">if </t>
        </r>
        <r>
          <rPr>
            <sz val="12"/>
            <rFont val="Arial"/>
            <family val="2"/>
          </rPr>
          <t>reflected in the risk analysis (if not, include the contingency allowance).</t>
        </r>
      </text>
    </comment>
    <comment ref="B33" authorId="0">
      <text>
        <r>
          <rPr>
            <b/>
            <sz val="12"/>
            <rFont val="Arial"/>
            <family val="2"/>
          </rPr>
          <t xml:space="preserve">Salaries: </t>
        </r>
        <r>
          <rPr>
            <sz val="12"/>
            <rFont val="Arial"/>
            <family val="2"/>
          </rPr>
          <t>Include any increases above general inflation that are anticipated.</t>
        </r>
        <r>
          <rPr>
            <sz val="8"/>
            <rFont val="Tahoma"/>
            <family val="0"/>
          </rPr>
          <t xml:space="preserve">
</t>
        </r>
      </text>
    </comment>
    <comment ref="B27" authorId="0">
      <text>
        <r>
          <rPr>
            <b/>
            <sz val="12"/>
            <rFont val="Arial"/>
            <family val="2"/>
          </rPr>
          <t xml:space="preserve">Other Capital Costs: </t>
        </r>
        <r>
          <rPr>
            <sz val="12"/>
            <rFont val="Arial"/>
            <family val="2"/>
          </rPr>
          <t>In addition to the capital costs incurred as a consequence of the option, any capital investment required to maintain the existing estate in appropriate condition until the building works are complete, should also be included within the appraisal.  The amount of transition period investment will vary according to the option under consideration and with the length of the implementation period.</t>
        </r>
        <r>
          <rPr>
            <sz val="8"/>
            <rFont val="Tahoma"/>
            <family val="0"/>
          </rPr>
          <t xml:space="preserve">
</t>
        </r>
      </text>
    </comment>
    <comment ref="B35" authorId="0">
      <text>
        <r>
          <rPr>
            <b/>
            <sz val="12"/>
            <rFont val="Arial"/>
            <family val="2"/>
          </rPr>
          <t xml:space="preserve">Other Revenue Costs: </t>
        </r>
        <r>
          <rPr>
            <sz val="12"/>
            <rFont val="Arial"/>
            <family val="2"/>
          </rPr>
          <t xml:space="preserve">The revenue implications of the transition years prior to the full implementation of the option/scheme will need be consistent with the implementation programme (and associated capital costs), as well as with any changes in practice and personnel that will be brought about in advance of moving/changing sites (and the costs or savings associated with this).  
Revenue costs during 'transitional' years should include the following non-recurrent costs (i.e., the three “Ds”):
• </t>
        </r>
        <r>
          <rPr>
            <b/>
            <sz val="12"/>
            <rFont val="Arial"/>
            <family val="2"/>
          </rPr>
          <t>Double running costs</t>
        </r>
        <r>
          <rPr>
            <sz val="12"/>
            <rFont val="Arial"/>
            <family val="2"/>
          </rPr>
          <t xml:space="preserve"> associated with the implementation of the option/scheme;
• </t>
        </r>
        <r>
          <rPr>
            <b/>
            <sz val="12"/>
            <rFont val="Arial"/>
            <family val="2"/>
          </rPr>
          <t>Decanting costs</t>
        </r>
        <r>
          <rPr>
            <sz val="12"/>
            <rFont val="Arial"/>
            <family val="2"/>
          </rPr>
          <t xml:space="preserve"> associated with the implementation of the option/scheme; and
• </t>
        </r>
        <r>
          <rPr>
            <b/>
            <sz val="12"/>
            <rFont val="Arial"/>
            <family val="2"/>
          </rPr>
          <t>Development/change costs</t>
        </r>
        <r>
          <rPr>
            <sz val="12"/>
            <rFont val="Arial"/>
            <family val="2"/>
          </rPr>
          <t xml:space="preserve">, inclusive of the implications of new employment and any change management required to deliver the new service, such as, retraining for new roles for example.
They will, however, </t>
        </r>
        <r>
          <rPr>
            <b/>
            <sz val="12"/>
            <rFont val="Arial"/>
            <family val="2"/>
          </rPr>
          <t>exclude</t>
        </r>
        <r>
          <rPr>
            <sz val="12"/>
            <rFont val="Arial"/>
            <family val="2"/>
          </rPr>
          <t>:
• Redundancy payments (as these represent transfer payments).</t>
        </r>
      </text>
    </comment>
    <comment ref="B25" authorId="0">
      <text>
        <r>
          <rPr>
            <b/>
            <sz val="12"/>
            <rFont val="Arial"/>
            <family val="2"/>
          </rPr>
          <t xml:space="preserve">Optimism Bias: </t>
        </r>
        <r>
          <rPr>
            <sz val="12"/>
            <rFont val="Arial"/>
            <family val="2"/>
          </rPr>
          <t>Please see HM Treasury's Supplementary Guidance on Optimism Bias, avilable at:</t>
        </r>
        <r>
          <rPr>
            <b/>
            <sz val="12"/>
            <rFont val="Arial"/>
            <family val="2"/>
          </rPr>
          <t xml:space="preserve">
</t>
        </r>
        <r>
          <rPr>
            <sz val="12"/>
            <rFont val="Arial"/>
            <family val="2"/>
          </rPr>
          <t>[https://www.gov.uk/government/publications/green-book-supplementary-guidance-optimism-bias]</t>
        </r>
        <r>
          <rPr>
            <b/>
            <sz val="12"/>
            <rFont val="Arial"/>
            <family val="2"/>
          </rPr>
          <t xml:space="preserve">
</t>
        </r>
        <r>
          <rPr>
            <sz val="12"/>
            <rFont val="Arial"/>
            <family val="2"/>
          </rPr>
          <t>There is a demonstrated, systematic, tendency for project appraisers to be overly optimistic. To redress this tendency appraisers should make explicit, empirically based adjustments to the estimates of a project’s costs. As discussed in the Green Book, it is recommended that these adjustments be based on data from past projects or similar projects elsewhere, and adjusted for the unique characteristics of the project in hand. In the absence of a more specific evidence base, colleagues are encouraged to collect data to inform future estimates of optimism, and in the meantime use the best available data.</t>
        </r>
        <r>
          <rPr>
            <b/>
            <sz val="12"/>
            <rFont val="Arial"/>
            <family val="2"/>
          </rPr>
          <t xml:space="preserve">
</t>
        </r>
        <r>
          <rPr>
            <sz val="12"/>
            <rFont val="Arial"/>
            <family val="2"/>
          </rPr>
          <t xml:space="preserve">
Optimism bias can also apply to works duration, revenue costs, and anticipated benefits. However, it is unlikely in practice that quantified adjustment can be made for optimism bias to these specific project paramaters due to a lack of evidence upon which to base such assumptions. Given this, the HMT Green Book recommends that sensitivty analysis should be used to assess the effects of underestimating revenue costs and over estimating benefits. Sensitivty analysis becomes increasingly imoprtant at the Outline Business Case (OBC) stage when the robustness of the ranking of options is tested. As the business case develops, the level of optimism bias remaining should diminsh as there is less scope for the project's output specification to change, and action can therefpre be taken to mitigate the factors contibuting to optimism.
</t>
        </r>
        <r>
          <rPr>
            <b/>
            <sz val="12"/>
            <rFont val="Arial"/>
            <family val="2"/>
          </rPr>
          <t xml:space="preserve">
HMT Green Book, page 29, para 5.61: </t>
        </r>
        <r>
          <rPr>
            <sz val="12"/>
            <rFont val="Arial"/>
            <family val="2"/>
          </rPr>
          <t>"</t>
        </r>
        <r>
          <rPr>
            <i/>
            <sz val="12"/>
            <rFont val="Arial"/>
            <family val="2"/>
          </rPr>
          <t>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t>
        </r>
        <r>
          <rPr>
            <sz val="12"/>
            <rFont val="Arial"/>
            <family val="2"/>
          </rPr>
          <t>."
[https://www.gov.uk/government/publications/the-green-book-appraisal-and-evaluation-in-central-governent]</t>
        </r>
      </text>
    </comment>
    <comment ref="B16" authorId="0">
      <text>
        <r>
          <rPr>
            <b/>
            <sz val="12"/>
            <rFont val="Arial"/>
            <family val="2"/>
          </rPr>
          <t xml:space="preserve">Principle: </t>
        </r>
        <r>
          <rPr>
            <sz val="12"/>
            <rFont val="Arial"/>
            <family val="2"/>
          </rPr>
          <t xml:space="preserve">The property (land, buildings and major equipment) implications of any option should be reflected in the Discounted Cashflow analysis in accordance with the opportunity costs of the property or properties - irrespective of whether property is bought, sold or transferred, rented or used by the public sector. The opportunity costs of any asset reflect the value of the asset when used in its best alternative activity and is reflected in current market prices.
If within an option a property is rented by the public sector, the rental costs will be reflected in annual revenue costs (rather than reflected in capital costs).  Please note that where a property is rented to another public sector organisation, the income associated with the rental is excluded from revenue estimates as this represents a transfer payment between public sector organisations.
Project appraisers need to ensure that all property and opportunity cost values are assessed appropriately.  The “property and opportunity” lines in this spreadsheet distinguish between “opening” values, “transactions” within the appraisal period and “residual” values. 
</t>
        </r>
        <r>
          <rPr>
            <b/>
            <sz val="12"/>
            <rFont val="Arial"/>
            <family val="2"/>
          </rPr>
          <t>Opening Value:</t>
        </r>
        <r>
          <rPr>
            <sz val="12"/>
            <rFont val="Arial"/>
            <family val="2"/>
          </rPr>
          <t xml:space="preserve">
In the "opening value" row, opening values are included in year zero - as positive numbers. 
</t>
        </r>
        <r>
          <rPr>
            <b/>
            <sz val="12"/>
            <rFont val="Arial"/>
            <family val="2"/>
          </rPr>
          <t>Transactions:</t>
        </r>
        <r>
          <rPr>
            <sz val="12"/>
            <rFont val="Arial"/>
            <family val="2"/>
          </rPr>
          <t xml:space="preserve">
In this row, property purchases, receipts and other transactions are included in the anticipated year of purchase, sale or transfer - positive numbers for purchase and transfers into the scheme and negative numbers for sale and transfers out. All transactions, whether they are cash sales/purchases or transfers to other public sector organisations should be entered in the “transactions” category.
</t>
        </r>
        <r>
          <rPr>
            <b/>
            <sz val="12"/>
            <rFont val="Arial"/>
            <family val="2"/>
          </rPr>
          <t xml:space="preserve">Residual Value:
</t>
        </r>
        <r>
          <rPr>
            <sz val="12"/>
            <rFont val="Arial"/>
            <family val="2"/>
          </rPr>
          <t>Residual values are included in the last year of the discount period - as negative numbers.</t>
        </r>
      </text>
    </comment>
    <comment ref="B23" authorId="0">
      <text>
        <r>
          <rPr>
            <b/>
            <sz val="12"/>
            <rFont val="Arial"/>
            <family val="2"/>
          </rPr>
          <t xml:space="preserve">Capital Cost: </t>
        </r>
        <r>
          <rPr>
            <sz val="12"/>
            <rFont val="Arial"/>
            <family val="2"/>
          </rPr>
          <t>Example capital costs are provided here. Please include additional rows as necessary.</t>
        </r>
      </text>
    </comment>
    <comment ref="B26" authorId="0">
      <text>
        <r>
          <rPr>
            <b/>
            <sz val="12"/>
            <rFont val="Arial"/>
            <family val="2"/>
          </rPr>
          <t xml:space="preserve">Life-Cycle Costs: </t>
        </r>
        <r>
          <rPr>
            <sz val="12"/>
            <rFont val="Arial"/>
            <family val="2"/>
          </rPr>
          <t>In addition to the initial capital costs of a scheme, economic appraisals will also reflect the life-cycle investment associated with an option.  Life-cycle costs are the costs required to maintain the asset(s) throughout its life, usually for a period of 60 years for new build options and 30 years for refurbishment options (see the appraisal periods row above). Life-cycle costs will include capital costs in respect of buildings refurbishment, upgrade and replacement and the costs of replacing equipment. As with initial capital costs, assessments of life-cycle costs should exclude VAT and inflation (unless prices are expected to increase at significantly higher or lower rate than general inflation - see coment on the 'CASHFLOWS' row above for more detail on this).</t>
        </r>
      </text>
    </comment>
    <comment ref="B32" authorId="0">
      <text>
        <r>
          <rPr>
            <b/>
            <sz val="12"/>
            <rFont val="Arial"/>
            <family val="2"/>
          </rPr>
          <t>Revenus Costs:</t>
        </r>
        <r>
          <rPr>
            <sz val="12"/>
            <rFont val="Arial"/>
            <family val="2"/>
          </rPr>
          <t xml:space="preserve"> Please include additional rows as necessary.
‘Revenue cost’ is the term used to describe the operating costs of a service or scheme. Revenue costs should be assessed at a constant price base, consistent with the price base adopted in respect of land/property values and capital costs (usually current “real” prices).  To be consistent with capital cost assessments and non-financial appraisals, the </t>
        </r>
        <r>
          <rPr>
            <b/>
            <sz val="12"/>
            <rFont val="Arial"/>
            <family val="2"/>
          </rPr>
          <t>total</t>
        </r>
        <r>
          <rPr>
            <sz val="12"/>
            <rFont val="Arial"/>
            <family val="2"/>
          </rPr>
          <t xml:space="preserve"> revenue cost of the service/scheme in question will be included in the appraisal and </t>
        </r>
        <r>
          <rPr>
            <b/>
            <sz val="12"/>
            <rFont val="Arial"/>
            <family val="2"/>
          </rPr>
          <t>not</t>
        </r>
        <r>
          <rPr>
            <sz val="12"/>
            <rFont val="Arial"/>
            <family val="2"/>
          </rPr>
          <t xml:space="preserve"> just the additional costs/savings of the proposed change.</t>
        </r>
      </text>
    </comment>
    <comment ref="B34" authorId="0">
      <text>
        <r>
          <rPr>
            <b/>
            <sz val="12"/>
            <rFont val="Arial"/>
            <family val="2"/>
          </rPr>
          <t xml:space="preserve">Building Running Costs: </t>
        </r>
        <r>
          <rPr>
            <sz val="12"/>
            <rFont val="Arial"/>
            <family val="2"/>
          </rPr>
          <t xml:space="preserve">Running costs should include the costs of running the asset(s), inclusive of ongoing buildings (revenue) maintenance, heat, light and power and business rates.  Building related running costs will take account of the proposed design and other buildings characteristics, as well as other factors that will affect the different elements of these costs. Given that a building's maintenance costs need to be consistent with life-cycle costs, and because the cost of maintaining new buildings will not necessarily reflect historic maintenance costs, professional advice should be sought with respect to buildings related running costs and their relationship to life-cycle costs (although please note that life-cycle costs fall under capital costs, whereas building running costs fall under revenue costs). 
</t>
        </r>
      </text>
    </comment>
    <comment ref="C7" authorId="0">
      <text>
        <r>
          <rPr>
            <sz val="12"/>
            <rFont val="Arial"/>
            <family val="2"/>
          </rPr>
          <t xml:space="preserve">Please input a number in this cell to reflect the number of years the appraisal needs to cover, e.g. 30  </t>
        </r>
      </text>
    </comment>
  </commentList>
</comments>
</file>

<file path=xl/comments6.xml><?xml version="1.0" encoding="utf-8"?>
<comments xmlns="http://schemas.openxmlformats.org/spreadsheetml/2006/main">
  <authors>
    <author>brainh</author>
  </authors>
  <commentList>
    <comment ref="B17" authorId="0">
      <text>
        <r>
          <rPr>
            <b/>
            <sz val="12"/>
            <rFont val="Arial"/>
            <family val="2"/>
          </rPr>
          <t xml:space="preserve">Opening Value: </t>
        </r>
        <r>
          <rPr>
            <sz val="12"/>
            <rFont val="Arial"/>
            <family val="2"/>
          </rPr>
          <t xml:space="preserve">This is included in order to represent the opportunity cost of continuing to use the asset(s) in the way proposed by the option. The opportunity cost of any asset is reflected in the value of the asset when put to its best alternative activity/use. This is usually reflected in current market prices.
</t>
        </r>
        <r>
          <rPr>
            <b/>
            <sz val="12"/>
            <rFont val="Arial"/>
            <family val="2"/>
          </rPr>
          <t xml:space="preserve">See also HMT Green Book, page 20, para 5.14: </t>
        </r>
        <r>
          <rPr>
            <sz val="12"/>
            <rFont val="Arial"/>
            <family val="2"/>
          </rPr>
          <t>"</t>
        </r>
        <r>
          <rPr>
            <i/>
            <sz val="12"/>
            <rFont val="Arial"/>
            <family val="2"/>
          </rPr>
          <t>Costs should be expressed in terms of relevant opportunity costs. It is important to explore what  opportunities may exist. An example of an opportunity is to use land in a different, more valuable, way than in its current use</t>
        </r>
        <r>
          <rPr>
            <sz val="12"/>
            <rFont val="Arial"/>
            <family val="2"/>
          </rPr>
          <t xml:space="preserve">."
[ https://www.gov.uk/government/publications/the-green-book-appraisal-and-evaluation-in-central-governent ]  </t>
        </r>
      </text>
    </comment>
    <comment ref="B18" authorId="0">
      <text>
        <r>
          <rPr>
            <b/>
            <sz val="12"/>
            <rFont val="Arial"/>
            <family val="2"/>
          </rPr>
          <t xml:space="preserve">Transactions: </t>
        </r>
        <r>
          <rPr>
            <sz val="12"/>
            <rFont val="Arial"/>
            <family val="2"/>
          </rPr>
          <t>This line is inluded to record the value of any transactions, i.e. property / land that is bought and sold during the lifetime of the option.</t>
        </r>
      </text>
    </comment>
    <comment ref="B19" authorId="0">
      <text>
        <r>
          <rPr>
            <b/>
            <sz val="12"/>
            <rFont val="Arial"/>
            <family val="2"/>
          </rPr>
          <t xml:space="preserve">Residual Value: </t>
        </r>
        <r>
          <rPr>
            <sz val="12"/>
            <rFont val="Arial"/>
            <family val="2"/>
          </rPr>
          <t>In some appraisals of investment options, the period of the appraisall will be less than the economic life of the assets involved. The economic life is the period up to the point when major refurbishment is required for the asset to continue in use. In these cases, the value of an asset which has a disposal value at the end of the appraisal period should be accounted for by subtracting its residual value from the cashflow in the final year of the appraisal. The residual value can be taken as the lower of net asset value after deducting accumulated depreciation or expected market value.</t>
        </r>
        <r>
          <rPr>
            <sz val="8"/>
            <rFont val="Tahoma"/>
            <family val="0"/>
          </rPr>
          <t xml:space="preserve">
</t>
        </r>
        <r>
          <rPr>
            <b/>
            <sz val="12"/>
            <rFont val="Arial"/>
            <family val="2"/>
          </rPr>
          <t xml:space="preserve">See also HMT Green Book, page 20, para 5.22: </t>
        </r>
        <r>
          <rPr>
            <sz val="12"/>
            <rFont val="Arial"/>
            <family val="2"/>
          </rPr>
          <t>"</t>
        </r>
        <r>
          <rPr>
            <i/>
            <sz val="12"/>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rFont val="Arial"/>
            <family val="2"/>
          </rPr>
          <t>".
[https://www.gov.uk/government/publications/the-green-book-appraisal-and-evaluation-in-central-governent]</t>
        </r>
      </text>
    </comment>
    <comment ref="B14" authorId="0">
      <text>
        <r>
          <rPr>
            <b/>
            <sz val="12"/>
            <rFont val="Arial"/>
            <family val="2"/>
          </rPr>
          <t xml:space="preserve">Scope of Cashflows: </t>
        </r>
        <r>
          <rPr>
            <sz val="12"/>
            <rFont val="Arial"/>
            <family val="2"/>
          </rPr>
          <t>The appraisal should attempt to capture all direct and indirect implications of the investment/option. Total (as opposed to change in) property, capital and revenue costs should be presented.</t>
        </r>
        <r>
          <rPr>
            <b/>
            <sz val="12"/>
            <rFont val="Arial"/>
            <family val="2"/>
          </rPr>
          <t xml:space="preserve">
Price/cost Base: </t>
        </r>
        <r>
          <rPr>
            <sz val="12"/>
            <rFont val="Arial"/>
            <family val="2"/>
          </rPr>
          <t xml:space="preserve">This should be common for all costs, which should be presented in real terms or current prices (i.e. at today's general price level). Where particular prices are expected to increase at significantly higher or lower rate than inflation, the </t>
        </r>
        <r>
          <rPr>
            <i/>
            <sz val="12"/>
            <rFont val="Arial"/>
            <family val="2"/>
          </rPr>
          <t xml:space="preserve">relative </t>
        </r>
        <r>
          <rPr>
            <sz val="12"/>
            <rFont val="Arial"/>
            <family val="2"/>
          </rPr>
          <t>price change should be calculated. Examples where relative prices changes may be material to an appraisal include, high technology products (where prices may be expected to fall in real terms); fuel prices (where the resource supply is scarce); and wages (where productivity growth is expected to lead to wage increases above general inflation).</t>
        </r>
        <r>
          <rPr>
            <b/>
            <sz val="12"/>
            <rFont val="Arial"/>
            <family val="2"/>
          </rPr>
          <t xml:space="preserve">
Sign Convention:  </t>
        </r>
        <r>
          <rPr>
            <sz val="12"/>
            <rFont val="Arial"/>
            <family val="2"/>
          </rPr>
          <t xml:space="preserve">Costs positive, benefits negative.
</t>
        </r>
        <r>
          <rPr>
            <b/>
            <sz val="12"/>
            <rFont val="Arial"/>
            <family val="2"/>
          </rPr>
          <t>Timing:</t>
        </r>
        <r>
          <rPr>
            <sz val="12"/>
            <rFont val="Arial"/>
            <family val="2"/>
          </rPr>
          <t xml:space="preserve"> As per timing of implementation and expenditure of cashflows.</t>
        </r>
        <r>
          <rPr>
            <b/>
            <sz val="12"/>
            <rFont val="Arial"/>
            <family val="2"/>
          </rPr>
          <t xml:space="preserve">
Exclude Transfer Payments: </t>
        </r>
        <r>
          <rPr>
            <sz val="12"/>
            <rFont val="Arial"/>
            <family val="2"/>
          </rPr>
          <t>These should be excluded from the appraisal. A transfer payment is one for which no good or service is obtained in return. Transfer payments may change the distribution of income or wealth, but do not give rise to direct economic costs. Taxes, redundancy payments, and capital charges are all examples of transfer payments that should be exluded from an economic appraisal.</t>
        </r>
        <r>
          <rPr>
            <b/>
            <sz val="12"/>
            <rFont val="Arial"/>
            <family val="2"/>
          </rPr>
          <t xml:space="preserve">
Exclude Sunk Costs: </t>
        </r>
        <r>
          <rPr>
            <sz val="12"/>
            <rFont val="Arial"/>
            <family val="2"/>
          </rPr>
          <t>These are the costs of goods and services that have already been incurred and are therefore irrevocable. They should be excluded from the appraisal. From an appraisal viewpoint, the costs that matter are those upon which decisions can stil be made. However, this includes the opportunity costs of continuing to tie up resources that have already been paid for - see the comments in this speardhseet covering 'Property and Oppurtunity Costs' for more information on this aspect of the appraisal.</t>
        </r>
        <r>
          <rPr>
            <b/>
            <sz val="12"/>
            <rFont val="Arial"/>
            <family val="2"/>
          </rPr>
          <t xml:space="preserve">
</t>
        </r>
      </text>
    </comment>
    <comment ref="B47" authorId="0">
      <text>
        <r>
          <rPr>
            <b/>
            <sz val="12"/>
            <rFont val="Arial"/>
            <family val="2"/>
          </rPr>
          <t xml:space="preserve">Discount Rate: </t>
        </r>
        <r>
          <rPr>
            <sz val="12"/>
            <rFont val="Arial"/>
            <family val="2"/>
          </rPr>
          <t xml:space="preserve">This is used to adjust for the timing of incidence of costs by discounting them to obtain their present values. The current HM Treasury Green Book discount rate is 3.5% for years 0-30 and 3.0% for years 31-75.
</t>
        </r>
        <r>
          <rPr>
            <b/>
            <sz val="12"/>
            <rFont val="Arial"/>
            <family val="2"/>
          </rPr>
          <t xml:space="preserve">See HMT Green Book, Annex 6, page 97:
</t>
        </r>
        <r>
          <rPr>
            <sz val="12"/>
            <rFont val="Arial"/>
            <family val="2"/>
          </rPr>
          <t xml:space="preserve">[https://www.gov.uk/government/publications/the-green-book-appraisal-and-evaluation-in-central-governent] </t>
        </r>
      </text>
    </comment>
    <comment ref="B7" authorId="0">
      <text>
        <r>
          <rPr>
            <b/>
            <sz val="12"/>
            <rFont val="Arial"/>
            <family val="2"/>
          </rPr>
          <t xml:space="preserve">Appraisal Period: </t>
        </r>
        <r>
          <rPr>
            <sz val="12"/>
            <rFont val="Arial"/>
            <family val="2"/>
          </rPr>
          <t>The appraisal period should normally equate to the intended period of use of the asset(s). This is the period over which the asset can be used for the specific purpose that it has been provided for. An appraisal period of 29 years (i.e. 30 years when counting year zero) is commonplace for refurbishment options. An appraisal period of 59 years (i.e. 60 years when counting year zero) is commonplace for new build options. These values are not set in stone however, and therefore, can be adjusted to the specific characteristics of the project at hand.</t>
        </r>
      </text>
    </comment>
    <comment ref="B24" authorId="0">
      <text>
        <r>
          <rPr>
            <b/>
            <sz val="12"/>
            <rFont val="Arial"/>
            <family val="2"/>
          </rPr>
          <t xml:space="preserve">Initial Capital Costs:
</t>
        </r>
        <r>
          <rPr>
            <sz val="12"/>
            <rFont val="Arial"/>
            <family val="2"/>
          </rPr>
          <t xml:space="preserve">Remeber to </t>
        </r>
        <r>
          <rPr>
            <b/>
            <sz val="12"/>
            <rFont val="Arial"/>
            <family val="2"/>
          </rPr>
          <t>exclude</t>
        </r>
        <r>
          <rPr>
            <sz val="12"/>
            <rFont val="Arial"/>
            <family val="2"/>
          </rPr>
          <t xml:space="preserve"> VAT and inflation. And exclude contingency allowance </t>
        </r>
        <r>
          <rPr>
            <b/>
            <i/>
            <sz val="12"/>
            <rFont val="Arial"/>
            <family val="2"/>
          </rPr>
          <t xml:space="preserve">if </t>
        </r>
        <r>
          <rPr>
            <sz val="12"/>
            <rFont val="Arial"/>
            <family val="2"/>
          </rPr>
          <t>reflected in the risk analysis (if not, include the contingency allowance).</t>
        </r>
      </text>
    </comment>
    <comment ref="B33" authorId="0">
      <text>
        <r>
          <rPr>
            <b/>
            <sz val="12"/>
            <rFont val="Arial"/>
            <family val="2"/>
          </rPr>
          <t xml:space="preserve">Salaries: </t>
        </r>
        <r>
          <rPr>
            <sz val="12"/>
            <rFont val="Arial"/>
            <family val="2"/>
          </rPr>
          <t>Include any increases above general inflation that are anticipated.</t>
        </r>
        <r>
          <rPr>
            <sz val="8"/>
            <rFont val="Tahoma"/>
            <family val="0"/>
          </rPr>
          <t xml:space="preserve">
</t>
        </r>
      </text>
    </comment>
    <comment ref="B27" authorId="0">
      <text>
        <r>
          <rPr>
            <b/>
            <sz val="12"/>
            <rFont val="Arial"/>
            <family val="2"/>
          </rPr>
          <t xml:space="preserve">Other Capital Costs: </t>
        </r>
        <r>
          <rPr>
            <sz val="12"/>
            <rFont val="Arial"/>
            <family val="2"/>
          </rPr>
          <t>In addition to the capital costs incurred as a consequence of the option, any capital investment required to maintain the existing estate in appropriate condition until the building works are complete, should also be included within the appraisal.  The amount of transition period investment will vary according to the option under consideration and with the length of the implementation period.</t>
        </r>
        <r>
          <rPr>
            <sz val="8"/>
            <rFont val="Tahoma"/>
            <family val="0"/>
          </rPr>
          <t xml:space="preserve">
</t>
        </r>
      </text>
    </comment>
    <comment ref="B35" authorId="0">
      <text>
        <r>
          <rPr>
            <b/>
            <sz val="12"/>
            <rFont val="Arial"/>
            <family val="2"/>
          </rPr>
          <t xml:space="preserve">Other Revenue Costs: </t>
        </r>
        <r>
          <rPr>
            <sz val="12"/>
            <rFont val="Arial"/>
            <family val="2"/>
          </rPr>
          <t xml:space="preserve">The revenue implications of the transition years prior to the full implementation of the option/scheme will need be consistent with the implementation programme (and associated capital costs), as well as with any changes in practice and personnel that will be brought about in advance of moving/changing sites (and the costs or savings associated with this).  
Revenue costs during 'transitional' years should include the following non-recurrent costs (i.e., the three “Ds”):
• </t>
        </r>
        <r>
          <rPr>
            <b/>
            <sz val="12"/>
            <rFont val="Arial"/>
            <family val="2"/>
          </rPr>
          <t>Double running costs</t>
        </r>
        <r>
          <rPr>
            <sz val="12"/>
            <rFont val="Arial"/>
            <family val="2"/>
          </rPr>
          <t xml:space="preserve"> associated with the implementation of the option/scheme;
• </t>
        </r>
        <r>
          <rPr>
            <b/>
            <sz val="12"/>
            <rFont val="Arial"/>
            <family val="2"/>
          </rPr>
          <t>Decanting costs</t>
        </r>
        <r>
          <rPr>
            <sz val="12"/>
            <rFont val="Arial"/>
            <family val="2"/>
          </rPr>
          <t xml:space="preserve"> associated with the implementation of the option/scheme; and
• </t>
        </r>
        <r>
          <rPr>
            <b/>
            <sz val="12"/>
            <rFont val="Arial"/>
            <family val="2"/>
          </rPr>
          <t>Development/change costs</t>
        </r>
        <r>
          <rPr>
            <sz val="12"/>
            <rFont val="Arial"/>
            <family val="2"/>
          </rPr>
          <t xml:space="preserve">, inclusive of the implications of new employment and any change management required to deliver the new service, such as, retraining for new roles for example.
They will, however, </t>
        </r>
        <r>
          <rPr>
            <b/>
            <sz val="12"/>
            <rFont val="Arial"/>
            <family val="2"/>
          </rPr>
          <t>exclude</t>
        </r>
        <r>
          <rPr>
            <sz val="12"/>
            <rFont val="Arial"/>
            <family val="2"/>
          </rPr>
          <t>:
• Redundancy payments (as these represent transfer payments).</t>
        </r>
      </text>
    </comment>
    <comment ref="B25" authorId="0">
      <text>
        <r>
          <rPr>
            <b/>
            <sz val="12"/>
            <rFont val="Arial"/>
            <family val="2"/>
          </rPr>
          <t xml:space="preserve">Optimism Bias: </t>
        </r>
        <r>
          <rPr>
            <sz val="12"/>
            <rFont val="Arial"/>
            <family val="2"/>
          </rPr>
          <t>Please see HM Treasury's Supplementary Guidance on Optimism Bias, avilable at:</t>
        </r>
        <r>
          <rPr>
            <b/>
            <sz val="12"/>
            <rFont val="Arial"/>
            <family val="2"/>
          </rPr>
          <t xml:space="preserve">
</t>
        </r>
        <r>
          <rPr>
            <sz val="12"/>
            <rFont val="Arial"/>
            <family val="2"/>
          </rPr>
          <t>[https://www.gov.uk/government/publications/green-book-supplementary-guidance-optimism-bias]</t>
        </r>
        <r>
          <rPr>
            <b/>
            <sz val="12"/>
            <rFont val="Arial"/>
            <family val="2"/>
          </rPr>
          <t xml:space="preserve">
</t>
        </r>
        <r>
          <rPr>
            <sz val="12"/>
            <rFont val="Arial"/>
            <family val="2"/>
          </rPr>
          <t>There is a demonstrated, systematic, tendency for project appraisers to be overly optimistic. To redress this tendency appraisers should make explicit, empirically based adjustments to the estimates of a project’s costs. As discussed in the Green Book, it is recommended that these adjustments be based on data from past projects or similar projects elsewhere, and adjusted for the unique characteristics of the project in hand. In the absence of a more specific evidence base, colleagues are encouraged to collect data to inform future estimates of optimism, and in the meantime use the best available data.</t>
        </r>
        <r>
          <rPr>
            <b/>
            <sz val="12"/>
            <rFont val="Arial"/>
            <family val="2"/>
          </rPr>
          <t xml:space="preserve">
</t>
        </r>
        <r>
          <rPr>
            <sz val="12"/>
            <rFont val="Arial"/>
            <family val="2"/>
          </rPr>
          <t xml:space="preserve">
Optimism bias can also apply to works duration, revenue costs, and anticipated benefits. However, it is unlikely in practice that quantified adjustment can be made for optimism bias to these specific project paramaters due to a lack of evidence upon which to base such assumptions. Given this, the HMT Green Book recommends that sensitivty analysis should be used to assess the effects of underestimating revenue costs and over estimating benefits. Sensitivty analysis becomes increasingly imoprtant at the Outline Business Case (OBC) stage when the robustness of the ranking of options is tested. As the business case develops, the level of optimism bias remaining should diminsh as there is less scope for the project's output specification to change, and action can therefpre be taken to mitigate the factors contibuting to optimism.
</t>
        </r>
        <r>
          <rPr>
            <b/>
            <sz val="12"/>
            <rFont val="Arial"/>
            <family val="2"/>
          </rPr>
          <t xml:space="preserve">
HMT Green Book, page 29, para 5.61: </t>
        </r>
        <r>
          <rPr>
            <sz val="12"/>
            <rFont val="Arial"/>
            <family val="2"/>
          </rPr>
          <t>"</t>
        </r>
        <r>
          <rPr>
            <i/>
            <sz val="12"/>
            <rFont val="Arial"/>
            <family val="2"/>
          </rPr>
          <t>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t>
        </r>
        <r>
          <rPr>
            <sz val="12"/>
            <rFont val="Arial"/>
            <family val="2"/>
          </rPr>
          <t>."
[https://www.gov.uk/government/publications/the-green-book-appraisal-and-evaluation-in-central-governent]</t>
        </r>
      </text>
    </comment>
    <comment ref="B16" authorId="0">
      <text>
        <r>
          <rPr>
            <b/>
            <sz val="12"/>
            <rFont val="Arial"/>
            <family val="2"/>
          </rPr>
          <t xml:space="preserve">Principle: </t>
        </r>
        <r>
          <rPr>
            <sz val="12"/>
            <rFont val="Arial"/>
            <family val="2"/>
          </rPr>
          <t xml:space="preserve">The property (land, buildings and major equipment) implications of any option should be reflected in the Discounted Cashflow analysis in accordance with the opportunity costs of the property or properties - irrespective of whether property is bought, sold or transferred, rented or used by the public sector. The opportunity costs of any asset reflect the value of the asset when used in its best alternative activity and is reflected in current market prices.
If within an option a property is rented by the public sector, the rental costs will be reflected in annual revenue costs (rather than reflected in capital costs).  Please note that where a property is rented to another public sector organisation, the income associated with the rental is excluded from revenue estimates as this represents a transfer payment between public sector organisations.
Project appraisers need to ensure that all property and opportunity cost values are assessed appropriately.  The “property and opportunity” lines in this spreadsheet distinguish between “opening” values, “transactions” within the appraisal period and “residual” values. 
</t>
        </r>
        <r>
          <rPr>
            <b/>
            <sz val="12"/>
            <rFont val="Arial"/>
            <family val="2"/>
          </rPr>
          <t>Opening Value:</t>
        </r>
        <r>
          <rPr>
            <sz val="12"/>
            <rFont val="Arial"/>
            <family val="2"/>
          </rPr>
          <t xml:space="preserve">
In the "opening value" row, opening values are included in year zero - as positive numbers. 
</t>
        </r>
        <r>
          <rPr>
            <b/>
            <sz val="12"/>
            <rFont val="Arial"/>
            <family val="2"/>
          </rPr>
          <t>Transactions:</t>
        </r>
        <r>
          <rPr>
            <sz val="12"/>
            <rFont val="Arial"/>
            <family val="2"/>
          </rPr>
          <t xml:space="preserve">
In this row, property purchases, receipts and other transactions are included in the anticipated year of purchase, sale or transfer - positive numbers for purchase and transfers into the scheme and negative numbers for sale and transfers out. All transactions, whether they are cash sales/purchases or transfers to other public sector organisations should be entered in the “transactions” category.
</t>
        </r>
        <r>
          <rPr>
            <b/>
            <sz val="12"/>
            <rFont val="Arial"/>
            <family val="2"/>
          </rPr>
          <t xml:space="preserve">Residual Value:
</t>
        </r>
        <r>
          <rPr>
            <sz val="12"/>
            <rFont val="Arial"/>
            <family val="2"/>
          </rPr>
          <t>Residual values are included in the last year of the discount period - as negative numbers.</t>
        </r>
      </text>
    </comment>
    <comment ref="B23" authorId="0">
      <text>
        <r>
          <rPr>
            <b/>
            <sz val="12"/>
            <rFont val="Arial"/>
            <family val="2"/>
          </rPr>
          <t xml:space="preserve">Capital Cost: </t>
        </r>
        <r>
          <rPr>
            <sz val="12"/>
            <rFont val="Arial"/>
            <family val="2"/>
          </rPr>
          <t>Example capital costs are provided here. Please include additional rows as necessary.</t>
        </r>
      </text>
    </comment>
    <comment ref="B26" authorId="0">
      <text>
        <r>
          <rPr>
            <b/>
            <sz val="12"/>
            <rFont val="Arial"/>
            <family val="2"/>
          </rPr>
          <t xml:space="preserve">Life-Cycle Costs: </t>
        </r>
        <r>
          <rPr>
            <sz val="12"/>
            <rFont val="Arial"/>
            <family val="2"/>
          </rPr>
          <t>In addition to the initial capital costs of a scheme, economic appraisals will also reflect the life-cycle investment associated with an option.  Life-cycle costs are the costs required to maintain the asset(s) throughout its life, usually for a period of 60 years for new build options and 30 years for refurbishment options (see the appraisal periods row above). Life-cycle costs will include capital costs in respect of buildings refurbishment, upgrade and replacement and the costs of replacing equipment. As with initial capital costs, assessments of life-cycle costs should exclude VAT and inflation (unless prices are expected to increase at significantly higher or lower rate than general inflation - see coment on the 'CASHFLOWS' row above for more detail on this).</t>
        </r>
      </text>
    </comment>
    <comment ref="B32" authorId="0">
      <text>
        <r>
          <rPr>
            <b/>
            <sz val="12"/>
            <rFont val="Arial"/>
            <family val="2"/>
          </rPr>
          <t>Revenus Costs:</t>
        </r>
        <r>
          <rPr>
            <sz val="12"/>
            <rFont val="Arial"/>
            <family val="2"/>
          </rPr>
          <t xml:space="preserve"> Please include additional rows as necessary.
‘Revenue cost’ is the term used to describe the operating costs of a service or scheme. Revenue costs should be assessed at a constant price base, consistent with the price base adopted in respect of land/property values and capital costs (usually current “real” prices).  To be consistent with capital cost assessments and non-financial appraisals, the </t>
        </r>
        <r>
          <rPr>
            <b/>
            <sz val="12"/>
            <rFont val="Arial"/>
            <family val="2"/>
          </rPr>
          <t>total</t>
        </r>
        <r>
          <rPr>
            <sz val="12"/>
            <rFont val="Arial"/>
            <family val="2"/>
          </rPr>
          <t xml:space="preserve"> revenue cost of the service/scheme in question will be included in the appraisal and </t>
        </r>
        <r>
          <rPr>
            <b/>
            <sz val="12"/>
            <rFont val="Arial"/>
            <family val="2"/>
          </rPr>
          <t>not</t>
        </r>
        <r>
          <rPr>
            <sz val="12"/>
            <rFont val="Arial"/>
            <family val="2"/>
          </rPr>
          <t xml:space="preserve"> just the additional costs/savings of the proposed change.</t>
        </r>
      </text>
    </comment>
    <comment ref="B34" authorId="0">
      <text>
        <r>
          <rPr>
            <b/>
            <sz val="12"/>
            <rFont val="Arial"/>
            <family val="2"/>
          </rPr>
          <t xml:space="preserve">Building Running Costs: </t>
        </r>
        <r>
          <rPr>
            <sz val="12"/>
            <rFont val="Arial"/>
            <family val="2"/>
          </rPr>
          <t xml:space="preserve">Running costs should include the costs of running the asset(s), inclusive of ongoing buildings (revenue) maintenance, heat, light and power and business rates.  Building related running costs will take account of the proposed design and other buildings characteristics, as well as other factors that will affect the different elements of these costs. Given that a building's maintenance costs need to be consistent with life-cycle costs, and because the cost of maintaining new buildings will not necessarily reflect historic maintenance costs, professional advice should be sought with respect to buildings related running costs and their relationship to life-cycle costs (although please note that life-cycle costs fall under capital costs, whereas building running costs fall under revenue costs). 
</t>
        </r>
      </text>
    </comment>
    <comment ref="C7" authorId="0">
      <text>
        <r>
          <rPr>
            <sz val="12"/>
            <rFont val="Arial"/>
            <family val="2"/>
          </rPr>
          <t xml:space="preserve">Please input a number in this cell to reflect the number of years the appraisal needs to cover, e.g. 30  </t>
        </r>
      </text>
    </comment>
  </commentList>
</comments>
</file>

<file path=xl/comments7.xml><?xml version="1.0" encoding="utf-8"?>
<comments xmlns="http://schemas.openxmlformats.org/spreadsheetml/2006/main">
  <authors>
    <author>brainh</author>
  </authors>
  <commentList>
    <comment ref="H11" authorId="0">
      <text>
        <r>
          <rPr>
            <sz val="12"/>
            <rFont val="Arial"/>
            <family val="2"/>
          </rPr>
          <t xml:space="preserve">The extent to which a contributory factor has been mitigated can be reflected by a mitigation factor, which should be recorded in the relevant cells in this column. </t>
        </r>
        <r>
          <rPr>
            <sz val="12"/>
            <color indexed="10"/>
            <rFont val="Arial"/>
            <family val="2"/>
          </rPr>
          <t>The mitigation factor has a value of between 0.0 and 1.0</t>
        </r>
        <r>
          <rPr>
            <sz val="12"/>
            <rFont val="Arial"/>
            <family val="2"/>
          </rPr>
          <t>. A value of 0.0 means that a contributory factor is not mitigated at all and a value of 1.0 means that the contributory factor has been fully mitigated. Values between 0.0 and 1.0 represent partial mitigation.
A table is provided opposite to record the rationale behind the chosen degree of mitigation. If a contributory factor is not deemed to be relevant to the speficic project in hand, a mitigation factor of 1.0 should be recorded for that factor, however the reasoning behind the decision to dismiss that factor should be recorded in the table opposite (and based on firm evidence).</t>
        </r>
      </text>
    </comment>
    <comment ref="D41" authorId="0">
      <text>
        <r>
          <rPr>
            <sz val="12"/>
            <rFont val="Arial"/>
            <family val="2"/>
          </rPr>
          <t>Once a 'building-type' has been selected and it has been determined the extent to which the factors contirbuting to optimism bias have been mitigated, the initial capital expenditure of an option is adjusted to inlcude the remaining bias. (e.g. if the remaining optimism bias after mitigation is 16% and the initial capital expenditure of a project in Year 0 = £3m and in Year 1 = £4m, the optimism bias adjustment that should be included in row 25 of that option's spreadsheet is equal to, Year 0 = £3m * 16% = £0.48m and Year 1 = £4m * 16% = £0.64m).
If an option's proposals inlcude a mixture of both standard and non-standard buildings, spreadsheet users should refer to the optimism bias calculator provided in the Northern Ireland Guide to Expenditure Appraisal and Evaluation, as it includes an additional function to adjust for a mixture of standard and non-standard buildings (see the Northern Ireland Optimism Bias Calculator for Building Projects, available at:
 [http://www.dfpni.gov.uk/index/finance/eag/eag_resources/eag-optimism-bias-calculator.htm] ).</t>
        </r>
      </text>
    </comment>
  </commentList>
</comments>
</file>

<file path=xl/comments8.xml><?xml version="1.0" encoding="utf-8"?>
<comments xmlns="http://schemas.openxmlformats.org/spreadsheetml/2006/main">
  <authors>
    <author>brainh</author>
  </authors>
  <commentList>
    <comment ref="B66" authorId="0">
      <text>
        <r>
          <rPr>
            <sz val="12"/>
            <rFont val="Arial"/>
            <family val="2"/>
          </rPr>
          <t>Costs falling on other organisations and other parts of the public sector will need to be assessed separately and included within the Discounted Cashflow analysis.  These are referred to as “externalities” and include the wider (external) capital and service implications of an investment.  “Displacement costs” is also a term used to describe the costs that are incurred by one party as a consequence of the activities of another.  
Displacement costs result from the development of a scheme by one organisation that results in the displacement of service activity, and hence costs, to another or others (whether or not this is intended) - in this sense, the costs are “displaced” elsewhere in the public sector.  They arise because activity that was once undertaken by the organisation sponsoring the investment will transfer elsewhere within the public sector as a consequence.  An extreme version of displacement is represented by complete “dispersal” options, in which all service activity and the majority, if not all, the costs are displaced from one organisation to another (or others).  Costs to the public sector that is incurred as a consequence of the transfer of workload/provision to the private sector will also be included as a displacement cost.
Displaced costs can have property, capital and revenue components, depending on the magnitude of the activity displaced as a consequence of the scheme and implications for other service providers of delivering this activity.  It is often convenient to summarise displaced costs in revenue terms - either, on the basis of the multiple of assessed unit costs (average or marginal) and the units of displaced activity, or, an assessment of the total costs of providing the displaced services.  Alternatively, the different cost elements (property, capital investment and revenue) will be considered separately, if the displaced volumes are assessed to have capacity implications.</t>
        </r>
      </text>
    </comment>
  </commentList>
</comments>
</file>

<file path=xl/sharedStrings.xml><?xml version="1.0" encoding="utf-8"?>
<sst xmlns="http://schemas.openxmlformats.org/spreadsheetml/2006/main" count="780" uniqueCount="247">
  <si>
    <r>
      <t xml:space="preserve">How to Use the Spreadsheets: 
</t>
    </r>
    <r>
      <rPr>
        <sz val="12"/>
        <rFont val="Arial"/>
        <family val="2"/>
      </rPr>
      <t>The first step is to save this file under another name so that the original may be kept blank for future use. The new file may then be adapted to the needs of the specific project in hand. For example, users may wish to create a new sheet for additional options that require appraisal or separate spreadsheets for performing sensitivty analyses.</t>
    </r>
  </si>
  <si>
    <r>
      <t xml:space="preserve">REVENUE COST </t>
    </r>
    <r>
      <rPr>
        <sz val="12"/>
        <rFont val="Arial"/>
        <family val="2"/>
      </rPr>
      <t xml:space="preserve"> (examples provided - not exhaustive)</t>
    </r>
  </si>
  <si>
    <r>
      <t xml:space="preserve">Rationale Behind Chosen Degree of Mitigation
</t>
    </r>
    <r>
      <rPr>
        <sz val="12"/>
        <rFont val="Arial"/>
        <family val="2"/>
      </rPr>
      <t>(or reason for exclusion of contributory factor)</t>
    </r>
  </si>
  <si>
    <r>
      <t>OPTIMISM BIAS</t>
    </r>
    <r>
      <rPr>
        <sz val="12"/>
        <rFont val="Arial"/>
        <family val="2"/>
      </rPr>
      <t xml:space="preserve">
There is a demonstrated, systematic, tendency for project appraisers to be overly optimistic. To redress this tendency appraisers should make explicit, empirically based adjustments to the estimate of a project’s costs, benefits, and duration. It is recommended that these adjustments should be based on data from past projects or similar projects elsewhere, and adjusted for the unique characteristics of the project in hand. 
This spreadsheet provides an example of how to calculate an adjustment for optimism bias, which is then applied to the initial capital expenditure of a specific option that is under appraisal. A separate and disctinct assessment of optimism bias should be completed for each indiviudal option. Spreadsheet users are strongly encouraged to refer to the HM Treasury’s supplementary guidance on optimism bias; available at: https://www.gov.uk/government/publications/green-book-supplementary-guidance-optimism-bias
Appraisers must determine the extent to which factors contrbuting to optimism bias have been mitigtated. For guidance on how to do this, please read the comment attached to the 'MITIGATION FACTOR' cell below.
 </t>
    </r>
  </si>
  <si>
    <t>e.g. based on recent property valuation and estimated value of surrounding land</t>
  </si>
  <si>
    <t>ASSUMPTIONS</t>
  </si>
  <si>
    <r>
      <t xml:space="preserve">Contributory Factors to Upper Bound Optimism Bias (%) </t>
    </r>
    <r>
      <rPr>
        <b/>
        <sz val="10"/>
        <color indexed="10"/>
        <rFont val="Arial"/>
        <family val="2"/>
      </rPr>
      <t>(2) (3)</t>
    </r>
  </si>
  <si>
    <r>
      <t>Upper Bound optimism Bias (%)</t>
    </r>
    <r>
      <rPr>
        <sz val="12"/>
        <rFont val="Arial"/>
        <family val="2"/>
      </rPr>
      <t xml:space="preserve"> </t>
    </r>
    <r>
      <rPr>
        <b/>
        <sz val="10"/>
        <color indexed="10"/>
        <rFont val="Arial"/>
        <family val="2"/>
      </rPr>
      <t>(1)</t>
    </r>
  </si>
  <si>
    <t>*</t>
  </si>
  <si>
    <t>-</t>
  </si>
  <si>
    <t>…</t>
  </si>
  <si>
    <t>HM Treasury Green Book</t>
  </si>
  <si>
    <t>Five Case Model Guidance</t>
  </si>
  <si>
    <t>HM Treasury Supplementary Guidance on Optimism Bias</t>
  </si>
  <si>
    <t>http://www.scotland.gov.uk/Publications/2004/05/19436/38224</t>
  </si>
  <si>
    <t>Option Appraisal - Building Our Future: Scotland's School Estate</t>
  </si>
  <si>
    <t>http://webarchive.nationalarchives.gov.uk/+/www.dh.gov.uk/en/Aboutus/Procurementandproposals/Publicprivatepartnership/Privatefinanceinitiative/GenericeconomicmodelPFIschemes/DH_4016193</t>
  </si>
  <si>
    <t>USEFUL LINKS:</t>
  </si>
  <si>
    <r>
      <t xml:space="preserve">Capital Investment Manual: Business Case Guide </t>
    </r>
    <r>
      <rPr>
        <i/>
        <sz val="12"/>
        <rFont val="Arial"/>
        <family val="2"/>
      </rPr>
      <t>(written for hospital buildings but the principles are common to all capital investment projects)</t>
    </r>
  </si>
  <si>
    <r>
      <t>Calculating the Adjustment for Optimism Bias for Health Projects</t>
    </r>
    <r>
      <rPr>
        <b/>
        <i/>
        <sz val="12"/>
        <rFont val="Arial"/>
        <family val="2"/>
      </rPr>
      <t xml:space="preserve"> </t>
    </r>
    <r>
      <rPr>
        <i/>
        <sz val="12"/>
        <rFont val="Arial"/>
        <family val="2"/>
      </rPr>
      <t>(provides a useful explanation of the relationship between optimism bias, contingencies and risk)</t>
    </r>
  </si>
  <si>
    <r>
      <t xml:space="preserve">Good Practice Guide: Learning Lessons from Post-Project Evaluation </t>
    </r>
    <r>
      <rPr>
        <i/>
        <sz val="12"/>
        <rFont val="Arial"/>
        <family val="2"/>
      </rPr>
      <t>(written for health projects but general principles apply)</t>
    </r>
  </si>
  <si>
    <r>
      <t xml:space="preserve">CASHFLOWS </t>
    </r>
    <r>
      <rPr>
        <b/>
        <i/>
        <sz val="12"/>
        <color indexed="10"/>
        <rFont val="Arial"/>
        <family val="2"/>
      </rPr>
      <t>(Please read comments)</t>
    </r>
  </si>
  <si>
    <t>DISCOUNTED CASHFLOW (DCF) SUMMARY SHEET</t>
  </si>
  <si>
    <t>Salaries</t>
  </si>
  <si>
    <t>Option (...)</t>
  </si>
  <si>
    <t>Option 1:</t>
  </si>
  <si>
    <t>Option 2:</t>
  </si>
  <si>
    <t>Option 3:</t>
  </si>
  <si>
    <t>Option No.</t>
  </si>
  <si>
    <t>Option Name/Description</t>
  </si>
  <si>
    <t>Sum of</t>
  </si>
  <si>
    <t>1st year</t>
  </si>
  <si>
    <t>5th year</t>
  </si>
  <si>
    <t>10th year</t>
  </si>
  <si>
    <t>15th year</t>
  </si>
  <si>
    <t>20th year</t>
  </si>
  <si>
    <t>30th year</t>
  </si>
  <si>
    <t>35th year</t>
  </si>
  <si>
    <t>40th year</t>
  </si>
  <si>
    <t>45th year</t>
  </si>
  <si>
    <t>50th year</t>
  </si>
  <si>
    <t>55th year</t>
  </si>
  <si>
    <t>60th year</t>
  </si>
  <si>
    <t>Cashflows</t>
  </si>
  <si>
    <t>TOTAL PROPERTY &amp; OPP. COSTS</t>
  </si>
  <si>
    <t>Optimism bias</t>
  </si>
  <si>
    <t>TOTAL CAPITAL</t>
  </si>
  <si>
    <t>Building Running Costs</t>
  </si>
  <si>
    <t>Discount Factor</t>
  </si>
  <si>
    <t>Discounted Cashflow</t>
  </si>
  <si>
    <t>Residual Value</t>
  </si>
  <si>
    <t>Opening Value</t>
  </si>
  <si>
    <t>Transactions</t>
  </si>
  <si>
    <t>Initial Capital Costs</t>
  </si>
  <si>
    <t>Lifecycle Costs</t>
  </si>
  <si>
    <t xml:space="preserve">OPTION 1: </t>
  </si>
  <si>
    <t>Other Capital Costs</t>
  </si>
  <si>
    <t>TOTAL REVENUE</t>
  </si>
  <si>
    <t>£m</t>
  </si>
  <si>
    <t>25th year</t>
  </si>
  <si>
    <r>
      <t xml:space="preserve">TOTAL COST </t>
    </r>
    <r>
      <rPr>
        <b/>
        <sz val="10"/>
        <rFont val="Arial"/>
        <family val="2"/>
      </rPr>
      <t>(Cap &amp; Rev)</t>
    </r>
  </si>
  <si>
    <t>Net Present Cost (NPC)</t>
  </si>
  <si>
    <t>Equivalent Annual Cost (EAC)</t>
  </si>
  <si>
    <t>Disount Rate</t>
  </si>
  <si>
    <t>Annuity Factor</t>
  </si>
  <si>
    <t>Appraisal Period</t>
  </si>
  <si>
    <t>Year  '0'  must be counted as a valid year (eg, 0-29 years = 30 years)</t>
  </si>
  <si>
    <r>
      <t>CAPITAL COST</t>
    </r>
    <r>
      <rPr>
        <sz val="12"/>
        <rFont val="Arial"/>
        <family val="2"/>
      </rPr>
      <t xml:space="preserve"> (examples provided - not exhaustive)</t>
    </r>
  </si>
  <si>
    <t>Other Revenue Costs</t>
  </si>
  <si>
    <t xml:space="preserve">OPTION 2: </t>
  </si>
  <si>
    <t xml:space="preserve">OPTION 3: </t>
  </si>
  <si>
    <t>Optimism Bias - Upper Bound Guidance for Building Projects</t>
  </si>
  <si>
    <t>Non-standard Buildings</t>
  </si>
  <si>
    <t>Standard Buildings</t>
  </si>
  <si>
    <r>
      <t>(1)</t>
    </r>
    <r>
      <rPr>
        <sz val="12"/>
        <rFont val="Arial"/>
        <family val="2"/>
      </rPr>
      <t xml:space="preserve"> Note that these are only indicative starting values for calculating optimism bias contributions, because a project’s optimism bias profile will change during its project life cycle. </t>
    </r>
  </si>
  <si>
    <t>CAPITAL EXPENDITURE</t>
  </si>
  <si>
    <t>Procurement</t>
  </si>
  <si>
    <t>Complexity of Contract Structure</t>
  </si>
  <si>
    <t>Late Contractor Involvement in Design</t>
  </si>
  <si>
    <t>Government Guidelines</t>
  </si>
  <si>
    <t>Information Management</t>
  </si>
  <si>
    <t>Project Specific</t>
  </si>
  <si>
    <t>Design Complexity</t>
  </si>
  <si>
    <t>Degree of Innovation</t>
  </si>
  <si>
    <t>Environmental Impact</t>
  </si>
  <si>
    <t>Client Specific</t>
  </si>
  <si>
    <t>Inadequacy of the Business Case</t>
  </si>
  <si>
    <t>Large No. of Stakeholders</t>
  </si>
  <si>
    <t>Funding Availability</t>
  </si>
  <si>
    <t>Project Management Team</t>
  </si>
  <si>
    <t>Poor Project Intelligence</t>
  </si>
  <si>
    <t>Environment</t>
  </si>
  <si>
    <t>Public Relations</t>
  </si>
  <si>
    <t>Site Characteristics</t>
  </si>
  <si>
    <t>Permits / Consents / Approvals</t>
  </si>
  <si>
    <t>External Influences</t>
  </si>
  <si>
    <t>Political</t>
  </si>
  <si>
    <t>Economic</t>
  </si>
  <si>
    <t>Legislation / Regulations</t>
  </si>
  <si>
    <t>Technology</t>
  </si>
  <si>
    <t>Other (Specify)</t>
  </si>
  <si>
    <t>Dispute and Claims Occurred</t>
  </si>
  <si>
    <t>Poor Contractor Capabilities</t>
  </si>
  <si>
    <t>Standard Building</t>
  </si>
  <si>
    <t>Non-Standard Building</t>
  </si>
  <si>
    <t>Managed Optimism Bias</t>
  </si>
  <si>
    <t>Remaining Optimism Bias</t>
  </si>
  <si>
    <t>MITIGATION FACTOR</t>
  </si>
  <si>
    <t>Add options as necessary …</t>
  </si>
  <si>
    <t>Discounted Cashflow (DCF) Summary Sheet</t>
  </si>
  <si>
    <t>PROPERTY &amp; OPPORTUNITY COST</t>
  </si>
  <si>
    <r>
      <t>NPC</t>
    </r>
    <r>
      <rPr>
        <sz val="12"/>
        <rFont val="Arial"/>
        <family val="2"/>
      </rPr>
      <t xml:space="preserve"> (£m)</t>
    </r>
  </si>
  <si>
    <r>
      <t>EAC</t>
    </r>
    <r>
      <rPr>
        <sz val="12"/>
        <rFont val="Arial"/>
        <family val="2"/>
      </rPr>
      <t xml:space="preserve"> (£m)</t>
    </r>
  </si>
  <si>
    <r>
      <t xml:space="preserve">NPC </t>
    </r>
    <r>
      <rPr>
        <sz val="12"/>
        <rFont val="Arial"/>
        <family val="2"/>
      </rPr>
      <t>(£m)</t>
    </r>
  </si>
  <si>
    <r>
      <t xml:space="preserve">EAC </t>
    </r>
    <r>
      <rPr>
        <sz val="12"/>
        <rFont val="Arial"/>
        <family val="2"/>
      </rPr>
      <t>(£m)</t>
    </r>
  </si>
  <si>
    <r>
      <t>EAC</t>
    </r>
    <r>
      <rPr>
        <sz val="12"/>
        <rFont val="Arial"/>
        <family val="2"/>
      </rPr>
      <t xml:space="preserve"> = Equivalent Annual Cost</t>
    </r>
  </si>
  <si>
    <r>
      <t xml:space="preserve">NPC </t>
    </r>
    <r>
      <rPr>
        <sz val="12"/>
        <rFont val="Arial"/>
        <family val="2"/>
      </rPr>
      <t>=</t>
    </r>
    <r>
      <rPr>
        <b/>
        <sz val="12"/>
        <rFont val="Arial"/>
        <family val="2"/>
      </rPr>
      <t xml:space="preserve"> </t>
    </r>
    <r>
      <rPr>
        <sz val="12"/>
        <rFont val="Arial"/>
        <family val="2"/>
      </rPr>
      <t>Net Present Cost</t>
    </r>
  </si>
  <si>
    <r>
      <t>DCF</t>
    </r>
    <r>
      <rPr>
        <sz val="12"/>
        <rFont val="Arial"/>
        <family val="2"/>
      </rPr>
      <t xml:space="preserve"> = Discounted Cashflow</t>
    </r>
  </si>
  <si>
    <t>Northern Ireland Guide to Expenditure Appraisal and Evaluation</t>
  </si>
  <si>
    <t>http://www.dfpni.gov.uk/eag</t>
  </si>
  <si>
    <r>
      <t xml:space="preserve">The Generic Economic Model for Capital Investment in Health </t>
    </r>
    <r>
      <rPr>
        <i/>
        <sz val="12"/>
        <rFont val="Arial"/>
        <family val="2"/>
      </rPr>
      <t>(see in particular the principles guide to the model at Outline Business Case stage)</t>
    </r>
  </si>
  <si>
    <t>Inc. Optimism Bias</t>
  </si>
  <si>
    <t>Excl. Optimism Bias</t>
  </si>
  <si>
    <r>
      <t>NPC</t>
    </r>
    <r>
      <rPr>
        <sz val="10"/>
        <rFont val="Arial"/>
        <family val="2"/>
      </rPr>
      <t xml:space="preserve"> (excl. Optimism Bias)</t>
    </r>
  </si>
  <si>
    <r>
      <t>EAC</t>
    </r>
    <r>
      <rPr>
        <sz val="10"/>
        <rFont val="Arial"/>
        <family val="2"/>
      </rPr>
      <t xml:space="preserve"> (excl. Optimism Bias)</t>
    </r>
  </si>
  <si>
    <t>GENERAL PRINICIPLES OF AN ECONOMIC APPRAISAL - QUICK REFERENCE</t>
  </si>
  <si>
    <t>PRINCIPLES</t>
  </si>
  <si>
    <t>INCLUDE / EXCLUDE</t>
  </si>
  <si>
    <t>TREATMENT</t>
  </si>
  <si>
    <t>GENERAL:</t>
  </si>
  <si>
    <t>Price/cost base</t>
  </si>
  <si>
    <t>- Common for all elements of costs</t>
  </si>
  <si>
    <t xml:space="preserve">- Current prices
</t>
  </si>
  <si>
    <t>- Where there is sound evidence of variations from CPI, the difference will be reflected in the base costings (e.g. % adjustments to MIPS), otherwise the impact of inflation is considered in risk analysis</t>
  </si>
  <si>
    <t>Sunk costs</t>
  </si>
  <si>
    <t>Exclude</t>
  </si>
  <si>
    <t>Opportunity costs</t>
  </si>
  <si>
    <t>Include</t>
  </si>
  <si>
    <t>Most commonly reflected in property values</t>
  </si>
  <si>
    <t>Transfer payments:</t>
  </si>
  <si>
    <t>Avoided costs</t>
  </si>
  <si>
    <t>Reflect in “do minimum” option only</t>
  </si>
  <si>
    <t>Scope of costs</t>
  </si>
  <si>
    <t xml:space="preserve">- All direct and indirect implications of the investment
</t>
  </si>
  <si>
    <t>- Total (as opposed to change) property, capital and revenue costs</t>
  </si>
  <si>
    <t>Sign convention</t>
  </si>
  <si>
    <t>Costs positive, benefits negative</t>
  </si>
  <si>
    <t>PROPERTY VALUES / OPPORTUNITY COSTS:</t>
  </si>
  <si>
    <t>Property in Local Authority use</t>
  </si>
  <si>
    <t>Property bought and sold by Local Authority</t>
  </si>
  <si>
    <t>Other property transactions (transfers between public sector bodies)</t>
  </si>
  <si>
    <t>Property rented</t>
  </si>
  <si>
    <t>Include in revenue costs</t>
  </si>
  <si>
    <t>CAPITAL COSTS:</t>
  </si>
  <si>
    <t>Initial capital costs</t>
  </si>
  <si>
    <t>- Exclude VAT, inflation (subject to guidance on cost/price base above) and contingency allowance if reflected in the risk analysis</t>
  </si>
  <si>
    <t>- Include adjustment for optimism bias</t>
  </si>
  <si>
    <t>-Timing as per timing of implementation and expenditure cash flows</t>
  </si>
  <si>
    <t>Life-cycle costs</t>
  </si>
  <si>
    <t>- Consistent with initial capital costs and on-going buildings related running costs</t>
  </si>
  <si>
    <t>Transition period capital</t>
  </si>
  <si>
    <t>- Exclude VAT, inflation (subject to guidance on cost/price base above) and contingency if reflected in the risk analysis</t>
  </si>
  <si>
    <t>- Timing as per timing of implementation and expenditure cash flows</t>
  </si>
  <si>
    <t>Equipment</t>
  </si>
  <si>
    <t>- Where purchased, include in life-cycle costs</t>
  </si>
  <si>
    <t>- Where leased or less than £5,000, include in revenue costs</t>
  </si>
  <si>
    <t>ANNUAL REVENUE COSTS:</t>
  </si>
  <si>
    <t>General</t>
  </si>
  <si>
    <t>Varies</t>
  </si>
  <si>
    <t>Include:</t>
  </si>
  <si>
    <t>Exclude:</t>
  </si>
  <si>
    <t>Consider and assess explicitly, impact of:</t>
  </si>
  <si>
    <t>Buildings related running costs</t>
  </si>
  <si>
    <t>Forecast savings</t>
  </si>
  <si>
    <t>Reflected in assessment of revenue costs</t>
  </si>
  <si>
    <t>Net (Income) contribution</t>
  </si>
  <si>
    <t>- Include net income from non-public sector bodies</t>
  </si>
  <si>
    <t>- Exclude net income from public sector bodies</t>
  </si>
  <si>
    <t>Transition years</t>
  </si>
  <si>
    <t>- Include revenue costs required to deliver the service</t>
  </si>
  <si>
    <t>- Also include (the 3 “Ds”):</t>
  </si>
  <si>
    <t>DISPLACEMENT COSTS:</t>
  </si>
  <si>
    <t>- Reflect all cost implications (property, capital and revenue and to public/private sectors) as appropriate</t>
  </si>
  <si>
    <t>- Ensure like for like comparison across options</t>
  </si>
  <si>
    <t>APPRAISAL PERIOD / TIMESCALES:</t>
  </si>
  <si>
    <t>Appraisal period</t>
  </si>
  <si>
    <t>- New build options – construction period plus  60 years operational life.</t>
  </si>
  <si>
    <t>- Refurbishment options - 25-30 years</t>
  </si>
  <si>
    <t>- Appraisal of different new build/refurbishment options, use NPC residual value method</t>
  </si>
  <si>
    <t>Start date</t>
  </si>
  <si>
    <t>Planned start date for Discounted Cashflow common for all options</t>
  </si>
  <si>
    <t>Completion date</t>
  </si>
  <si>
    <t>Planned completion date, as determined by implementation programme and consistent with capital cash flows</t>
  </si>
  <si>
    <t>Property cash flows</t>
  </si>
  <si>
    <t>As determined by timing of property use, purchase and sale:</t>
  </si>
  <si>
    <t>Capital cash flows</t>
  </si>
  <si>
    <t>- Initial capital, as determined by capital cash flows, plus optimism bias</t>
  </si>
  <si>
    <t>- Life-cycle and transition period capital</t>
  </si>
  <si>
    <t>Revenue cash flows</t>
  </si>
  <si>
    <t>- As determined by plans for transition period and scheme implementation programme</t>
  </si>
  <si>
    <r>
      <t>·</t>
    </r>
    <r>
      <rPr>
        <sz val="12"/>
        <rFont val="Arial"/>
        <family val="2"/>
      </rPr>
      <t>         Taxes</t>
    </r>
  </si>
  <si>
    <r>
      <t>· </t>
    </r>
    <r>
      <rPr>
        <sz val="12"/>
        <rFont val="Arial"/>
        <family val="2"/>
      </rPr>
      <t>        Redundancy payments</t>
    </r>
  </si>
  <si>
    <r>
      <t>·</t>
    </r>
    <r>
      <rPr>
        <sz val="12"/>
        <rFont val="Arial"/>
        <family val="2"/>
      </rPr>
      <t>         Capital charges</t>
    </r>
  </si>
  <si>
    <r>
      <t>·</t>
    </r>
    <r>
      <rPr>
        <sz val="12"/>
        <rFont val="Arial"/>
        <family val="2"/>
      </rPr>
      <t>         All relevant revenue costs</t>
    </r>
  </si>
  <si>
    <r>
      <t>·  </t>
    </r>
    <r>
      <rPr>
        <sz val="12"/>
        <rFont val="Arial"/>
        <family val="2"/>
      </rPr>
      <t>       Annual savings attributable to the investment (see forecast savings below)</t>
    </r>
  </si>
  <si>
    <r>
      <t>·  </t>
    </r>
    <r>
      <rPr>
        <sz val="12"/>
        <rFont val="Arial"/>
        <family val="2"/>
      </rPr>
      <t>       Net income contribution from non-public sector bodies (see net (income) contribution below)</t>
    </r>
  </si>
  <si>
    <r>
      <t>· </t>
    </r>
    <r>
      <rPr>
        <sz val="12"/>
        <rFont val="Arial"/>
        <family val="2"/>
      </rPr>
      <t>        VAT</t>
    </r>
  </si>
  <si>
    <r>
      <t>· </t>
    </r>
    <r>
      <rPr>
        <sz val="12"/>
        <rFont val="Arial"/>
        <family val="2"/>
      </rPr>
      <t>        Net income contribution from public sector bodies (see net (income) contribution below)</t>
    </r>
  </si>
  <si>
    <r>
      <t>·</t>
    </r>
    <r>
      <rPr>
        <sz val="12"/>
        <rFont val="Arial"/>
        <family val="2"/>
      </rPr>
      <t>         Inflation (subject to above guidance on price/cost base above)</t>
    </r>
  </si>
  <si>
    <r>
      <t>·   </t>
    </r>
    <r>
      <rPr>
        <sz val="12"/>
        <rFont val="Arial"/>
        <family val="2"/>
      </rPr>
      <t>      Future levels of provision</t>
    </r>
  </si>
  <si>
    <r>
      <t>·  </t>
    </r>
    <r>
      <rPr>
        <sz val="12"/>
        <rFont val="Arial"/>
        <family val="2"/>
      </rPr>
      <t>       Future model of education</t>
    </r>
  </si>
  <si>
    <r>
      <t>·</t>
    </r>
    <r>
      <rPr>
        <sz val="12"/>
        <rFont val="Arial"/>
        <family val="2"/>
      </rPr>
      <t>         Key differences across options</t>
    </r>
  </si>
  <si>
    <r>
      <t>·   </t>
    </r>
    <r>
      <rPr>
        <sz val="12"/>
        <rFont val="Arial"/>
        <family val="2"/>
      </rPr>
      <t>      Double running costs</t>
    </r>
  </si>
  <si>
    <r>
      <t>·</t>
    </r>
    <r>
      <rPr>
        <sz val="12"/>
        <rFont val="Arial"/>
        <family val="2"/>
      </rPr>
      <t>         Decanting costs</t>
    </r>
  </si>
  <si>
    <r>
      <t>·  </t>
    </r>
    <r>
      <rPr>
        <sz val="12"/>
        <rFont val="Arial"/>
        <family val="2"/>
      </rPr>
      <t>       Development/change costs</t>
    </r>
  </si>
  <si>
    <r>
      <t>·</t>
    </r>
    <r>
      <rPr>
        <sz val="12"/>
        <rFont val="Arial"/>
        <family val="2"/>
      </rPr>
      <t>         Redundancy costs</t>
    </r>
  </si>
  <si>
    <r>
      <t>·  </t>
    </r>
    <r>
      <rPr>
        <sz val="12"/>
        <rFont val="Arial"/>
        <family val="2"/>
      </rPr>
      <t>       Open and residual values at end beginning and end of discount period respectively</t>
    </r>
  </si>
  <si>
    <r>
      <t>·  </t>
    </r>
    <r>
      <rPr>
        <sz val="12"/>
        <rFont val="Arial"/>
        <family val="2"/>
      </rPr>
      <t>       Purchase and receipt to reflect timing of purchase/sale</t>
    </r>
  </si>
  <si>
    <r>
      <t>·  </t>
    </r>
    <r>
      <rPr>
        <sz val="12"/>
        <rFont val="Arial"/>
        <family val="2"/>
      </rPr>
      <t>            Other property transactions (transfers within the public sector) to reflect timing of transaction</t>
    </r>
  </si>
  <si>
    <t>- Consistent with initial capital costs and life-cycle costs</t>
  </si>
  <si>
    <t>- Reflect design and other buildings related impacts on revenue cost</t>
  </si>
  <si>
    <t>Displacement costs</t>
  </si>
  <si>
    <t>Investigate and include where necessary</t>
  </si>
  <si>
    <t>Years</t>
  </si>
  <si>
    <t>Sum of Discount Factors</t>
  </si>
  <si>
    <t>EAC Calculation</t>
  </si>
  <si>
    <t>Option Description:</t>
  </si>
  <si>
    <t>Option description …</t>
  </si>
  <si>
    <t>Option name …</t>
  </si>
  <si>
    <t>Add description ….</t>
  </si>
  <si>
    <t>Add description …</t>
  </si>
  <si>
    <t>https://www.gov.uk/government/publications/the-green-book-appraisal-and-evaluation-in-central-governent</t>
  </si>
  <si>
    <t>http://webarchive.nationalarchives.gov.uk/20130107105354/http://www.dh.gov.uk/en/Publicationsandstatistics/Publications/PublicationsPolicyAndGuidance/DH_4119896</t>
  </si>
  <si>
    <t>https://www.gov.uk/government/publications/green-book-supplementary-guidance-optimism-bias</t>
  </si>
  <si>
    <t>http://webarchive.nationalarchives.gov.uk/+/www.dh.gov.uk/en/Aboutus/Procurementandproposals/Publicprivatepartnership/Privatefinanceinitiative/Learninglessonsfrompostprojectevaluation/DH_4016498</t>
  </si>
  <si>
    <r>
      <t>Do Nothing (</t>
    </r>
    <r>
      <rPr>
        <i/>
        <sz val="12"/>
        <rFont val="Arial"/>
        <family val="2"/>
      </rPr>
      <t>or Do Minimum</t>
    </r>
    <r>
      <rPr>
        <sz val="12"/>
        <rFont val="Arial"/>
        <family val="0"/>
      </rPr>
      <t>)</t>
    </r>
  </si>
  <si>
    <r>
      <t xml:space="preserve"> Do Nothing (or Do Minimum)                                           </t>
    </r>
    <r>
      <rPr>
        <b/>
        <sz val="12"/>
        <color indexed="10"/>
        <rFont val="Arial"/>
        <family val="2"/>
      </rPr>
      <t>Please read comment</t>
    </r>
  </si>
  <si>
    <t xml:space="preserve">OPTION X: </t>
  </si>
  <si>
    <t>Option Appraisal Template</t>
  </si>
  <si>
    <t>The basic assumptions underlying each cost line in the economic appraisals should be recorded below:</t>
  </si>
  <si>
    <r>
      <t xml:space="preserve">(4) </t>
    </r>
    <r>
      <rPr>
        <sz val="12"/>
        <rFont val="Arial"/>
        <family val="2"/>
      </rPr>
      <t>A more advanced optimism bias calculator is available as part of the Northern Ireland Guide to Expenditure Appraisal and Evaluation [see: http://www.dfpni.gov.uk/index/finance/eag/eag_resources/eag-optimism-bias-calculator.htm]</t>
    </r>
  </si>
  <si>
    <r>
      <t xml:space="preserve">(2) </t>
    </r>
    <r>
      <rPr>
        <sz val="12"/>
        <rFont val="Arial"/>
        <family val="2"/>
      </rPr>
      <t>Contributions from each area are expressed as a % of the recorded optimism bias. Note: The sum of individual percentages contributions in each column may not add up to 100% due to rounding errors.</t>
    </r>
  </si>
  <si>
    <r>
      <t>(3)</t>
    </r>
    <r>
      <rPr>
        <b/>
        <sz val="12"/>
        <rFont val="Arial"/>
        <family val="2"/>
      </rPr>
      <t xml:space="preserve"> </t>
    </r>
    <r>
      <rPr>
        <sz val="12"/>
        <rFont val="Arial"/>
        <family val="2"/>
      </rPr>
      <t>As noted above, see the Appendix in the HM Treasury's Supplementary Guidance for more detail on the issues surrounding these contributory factors in order to help you assess the level to which they have been mitigated .</t>
    </r>
  </si>
  <si>
    <r>
      <t xml:space="preserve">Inserting Values into the Spreadsheets: 
</t>
    </r>
    <r>
      <rPr>
        <sz val="12"/>
        <rFont val="Arial"/>
        <family val="2"/>
      </rPr>
      <t>The spreadsheets contain all the formulae required to complete the required calculations (e.g. discounting, Net Present Costs and Equivalent Annual Values). All the user has to do is insert the relevant costs and benefits in the appropriate blank white cells for each option. All the required totals and sub-totals should then update automatically. Users can add extra rows if there are a large number of cost or benefit items to include - but will need to check that the relevant totals and sub-totals still compute. Users are required to manually input an adjustment for optimism bias for each option. This adjustment is applied to the initial capital costs of an option. Users will also have to select an appropriate time period for each option that is under appraisal. Specific guidance on this issue is provided where the user is required to input an appropriate time period for the appraisal.</t>
    </r>
  </si>
  <si>
    <r>
      <t xml:space="preserve">Please Note:
</t>
    </r>
    <r>
      <rPr>
        <sz val="12"/>
        <rFont val="Arial"/>
        <family val="2"/>
      </rPr>
      <t xml:space="preserve">Cells that display a red triangle in the top right hand corner contain further information and guidance for users on what to include. The information and guidance can be accessed by hovering the cursor over the cell of interest. Users are strongly encouraged to read the additional guidance provided. If spreadsheets users are still unsure of what to include after reading the additional guidance provided, specific questions can be emailed to the 21st Century Schools Mailbox: </t>
    </r>
    <r>
      <rPr>
        <sz val="12"/>
        <color indexed="12"/>
        <rFont val="Arial"/>
        <family val="2"/>
      </rPr>
      <t xml:space="preserve">21stcenturyschools@wales.gsi.gov.uk </t>
    </r>
    <r>
      <rPr>
        <sz val="12"/>
        <rFont val="Arial"/>
        <family val="2"/>
      </rPr>
      <t xml:space="preserve"> </t>
    </r>
  </si>
  <si>
    <r>
      <t xml:space="preserve">Background:  
</t>
    </r>
    <r>
      <rPr>
        <sz val="12"/>
        <rFont val="Arial"/>
        <family val="0"/>
      </rPr>
      <t xml:space="preserve">The spreasheets included in this file are for general use in calculating Net Present Costs in economic appraisals. The file assumes that users have a basic knowledge and understanding of the HM Treasury Green Book and Microsoft Excel. The spreadsheets are only intended as a guide and can be adapted to the needs of the specific project in hand. The quality of the spreadsheets' outputs are ultimately dependent upon the quality of the information that is inputted by users. Therefore, in order to maintain transparency, it is crucial that the sources and assumptions underlying each cost and benefit line included in the economic appraisals are explained in full. A table marked 'Assumptions' is included at the end of each cost and benefit line for this purpose. Further information can also be provided in an appendix to the business case that supports the project that is under appraisal. As noted in the HM Treasury Green Book, the effort applied at each step of the appraisal should be proportionate to the funds involved, outcomes at stake and the time available. And as the stages of a business case progress, data must be refined to become more specific and accurate.  </t>
    </r>
  </si>
  <si>
    <t>Annex 11: Options appraisal template (blank)</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</si>
</sst>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 numFmtId="166" formatCode="0.0%"/>
    <numFmt numFmtId="167" formatCode="0.0"/>
    <numFmt numFmtId="168" formatCode="0.000000"/>
  </numFmts>
  <fonts count="56">
    <font>
      <sz val="12"/>
      <name val="Arial"/>
      <family val="0"/>
    </font>
    <font>
      <sz val="12"/>
      <color indexed="8"/>
      <name val="Arial"/>
      <family val="2"/>
    </font>
    <font>
      <b/>
      <sz val="12"/>
      <name val="Arial"/>
      <family val="2"/>
    </font>
    <font>
      <sz val="8"/>
      <name val="Arial"/>
      <family val="0"/>
    </font>
    <font>
      <sz val="10"/>
      <name val="Times New Roman"/>
      <family val="0"/>
    </font>
    <font>
      <sz val="12"/>
      <color indexed="12"/>
      <name val="Arial"/>
      <family val="2"/>
    </font>
    <font>
      <sz val="8"/>
      <name val="Tahoma"/>
      <family val="0"/>
    </font>
    <font>
      <i/>
      <sz val="12"/>
      <name val="Arial"/>
      <family val="2"/>
    </font>
    <font>
      <b/>
      <sz val="10"/>
      <name val="Arial"/>
      <family val="2"/>
    </font>
    <font>
      <b/>
      <i/>
      <sz val="12"/>
      <name val="Arial"/>
      <family val="2"/>
    </font>
    <font>
      <sz val="12"/>
      <color indexed="10"/>
      <name val="Arial"/>
      <family val="2"/>
    </font>
    <font>
      <sz val="10"/>
      <name val="Arial"/>
      <family val="2"/>
    </font>
    <font>
      <b/>
      <sz val="10"/>
      <color indexed="10"/>
      <name val="Arial"/>
      <family val="2"/>
    </font>
    <font>
      <u val="single"/>
      <sz val="8.65"/>
      <color indexed="12"/>
      <name val="Arial"/>
      <family val="0"/>
    </font>
    <font>
      <b/>
      <u val="single"/>
      <sz val="14"/>
      <name val="Arial"/>
      <family val="2"/>
    </font>
    <font>
      <b/>
      <i/>
      <sz val="12"/>
      <color indexed="10"/>
      <name val="Arial"/>
      <family val="2"/>
    </font>
    <font>
      <b/>
      <sz val="12"/>
      <color indexed="10"/>
      <name val="Arial"/>
      <family val="2"/>
    </font>
    <font>
      <u val="single"/>
      <sz val="12"/>
      <name val="Arial"/>
      <family val="2"/>
    </font>
    <font>
      <b/>
      <i/>
      <u val="single"/>
      <sz val="12"/>
      <name val="Arial"/>
      <family val="2"/>
    </font>
    <font>
      <b/>
      <u val="single"/>
      <sz val="12"/>
      <name val="Arial"/>
      <family val="2"/>
    </font>
    <font>
      <b/>
      <sz val="14"/>
      <name val="Arial"/>
      <family val="2"/>
    </font>
    <font>
      <b/>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2"/>
      <color rgb="FF0000FF"/>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top style="thin"/>
      <bottom/>
    </border>
    <border>
      <left/>
      <right/>
      <top style="thin"/>
      <bottom/>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border>
    <border>
      <left style="medium"/>
      <right style="medium"/>
      <top style="medium"/>
      <bottom style="medium"/>
    </border>
    <border>
      <left style="medium"/>
      <right style="medium"/>
      <top/>
      <bottom/>
    </border>
    <border>
      <left style="medium"/>
      <right style="medium"/>
      <top/>
      <bottom style="medium"/>
    </border>
    <border>
      <left/>
      <right style="thin"/>
      <top style="thin"/>
      <bottom style="thin"/>
    </border>
    <border>
      <left style="medium"/>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40">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Border="1" applyAlignment="1">
      <alignment horizontal="center"/>
    </xf>
    <xf numFmtId="0" fontId="2" fillId="0" borderId="0" xfId="0" applyFont="1" applyBorder="1" applyAlignment="1">
      <alignment/>
    </xf>
    <xf numFmtId="44" fontId="0" fillId="0" borderId="0" xfId="0" applyNumberFormat="1" applyBorder="1" applyAlignment="1">
      <alignment horizontal="center"/>
    </xf>
    <xf numFmtId="0" fontId="0" fillId="0" borderId="0" xfId="0" applyFont="1" applyBorder="1" applyAlignment="1">
      <alignment/>
    </xf>
    <xf numFmtId="164" fontId="0" fillId="0" borderId="0" xfId="0" applyNumberFormat="1" applyBorder="1" applyAlignment="1">
      <alignment horizontal="center"/>
    </xf>
    <xf numFmtId="0" fontId="0" fillId="0" borderId="10" xfId="0" applyBorder="1" applyAlignment="1">
      <alignment/>
    </xf>
    <xf numFmtId="0" fontId="0" fillId="0" borderId="0" xfId="0" applyAlignment="1">
      <alignment horizontal="center"/>
    </xf>
    <xf numFmtId="0" fontId="4" fillId="0" borderId="0" xfId="0" applyFont="1" applyAlignment="1">
      <alignment/>
    </xf>
    <xf numFmtId="0" fontId="0" fillId="0" borderId="0" xfId="0" applyFont="1" applyAlignment="1">
      <alignment/>
    </xf>
    <xf numFmtId="0" fontId="5" fillId="0" borderId="0" xfId="0" applyFont="1" applyFill="1" applyBorder="1" applyAlignment="1">
      <alignment horizontal="left"/>
    </xf>
    <xf numFmtId="0" fontId="0" fillId="0" borderId="0" xfId="0" applyFont="1" applyFill="1" applyBorder="1" applyAlignment="1">
      <alignment horizontal="left"/>
    </xf>
    <xf numFmtId="0" fontId="2" fillId="0" borderId="0" xfId="0" applyFont="1" applyAlignment="1">
      <alignment horizontal="left"/>
    </xf>
    <xf numFmtId="49" fontId="0" fillId="0" borderId="0" xfId="0" applyNumberFormat="1" applyFont="1" applyAlignment="1">
      <alignment vertical="top" wrapText="1"/>
    </xf>
    <xf numFmtId="49" fontId="0" fillId="0" borderId="0" xfId="0" applyNumberFormat="1" applyFont="1" applyAlignment="1">
      <alignment horizontal="left" vertical="center" wrapText="1"/>
    </xf>
    <xf numFmtId="0" fontId="2" fillId="0" borderId="0" xfId="0" applyFont="1" applyAlignment="1">
      <alignment horizontal="right"/>
    </xf>
    <xf numFmtId="164" fontId="0" fillId="0" borderId="0" xfId="0" applyNumberFormat="1" applyAlignment="1">
      <alignment horizontal="right"/>
    </xf>
    <xf numFmtId="166" fontId="0" fillId="0" borderId="0" xfId="58" applyNumberFormat="1" applyFont="1" applyAlignment="1">
      <alignment horizontal="right"/>
    </xf>
    <xf numFmtId="164" fontId="0" fillId="0" borderId="0" xfId="0" applyNumberFormat="1" applyAlignment="1">
      <alignment/>
    </xf>
    <xf numFmtId="164" fontId="4" fillId="0" borderId="0" xfId="0" applyNumberFormat="1" applyFont="1" applyAlignment="1">
      <alignment/>
    </xf>
    <xf numFmtId="0" fontId="0" fillId="0" borderId="11" xfId="0" applyNumberFormat="1" applyFont="1" applyBorder="1" applyAlignment="1">
      <alignment horizontal="center" vertical="center" wrapText="1"/>
    </xf>
    <xf numFmtId="167" fontId="0" fillId="0" borderId="0" xfId="0" applyNumberFormat="1" applyAlignment="1">
      <alignment/>
    </xf>
    <xf numFmtId="0" fontId="0" fillId="0" borderId="0" xfId="0" applyNumberFormat="1" applyFont="1" applyAlignment="1">
      <alignment horizontal="left" vertical="top"/>
    </xf>
    <xf numFmtId="0" fontId="0" fillId="0" borderId="11" xfId="0" applyBorder="1" applyAlignment="1">
      <alignment horizontal="right"/>
    </xf>
    <xf numFmtId="0" fontId="2" fillId="0" borderId="10" xfId="0" applyFont="1" applyBorder="1" applyAlignment="1">
      <alignment/>
    </xf>
    <xf numFmtId="0" fontId="0" fillId="0" borderId="10" xfId="0" applyFont="1" applyBorder="1" applyAlignment="1">
      <alignment/>
    </xf>
    <xf numFmtId="0" fontId="0" fillId="0" borderId="10" xfId="0" applyBorder="1" applyAlignment="1">
      <alignment vertical="top" wrapText="1"/>
    </xf>
    <xf numFmtId="0" fontId="0" fillId="0" borderId="10" xfId="0" applyBorder="1" applyAlignment="1">
      <alignment horizontal="right"/>
    </xf>
    <xf numFmtId="0" fontId="0" fillId="0" borderId="12" xfId="0" applyBorder="1" applyAlignment="1">
      <alignment horizontal="center"/>
    </xf>
    <xf numFmtId="167" fontId="0" fillId="0" borderId="12" xfId="0" applyNumberFormat="1" applyBorder="1" applyAlignment="1">
      <alignment horizontal="center"/>
    </xf>
    <xf numFmtId="167" fontId="2" fillId="0" borderId="13" xfId="0" applyNumberFormat="1" applyFont="1" applyBorder="1" applyAlignment="1">
      <alignment horizontal="center"/>
    </xf>
    <xf numFmtId="167" fontId="2" fillId="0" borderId="14" xfId="0" applyNumberFormat="1" applyFont="1" applyBorder="1" applyAlignment="1">
      <alignment horizontal="center"/>
    </xf>
    <xf numFmtId="0" fontId="0" fillId="0" borderId="15" xfId="0" applyBorder="1" applyAlignment="1">
      <alignment/>
    </xf>
    <xf numFmtId="167" fontId="0" fillId="0" borderId="16" xfId="0" applyNumberFormat="1" applyBorder="1" applyAlignment="1">
      <alignment/>
    </xf>
    <xf numFmtId="167" fontId="0" fillId="0" borderId="17" xfId="0" applyNumberFormat="1" applyBorder="1" applyAlignment="1">
      <alignment/>
    </xf>
    <xf numFmtId="167" fontId="0" fillId="0" borderId="18" xfId="0" applyNumberFormat="1" applyBorder="1" applyAlignment="1">
      <alignment/>
    </xf>
    <xf numFmtId="166" fontId="0" fillId="0" borderId="0" xfId="58" applyNumberFormat="1" applyAlignment="1">
      <alignment horizontal="right"/>
    </xf>
    <xf numFmtId="166" fontId="0" fillId="0" borderId="0" xfId="58" applyNumberFormat="1" applyFont="1" applyAlignment="1">
      <alignment horizontal="right"/>
    </xf>
    <xf numFmtId="167" fontId="0" fillId="0" borderId="0" xfId="0" applyNumberFormat="1" applyBorder="1" applyAlignment="1">
      <alignment/>
    </xf>
    <xf numFmtId="0" fontId="0" fillId="0" borderId="0" xfId="0" applyFill="1" applyBorder="1" applyAlignment="1">
      <alignment/>
    </xf>
    <xf numFmtId="0" fontId="0" fillId="0" borderId="11" xfId="0" applyFont="1" applyFill="1" applyBorder="1" applyAlignment="1">
      <alignment horizontal="left"/>
    </xf>
    <xf numFmtId="0" fontId="0" fillId="0" borderId="11" xfId="0" applyFill="1" applyBorder="1" applyAlignment="1">
      <alignment/>
    </xf>
    <xf numFmtId="167" fontId="0" fillId="0" borderId="10" xfId="0" applyNumberFormat="1" applyBorder="1" applyAlignment="1">
      <alignment/>
    </xf>
    <xf numFmtId="167" fontId="0" fillId="0" borderId="0" xfId="0" applyNumberFormat="1" applyAlignment="1">
      <alignment horizontal="center"/>
    </xf>
    <xf numFmtId="0" fontId="2" fillId="33" borderId="11" xfId="0" applyFont="1" applyFill="1" applyBorder="1" applyAlignment="1">
      <alignment horizontal="center"/>
    </xf>
    <xf numFmtId="0" fontId="0" fillId="33" borderId="0" xfId="0" applyFill="1" applyAlignment="1">
      <alignment/>
    </xf>
    <xf numFmtId="2" fontId="0" fillId="33" borderId="11" xfId="58" applyNumberFormat="1" applyFont="1" applyFill="1" applyBorder="1" applyAlignment="1">
      <alignment horizontal="center"/>
    </xf>
    <xf numFmtId="2" fontId="0" fillId="33" borderId="11" xfId="0" applyNumberFormat="1" applyFill="1" applyBorder="1" applyAlignment="1">
      <alignment horizontal="center"/>
    </xf>
    <xf numFmtId="0" fontId="2" fillId="34" borderId="11" xfId="0" applyFont="1" applyFill="1" applyBorder="1" applyAlignment="1">
      <alignment/>
    </xf>
    <xf numFmtId="0" fontId="2" fillId="34" borderId="19" xfId="0" applyFont="1" applyFill="1" applyBorder="1" applyAlignment="1">
      <alignment/>
    </xf>
    <xf numFmtId="0" fontId="2" fillId="33" borderId="19" xfId="0" applyFont="1" applyFill="1" applyBorder="1" applyAlignment="1">
      <alignment/>
    </xf>
    <xf numFmtId="0" fontId="0" fillId="33" borderId="0" xfId="0" applyFill="1" applyBorder="1" applyAlignment="1">
      <alignment/>
    </xf>
    <xf numFmtId="0" fontId="2" fillId="33" borderId="13" xfId="0" applyFont="1" applyFill="1" applyBorder="1" applyAlignment="1">
      <alignment horizontal="center"/>
    </xf>
    <xf numFmtId="0" fontId="2" fillId="33" borderId="12" xfId="0" applyFont="1" applyFill="1" applyBorder="1" applyAlignment="1">
      <alignment horizontal="center"/>
    </xf>
    <xf numFmtId="0" fontId="0" fillId="33" borderId="12" xfId="0" applyFont="1" applyFill="1" applyBorder="1" applyAlignment="1">
      <alignment horizontal="center"/>
    </xf>
    <xf numFmtId="165" fontId="0" fillId="33" borderId="12" xfId="0" applyNumberFormat="1" applyFont="1" applyFill="1" applyBorder="1" applyAlignment="1">
      <alignment horizontal="center"/>
    </xf>
    <xf numFmtId="3" fontId="0" fillId="33" borderId="20" xfId="0" applyNumberFormat="1" applyFont="1" applyFill="1" applyBorder="1" applyAlignment="1">
      <alignment horizontal="center"/>
    </xf>
    <xf numFmtId="0" fontId="0" fillId="33" borderId="21" xfId="0" applyFont="1" applyFill="1" applyBorder="1" applyAlignment="1">
      <alignment horizontal="center"/>
    </xf>
    <xf numFmtId="0" fontId="0" fillId="33" borderId="10" xfId="0" applyFont="1" applyFill="1" applyBorder="1" applyAlignment="1">
      <alignment horizontal="center"/>
    </xf>
    <xf numFmtId="0" fontId="0" fillId="33" borderId="0" xfId="0" applyFont="1" applyFill="1" applyBorder="1" applyAlignment="1">
      <alignment horizontal="center"/>
    </xf>
    <xf numFmtId="165" fontId="0" fillId="33" borderId="10" xfId="0" applyNumberFormat="1" applyFont="1" applyFill="1" applyBorder="1" applyAlignment="1">
      <alignment horizontal="center"/>
    </xf>
    <xf numFmtId="165" fontId="0" fillId="33" borderId="0" xfId="0" applyNumberFormat="1" applyFont="1" applyFill="1" applyBorder="1" applyAlignment="1">
      <alignment horizontal="center"/>
    </xf>
    <xf numFmtId="0" fontId="2" fillId="34" borderId="19" xfId="0" applyFont="1" applyFill="1" applyBorder="1" applyAlignment="1">
      <alignment vertical="top" wrapText="1"/>
    </xf>
    <xf numFmtId="0" fontId="2" fillId="35" borderId="11" xfId="0" applyFont="1" applyFill="1" applyBorder="1" applyAlignment="1">
      <alignment horizontal="center"/>
    </xf>
    <xf numFmtId="0" fontId="2" fillId="35" borderId="19" xfId="0" applyFont="1" applyFill="1" applyBorder="1" applyAlignment="1">
      <alignment horizontal="center"/>
    </xf>
    <xf numFmtId="0" fontId="2" fillId="35" borderId="22" xfId="0" applyFont="1" applyFill="1" applyBorder="1" applyAlignment="1">
      <alignment horizontal="center"/>
    </xf>
    <xf numFmtId="0" fontId="0" fillId="33" borderId="12" xfId="0" applyFill="1" applyBorder="1" applyAlignment="1">
      <alignment/>
    </xf>
    <xf numFmtId="0" fontId="0" fillId="36" borderId="0" xfId="0" applyFill="1" applyBorder="1" applyAlignment="1">
      <alignment/>
    </xf>
    <xf numFmtId="0" fontId="0" fillId="36" borderId="12" xfId="0" applyFill="1" applyBorder="1" applyAlignment="1">
      <alignment/>
    </xf>
    <xf numFmtId="0" fontId="0" fillId="36" borderId="12" xfId="0" applyFill="1" applyBorder="1" applyAlignment="1">
      <alignment/>
    </xf>
    <xf numFmtId="0" fontId="0" fillId="36" borderId="0" xfId="0" applyFill="1" applyBorder="1" applyAlignment="1">
      <alignment horizontal="left"/>
    </xf>
    <xf numFmtId="0" fontId="0" fillId="36" borderId="10" xfId="0" applyFill="1" applyBorder="1" applyAlignment="1">
      <alignment/>
    </xf>
    <xf numFmtId="0" fontId="0" fillId="36" borderId="12" xfId="0" applyFill="1" applyBorder="1" applyAlignment="1">
      <alignment horizontal="left"/>
    </xf>
    <xf numFmtId="167" fontId="0" fillId="36" borderId="12" xfId="0" applyNumberFormat="1" applyFill="1" applyBorder="1" applyAlignment="1">
      <alignment/>
    </xf>
    <xf numFmtId="167" fontId="0" fillId="36" borderId="10" xfId="0" applyNumberFormat="1" applyFill="1" applyBorder="1" applyAlignment="1">
      <alignment/>
    </xf>
    <xf numFmtId="0" fontId="2" fillId="36" borderId="12" xfId="0" applyFont="1" applyFill="1" applyBorder="1" applyAlignment="1">
      <alignment/>
    </xf>
    <xf numFmtId="167" fontId="0" fillId="36" borderId="0" xfId="0" applyNumberFormat="1" applyFill="1" applyBorder="1" applyAlignment="1">
      <alignment/>
    </xf>
    <xf numFmtId="0" fontId="7" fillId="36" borderId="12" xfId="0" applyFont="1" applyFill="1" applyBorder="1" applyAlignment="1">
      <alignment/>
    </xf>
    <xf numFmtId="0" fontId="0" fillId="36" borderId="14" xfId="0" applyFill="1" applyBorder="1" applyAlignment="1">
      <alignment/>
    </xf>
    <xf numFmtId="0" fontId="0" fillId="36" borderId="17" xfId="0" applyFill="1" applyBorder="1" applyAlignment="1">
      <alignment/>
    </xf>
    <xf numFmtId="167" fontId="0" fillId="36" borderId="14" xfId="0" applyNumberFormat="1" applyFill="1" applyBorder="1" applyAlignment="1">
      <alignment/>
    </xf>
    <xf numFmtId="167" fontId="0" fillId="36" borderId="16" xfId="0" applyNumberFormat="1" applyFill="1" applyBorder="1" applyAlignment="1">
      <alignment/>
    </xf>
    <xf numFmtId="0" fontId="2" fillId="35" borderId="11" xfId="0" applyFont="1" applyFill="1" applyBorder="1" applyAlignment="1">
      <alignment/>
    </xf>
    <xf numFmtId="0" fontId="0" fillId="35" borderId="0" xfId="0" applyFont="1" applyFill="1" applyAlignment="1">
      <alignment/>
    </xf>
    <xf numFmtId="0" fontId="0" fillId="33" borderId="15" xfId="0" applyFont="1" applyFill="1" applyBorder="1" applyAlignment="1">
      <alignment horizontal="center"/>
    </xf>
    <xf numFmtId="165" fontId="0" fillId="33" borderId="15" xfId="0" applyNumberFormat="1" applyFont="1" applyFill="1" applyBorder="1" applyAlignment="1">
      <alignment horizontal="center"/>
    </xf>
    <xf numFmtId="0" fontId="0" fillId="33" borderId="19" xfId="0" applyFill="1" applyBorder="1" applyAlignment="1">
      <alignment/>
    </xf>
    <xf numFmtId="0" fontId="0" fillId="33" borderId="11" xfId="0" applyFill="1" applyBorder="1" applyAlignment="1">
      <alignment horizontal="center"/>
    </xf>
    <xf numFmtId="167" fontId="0" fillId="36" borderId="12" xfId="0" applyNumberFormat="1" applyFill="1" applyBorder="1" applyAlignment="1">
      <alignment horizontal="right"/>
    </xf>
    <xf numFmtId="167" fontId="0" fillId="36" borderId="10" xfId="0" applyNumberFormat="1" applyFill="1" applyBorder="1" applyAlignment="1">
      <alignment horizontal="right"/>
    </xf>
    <xf numFmtId="0" fontId="0" fillId="36" borderId="0" xfId="0" applyFill="1" applyBorder="1" applyAlignment="1">
      <alignment horizontal="right"/>
    </xf>
    <xf numFmtId="0" fontId="0" fillId="36" borderId="12" xfId="0" applyFill="1" applyBorder="1" applyAlignment="1">
      <alignment horizontal="right"/>
    </xf>
    <xf numFmtId="0" fontId="2" fillId="36" borderId="23" xfId="0" applyFont="1" applyFill="1" applyBorder="1" applyAlignment="1">
      <alignment/>
    </xf>
    <xf numFmtId="0" fontId="0" fillId="36" borderId="24" xfId="0" applyFill="1" applyBorder="1" applyAlignment="1">
      <alignment/>
    </xf>
    <xf numFmtId="0" fontId="0" fillId="36" borderId="25" xfId="0" applyFill="1" applyBorder="1" applyAlignment="1">
      <alignment/>
    </xf>
    <xf numFmtId="0" fontId="0" fillId="33" borderId="26" xfId="0" applyFill="1" applyBorder="1" applyAlignment="1">
      <alignment/>
    </xf>
    <xf numFmtId="0" fontId="0" fillId="33" borderId="27" xfId="0" applyFill="1" applyBorder="1" applyAlignment="1">
      <alignment/>
    </xf>
    <xf numFmtId="0" fontId="0" fillId="33" borderId="28" xfId="0" applyFill="1" applyBorder="1" applyAlignment="1">
      <alignment/>
    </xf>
    <xf numFmtId="0" fontId="0" fillId="33" borderId="29" xfId="0" applyFill="1" applyBorder="1" applyAlignment="1">
      <alignment/>
    </xf>
    <xf numFmtId="0" fontId="0" fillId="33" borderId="30" xfId="0" applyFill="1" applyBorder="1" applyAlignment="1">
      <alignment/>
    </xf>
    <xf numFmtId="0" fontId="2" fillId="33" borderId="0" xfId="0" applyFont="1" applyFill="1" applyBorder="1" applyAlignment="1">
      <alignment/>
    </xf>
    <xf numFmtId="0" fontId="0" fillId="33" borderId="31" xfId="0"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0" borderId="0" xfId="0" applyFont="1" applyAlignment="1">
      <alignment vertical="top" wrapText="1"/>
    </xf>
    <xf numFmtId="0" fontId="0" fillId="0" borderId="0" xfId="0" applyFont="1" applyAlignment="1">
      <alignment horizontal="left"/>
    </xf>
    <xf numFmtId="0" fontId="0" fillId="33" borderId="34" xfId="0" applyFont="1" applyFill="1" applyBorder="1" applyAlignment="1">
      <alignment horizontal="center"/>
    </xf>
    <xf numFmtId="168" fontId="0" fillId="0" borderId="0" xfId="0" applyNumberFormat="1" applyAlignment="1">
      <alignment/>
    </xf>
    <xf numFmtId="167" fontId="0" fillId="0" borderId="15" xfId="0" applyNumberFormat="1" applyBorder="1" applyAlignment="1">
      <alignment/>
    </xf>
    <xf numFmtId="167" fontId="0" fillId="33" borderId="12" xfId="0" applyNumberFormat="1" applyFill="1" applyBorder="1" applyAlignment="1">
      <alignment horizontal="center"/>
    </xf>
    <xf numFmtId="167" fontId="0" fillId="33" borderId="0" xfId="0" applyNumberFormat="1" applyFill="1" applyAlignment="1">
      <alignment/>
    </xf>
    <xf numFmtId="167" fontId="0" fillId="33" borderId="10" xfId="0" applyNumberFormat="1" applyFill="1" applyBorder="1" applyAlignment="1">
      <alignment/>
    </xf>
    <xf numFmtId="167" fontId="0" fillId="33" borderId="0" xfId="0" applyNumberFormat="1" applyFill="1" applyBorder="1" applyAlignment="1">
      <alignment/>
    </xf>
    <xf numFmtId="167" fontId="0" fillId="33" borderId="15" xfId="0" applyNumberFormat="1" applyFill="1" applyBorder="1" applyAlignment="1">
      <alignment/>
    </xf>
    <xf numFmtId="167" fontId="0" fillId="33" borderId="12" xfId="0" applyNumberFormat="1" applyFont="1" applyFill="1" applyBorder="1" applyAlignment="1">
      <alignment horizontal="center"/>
    </xf>
    <xf numFmtId="167" fontId="0" fillId="33" borderId="0" xfId="0" applyNumberFormat="1" applyFont="1" applyFill="1" applyAlignment="1">
      <alignment/>
    </xf>
    <xf numFmtId="167" fontId="0" fillId="33" borderId="10" xfId="0" applyNumberFormat="1" applyFont="1" applyFill="1" applyBorder="1" applyAlignment="1">
      <alignment/>
    </xf>
    <xf numFmtId="167" fontId="0" fillId="33" borderId="0" xfId="0" applyNumberFormat="1" applyFont="1" applyFill="1" applyBorder="1" applyAlignment="1">
      <alignment/>
    </xf>
    <xf numFmtId="167" fontId="0" fillId="33" borderId="15" xfId="0" applyNumberFormat="1" applyFont="1" applyFill="1" applyBorder="1" applyAlignment="1">
      <alignment/>
    </xf>
    <xf numFmtId="167" fontId="0" fillId="33" borderId="0" xfId="0" applyNumberFormat="1" applyFill="1" applyAlignment="1">
      <alignment horizontal="center"/>
    </xf>
    <xf numFmtId="167" fontId="0" fillId="33" borderId="10" xfId="0" applyNumberFormat="1" applyFill="1" applyBorder="1" applyAlignment="1">
      <alignment horizontal="right"/>
    </xf>
    <xf numFmtId="167" fontId="0" fillId="33" borderId="0" xfId="0" applyNumberFormat="1" applyFill="1" applyBorder="1" applyAlignment="1">
      <alignment horizontal="right"/>
    </xf>
    <xf numFmtId="167" fontId="0" fillId="33" borderId="15" xfId="0" applyNumberFormat="1" applyFill="1" applyBorder="1" applyAlignment="1">
      <alignment horizontal="right"/>
    </xf>
    <xf numFmtId="0" fontId="2" fillId="0" borderId="11" xfId="0" applyFont="1" applyFill="1" applyBorder="1" applyAlignment="1">
      <alignment horizontal="center"/>
    </xf>
    <xf numFmtId="9" fontId="0" fillId="0" borderId="11" xfId="58" applyNumberFormat="1" applyFont="1" applyFill="1" applyBorder="1" applyAlignment="1">
      <alignment horizontal="center"/>
    </xf>
    <xf numFmtId="167" fontId="0" fillId="0" borderId="10" xfId="0" applyNumberFormat="1" applyFill="1" applyBorder="1" applyAlignment="1">
      <alignment/>
    </xf>
    <xf numFmtId="167" fontId="0" fillId="0" borderId="0" xfId="0" applyNumberFormat="1" applyFill="1" applyBorder="1" applyAlignment="1">
      <alignment/>
    </xf>
    <xf numFmtId="167" fontId="0" fillId="0" borderId="15" xfId="0" applyNumberFormat="1" applyFill="1" applyBorder="1" applyAlignment="1">
      <alignment/>
    </xf>
    <xf numFmtId="167" fontId="0" fillId="0" borderId="10" xfId="0" applyNumberFormat="1" applyFont="1" applyBorder="1" applyAlignment="1">
      <alignment/>
    </xf>
    <xf numFmtId="0" fontId="0" fillId="0" borderId="11" xfId="0" applyNumberFormat="1" applyFont="1" applyFill="1" applyBorder="1" applyAlignment="1">
      <alignment horizontal="center" vertical="center" wrapText="1"/>
    </xf>
    <xf numFmtId="0" fontId="0" fillId="33" borderId="0" xfId="0" applyFill="1" applyBorder="1" applyAlignment="1">
      <alignment vertical="top" wrapText="1"/>
    </xf>
    <xf numFmtId="0" fontId="2" fillId="33" borderId="0" xfId="0" applyFont="1" applyFill="1" applyBorder="1" applyAlignment="1">
      <alignment vertical="top" wrapText="1"/>
    </xf>
    <xf numFmtId="0" fontId="0" fillId="0" borderId="0" xfId="0" applyFill="1" applyAlignment="1">
      <alignment/>
    </xf>
    <xf numFmtId="0" fontId="0" fillId="33" borderId="0" xfId="0" applyFill="1" applyBorder="1" applyAlignment="1">
      <alignment horizontal="center"/>
    </xf>
    <xf numFmtId="0" fontId="0" fillId="33" borderId="30" xfId="0" applyFill="1" applyBorder="1" applyAlignment="1">
      <alignment horizontal="center"/>
    </xf>
    <xf numFmtId="0" fontId="2" fillId="33" borderId="0" xfId="0" applyFont="1" applyFill="1" applyBorder="1" applyAlignment="1">
      <alignment horizontal="center"/>
    </xf>
    <xf numFmtId="0" fontId="0" fillId="33" borderId="0" xfId="0" applyFill="1" applyBorder="1" applyAlignment="1">
      <alignment horizontal="left"/>
    </xf>
    <xf numFmtId="0" fontId="2" fillId="33" borderId="0" xfId="0" applyFont="1" applyFill="1" applyBorder="1" applyAlignment="1">
      <alignment vertical="center"/>
    </xf>
    <xf numFmtId="0" fontId="2" fillId="33" borderId="10" xfId="0" applyFont="1" applyFill="1" applyBorder="1" applyAlignment="1">
      <alignment vertical="top" wrapText="1"/>
    </xf>
    <xf numFmtId="0" fontId="2" fillId="33" borderId="11" xfId="0" applyFont="1" applyFill="1" applyBorder="1" applyAlignment="1">
      <alignment/>
    </xf>
    <xf numFmtId="0" fontId="2" fillId="33" borderId="0" xfId="0" applyFont="1" applyFill="1" applyBorder="1" applyAlignment="1">
      <alignment vertical="top"/>
    </xf>
    <xf numFmtId="167" fontId="0" fillId="33" borderId="0" xfId="58" applyNumberFormat="1" applyFont="1" applyFill="1" applyBorder="1" applyAlignment="1">
      <alignment/>
    </xf>
    <xf numFmtId="44" fontId="0" fillId="33" borderId="0" xfId="0" applyNumberFormat="1" applyFill="1" applyBorder="1" applyAlignment="1">
      <alignment horizontal="center"/>
    </xf>
    <xf numFmtId="0" fontId="16" fillId="33" borderId="0" xfId="0" applyFont="1" applyFill="1" applyBorder="1" applyAlignment="1">
      <alignment/>
    </xf>
    <xf numFmtId="0" fontId="0" fillId="33" borderId="0" xfId="0" applyFont="1" applyFill="1" applyBorder="1" applyAlignment="1">
      <alignment/>
    </xf>
    <xf numFmtId="0" fontId="16" fillId="33" borderId="0" xfId="0" applyFont="1" applyFill="1" applyBorder="1" applyAlignment="1" quotePrefix="1">
      <alignment/>
    </xf>
    <xf numFmtId="0" fontId="0" fillId="33" borderId="32" xfId="0" applyFont="1" applyFill="1" applyBorder="1" applyAlignment="1">
      <alignment/>
    </xf>
    <xf numFmtId="44" fontId="0" fillId="33" borderId="32" xfId="0" applyNumberFormat="1" applyFill="1" applyBorder="1" applyAlignment="1">
      <alignment horizontal="center"/>
    </xf>
    <xf numFmtId="0" fontId="0" fillId="33" borderId="32" xfId="0" applyFill="1" applyBorder="1" applyAlignment="1">
      <alignment horizontal="center"/>
    </xf>
    <xf numFmtId="0" fontId="0" fillId="33" borderId="33" xfId="0" applyFill="1" applyBorder="1" applyAlignment="1">
      <alignment horizontal="center"/>
    </xf>
    <xf numFmtId="0" fontId="2" fillId="0" borderId="11" xfId="0" applyFont="1" applyFill="1" applyBorder="1" applyAlignment="1">
      <alignment/>
    </xf>
    <xf numFmtId="44" fontId="0" fillId="0" borderId="11" xfId="0" applyNumberFormat="1" applyFill="1" applyBorder="1" applyAlignment="1">
      <alignment horizontal="center"/>
    </xf>
    <xf numFmtId="0" fontId="0" fillId="0" borderId="11" xfId="0" applyFill="1" applyBorder="1" applyAlignment="1">
      <alignment horizontal="center"/>
    </xf>
    <xf numFmtId="9" fontId="0" fillId="0" borderId="11" xfId="58" applyFont="1" applyFill="1" applyBorder="1" applyAlignment="1">
      <alignment horizontal="center"/>
    </xf>
    <xf numFmtId="0" fontId="0" fillId="0" borderId="11" xfId="0" applyFill="1" applyBorder="1" applyAlignment="1">
      <alignment horizontal="left"/>
    </xf>
    <xf numFmtId="0" fontId="0" fillId="0" borderId="11" xfId="0" applyFont="1" applyFill="1" applyBorder="1" applyAlignment="1">
      <alignment/>
    </xf>
    <xf numFmtId="0" fontId="0" fillId="33" borderId="0" xfId="0" applyFont="1" applyFill="1" applyAlignment="1">
      <alignment/>
    </xf>
    <xf numFmtId="0" fontId="2" fillId="36" borderId="35" xfId="0" applyFont="1" applyFill="1" applyBorder="1" applyAlignment="1">
      <alignment vertical="top" wrapText="1"/>
    </xf>
    <xf numFmtId="0" fontId="0" fillId="36" borderId="35" xfId="0" applyFont="1" applyFill="1" applyBorder="1" applyAlignment="1">
      <alignment horizontal="center" vertical="top" wrapText="1"/>
    </xf>
    <xf numFmtId="0" fontId="0" fillId="36" borderId="36" xfId="0" applyFont="1" applyFill="1" applyBorder="1" applyAlignment="1">
      <alignment horizontal="left" vertical="top" wrapText="1" indent="1"/>
    </xf>
    <xf numFmtId="0" fontId="0" fillId="36" borderId="30" xfId="0" applyFont="1" applyFill="1" applyBorder="1" applyAlignment="1" quotePrefix="1">
      <alignment vertical="top" wrapText="1"/>
    </xf>
    <xf numFmtId="0" fontId="0" fillId="36" borderId="37" xfId="0" applyFont="1" applyFill="1" applyBorder="1" applyAlignment="1">
      <alignment horizontal="left" vertical="top" wrapText="1" indent="1"/>
    </xf>
    <xf numFmtId="0" fontId="0" fillId="36" borderId="33" xfId="0" applyFont="1" applyFill="1" applyBorder="1" applyAlignment="1" quotePrefix="1">
      <alignment vertical="top" wrapText="1"/>
    </xf>
    <xf numFmtId="0" fontId="0" fillId="36" borderId="33" xfId="0" applyFont="1" applyFill="1" applyBorder="1" applyAlignment="1">
      <alignment vertical="top" wrapText="1"/>
    </xf>
    <xf numFmtId="0" fontId="0" fillId="36" borderId="30" xfId="0" applyFont="1" applyFill="1" applyBorder="1" applyAlignment="1">
      <alignment vertical="top" wrapText="1"/>
    </xf>
    <xf numFmtId="0" fontId="2" fillId="36" borderId="36" xfId="0" applyFont="1" applyFill="1" applyBorder="1" applyAlignment="1">
      <alignment horizontal="left" vertical="top" wrapText="1" indent="3"/>
    </xf>
    <xf numFmtId="0" fontId="2" fillId="36" borderId="37" xfId="0" applyFont="1" applyFill="1" applyBorder="1" applyAlignment="1">
      <alignment horizontal="left" vertical="top" wrapText="1" indent="3"/>
    </xf>
    <xf numFmtId="0" fontId="0" fillId="36" borderId="35" xfId="0" applyFont="1" applyFill="1" applyBorder="1" applyAlignment="1">
      <alignment vertical="top" wrapText="1"/>
    </xf>
    <xf numFmtId="0" fontId="2" fillId="36" borderId="37" xfId="0" applyFont="1" applyFill="1" applyBorder="1" applyAlignment="1">
      <alignment vertical="top" wrapText="1"/>
    </xf>
    <xf numFmtId="0" fontId="17" fillId="36" borderId="30" xfId="0" applyFont="1" applyFill="1" applyBorder="1" applyAlignment="1">
      <alignment vertical="top" wrapText="1"/>
    </xf>
    <xf numFmtId="0" fontId="2" fillId="36" borderId="30" xfId="0" applyFont="1" applyFill="1" applyBorder="1" applyAlignment="1">
      <alignment horizontal="left" vertical="top" wrapText="1" indent="2"/>
    </xf>
    <xf numFmtId="0" fontId="18" fillId="36" borderId="30" xfId="0" applyFont="1" applyFill="1" applyBorder="1" applyAlignment="1">
      <alignment vertical="top" wrapText="1"/>
    </xf>
    <xf numFmtId="0" fontId="2" fillId="36" borderId="33" xfId="0" applyFont="1" applyFill="1" applyBorder="1" applyAlignment="1">
      <alignment horizontal="left" vertical="top" wrapText="1" indent="2"/>
    </xf>
    <xf numFmtId="0" fontId="9" fillId="36" borderId="30" xfId="0" applyFont="1" applyFill="1" applyBorder="1" applyAlignment="1">
      <alignment vertical="top" wrapText="1"/>
    </xf>
    <xf numFmtId="0" fontId="5" fillId="33" borderId="0" xfId="0" applyFont="1" applyFill="1" applyBorder="1" applyAlignment="1" quotePrefix="1">
      <alignment/>
    </xf>
    <xf numFmtId="0" fontId="5" fillId="33" borderId="0" xfId="0" applyFont="1" applyFill="1" applyBorder="1" applyAlignment="1">
      <alignment/>
    </xf>
    <xf numFmtId="0" fontId="2" fillId="36" borderId="0" xfId="0" applyFont="1" applyFill="1" applyBorder="1" applyAlignment="1">
      <alignment/>
    </xf>
    <xf numFmtId="0" fontId="2" fillId="0" borderId="0" xfId="0" applyFont="1"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34" xfId="0" applyFill="1" applyBorder="1" applyAlignment="1">
      <alignment/>
    </xf>
    <xf numFmtId="0" fontId="0" fillId="33" borderId="10"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2" fillId="33" borderId="20" xfId="0" applyFont="1" applyFill="1" applyBorder="1" applyAlignment="1">
      <alignment horizontal="right"/>
    </xf>
    <xf numFmtId="0" fontId="2" fillId="33" borderId="16" xfId="0" applyFont="1" applyFill="1" applyBorder="1" applyAlignment="1">
      <alignment horizontal="right"/>
    </xf>
    <xf numFmtId="0" fontId="0" fillId="37" borderId="17" xfId="0" applyFill="1" applyBorder="1" applyAlignment="1">
      <alignment/>
    </xf>
    <xf numFmtId="0" fontId="5" fillId="33" borderId="0" xfId="0" applyFont="1" applyFill="1" applyAlignment="1" quotePrefix="1">
      <alignment/>
    </xf>
    <xf numFmtId="0" fontId="5" fillId="33" borderId="0" xfId="52" applyFont="1" applyFill="1" applyBorder="1" applyAlignment="1" applyProtection="1" quotePrefix="1">
      <alignment/>
      <protection/>
    </xf>
    <xf numFmtId="0" fontId="5" fillId="33" borderId="0" xfId="0" applyFont="1" applyFill="1" applyBorder="1" applyAlignment="1" quotePrefix="1">
      <alignment/>
    </xf>
    <xf numFmtId="0" fontId="54" fillId="37" borderId="0" xfId="0" applyFont="1" applyFill="1" applyAlignment="1" quotePrefix="1">
      <alignment/>
    </xf>
    <xf numFmtId="0" fontId="20" fillId="36" borderId="19" xfId="0" applyFont="1" applyFill="1" applyBorder="1" applyAlignment="1">
      <alignment horizontal="center"/>
    </xf>
    <xf numFmtId="0" fontId="20" fillId="36" borderId="22" xfId="0" applyFont="1" applyFill="1" applyBorder="1" applyAlignment="1">
      <alignment horizontal="center"/>
    </xf>
    <xf numFmtId="0" fontId="20" fillId="36" borderId="38" xfId="0" applyFont="1" applyFill="1" applyBorder="1" applyAlignment="1">
      <alignment horizontal="center"/>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36" borderId="20" xfId="0" applyFont="1" applyFill="1" applyBorder="1" applyAlignment="1">
      <alignment horizontal="left" vertical="top" wrapText="1"/>
    </xf>
    <xf numFmtId="0" fontId="2" fillId="36" borderId="21" xfId="0" applyFont="1" applyFill="1" applyBorder="1" applyAlignment="1">
      <alignment horizontal="left" vertical="top" wrapText="1"/>
    </xf>
    <xf numFmtId="0" fontId="2" fillId="36" borderId="34" xfId="0" applyFont="1" applyFill="1" applyBorder="1" applyAlignment="1">
      <alignment horizontal="left" vertical="top" wrapText="1"/>
    </xf>
    <xf numFmtId="0" fontId="2" fillId="36" borderId="10" xfId="0" applyFont="1" applyFill="1" applyBorder="1" applyAlignment="1">
      <alignment horizontal="left" vertical="top" wrapText="1"/>
    </xf>
    <xf numFmtId="0" fontId="2" fillId="36" borderId="0" xfId="0" applyFont="1" applyFill="1" applyBorder="1" applyAlignment="1">
      <alignment horizontal="left" vertical="top" wrapText="1"/>
    </xf>
    <xf numFmtId="0" fontId="2" fillId="36" borderId="15" xfId="0" applyFont="1" applyFill="1" applyBorder="1" applyAlignment="1">
      <alignment horizontal="left" vertical="top" wrapText="1"/>
    </xf>
    <xf numFmtId="0" fontId="2" fillId="36" borderId="16" xfId="0" applyFont="1" applyFill="1" applyBorder="1" applyAlignment="1">
      <alignment horizontal="left" vertical="top" wrapText="1"/>
    </xf>
    <xf numFmtId="0" fontId="2" fillId="36" borderId="17" xfId="0" applyFont="1" applyFill="1" applyBorder="1" applyAlignment="1">
      <alignment horizontal="left" vertical="top" wrapText="1"/>
    </xf>
    <xf numFmtId="0" fontId="2" fillId="36" borderId="18" xfId="0" applyFont="1" applyFill="1" applyBorder="1" applyAlignment="1">
      <alignment horizontal="left" vertical="top" wrapText="1"/>
    </xf>
    <xf numFmtId="0" fontId="21" fillId="38" borderId="19" xfId="0" applyFont="1" applyFill="1" applyBorder="1" applyAlignment="1">
      <alignment/>
    </xf>
    <xf numFmtId="0" fontId="21" fillId="38" borderId="22" xfId="0" applyFont="1" applyFill="1" applyBorder="1" applyAlignment="1">
      <alignment/>
    </xf>
    <xf numFmtId="0" fontId="21" fillId="38" borderId="38" xfId="0" applyFont="1" applyFill="1" applyBorder="1" applyAlignment="1">
      <alignment/>
    </xf>
    <xf numFmtId="0" fontId="7" fillId="36" borderId="10" xfId="0" applyFont="1" applyFill="1" applyBorder="1" applyAlignment="1">
      <alignment horizontal="left" vertical="top"/>
    </xf>
    <xf numFmtId="0" fontId="7" fillId="36" borderId="0" xfId="0" applyFont="1" applyFill="1" applyBorder="1" applyAlignment="1">
      <alignment horizontal="left" vertical="top"/>
    </xf>
    <xf numFmtId="0" fontId="7" fillId="36" borderId="15" xfId="0" applyFont="1" applyFill="1" applyBorder="1" applyAlignment="1">
      <alignment horizontal="left" vertical="top"/>
    </xf>
    <xf numFmtId="0" fontId="0" fillId="36" borderId="10" xfId="0" applyFill="1" applyBorder="1" applyAlignment="1">
      <alignment horizontal="left" vertical="top"/>
    </xf>
    <xf numFmtId="0" fontId="0" fillId="36" borderId="0" xfId="0" applyFill="1" applyBorder="1" applyAlignment="1">
      <alignment horizontal="left" vertical="top"/>
    </xf>
    <xf numFmtId="0" fontId="0" fillId="36" borderId="15" xfId="0" applyFill="1" applyBorder="1" applyAlignment="1">
      <alignment horizontal="left" vertical="top"/>
    </xf>
    <xf numFmtId="0" fontId="2" fillId="35" borderId="22" xfId="0" applyFont="1" applyFill="1" applyBorder="1" applyAlignment="1">
      <alignment horizontal="left"/>
    </xf>
    <xf numFmtId="0" fontId="2" fillId="35" borderId="38" xfId="0" applyFont="1" applyFill="1" applyBorder="1" applyAlignment="1">
      <alignment horizontal="left"/>
    </xf>
    <xf numFmtId="0" fontId="2" fillId="36" borderId="20" xfId="0" applyFont="1" applyFill="1" applyBorder="1" applyAlignment="1">
      <alignment horizontal="center" vertical="center"/>
    </xf>
    <xf numFmtId="0" fontId="2" fillId="36" borderId="34"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15" xfId="0" applyFont="1" applyFill="1" applyBorder="1" applyAlignment="1">
      <alignment horizontal="center" vertical="center"/>
    </xf>
    <xf numFmtId="0" fontId="2" fillId="36" borderId="16" xfId="0" applyFont="1" applyFill="1" applyBorder="1" applyAlignment="1">
      <alignment horizontal="center" vertical="center"/>
    </xf>
    <xf numFmtId="0" fontId="2" fillId="36" borderId="18" xfId="0" applyFont="1" applyFill="1" applyBorder="1" applyAlignment="1">
      <alignment horizontal="center" vertical="center"/>
    </xf>
    <xf numFmtId="0" fontId="2" fillId="36" borderId="20" xfId="0" applyFont="1" applyFill="1" applyBorder="1" applyAlignment="1">
      <alignment horizontal="left" vertical="center"/>
    </xf>
    <xf numFmtId="0" fontId="2" fillId="36" borderId="21" xfId="0" applyFont="1" applyFill="1" applyBorder="1" applyAlignment="1">
      <alignment horizontal="left" vertical="center"/>
    </xf>
    <xf numFmtId="0" fontId="2" fillId="36" borderId="10" xfId="0" applyFont="1" applyFill="1" applyBorder="1" applyAlignment="1">
      <alignment horizontal="left" vertical="center"/>
    </xf>
    <xf numFmtId="0" fontId="2" fillId="36" borderId="0" xfId="0" applyFont="1" applyFill="1" applyBorder="1" applyAlignment="1">
      <alignment horizontal="left" vertical="center"/>
    </xf>
    <xf numFmtId="0" fontId="2" fillId="36" borderId="16" xfId="0" applyFont="1" applyFill="1" applyBorder="1" applyAlignment="1">
      <alignment horizontal="left" vertical="center"/>
    </xf>
    <xf numFmtId="0" fontId="2" fillId="36" borderId="17" xfId="0" applyFont="1" applyFill="1" applyBorder="1" applyAlignment="1">
      <alignment horizontal="left" vertical="center"/>
    </xf>
    <xf numFmtId="0" fontId="0" fillId="0" borderId="0" xfId="0" applyAlignment="1">
      <alignment horizontal="left" vertical="top"/>
    </xf>
    <xf numFmtId="0" fontId="0" fillId="0" borderId="15" xfId="0" applyBorder="1" applyAlignment="1">
      <alignment horizontal="left" vertical="top"/>
    </xf>
    <xf numFmtId="0" fontId="0" fillId="0" borderId="10" xfId="0" applyBorder="1" applyAlignment="1">
      <alignment horizontal="left" vertical="top"/>
    </xf>
    <xf numFmtId="0" fontId="0" fillId="0" borderId="10" xfId="0" applyBorder="1" applyAlignment="1" quotePrefix="1">
      <alignment horizontal="left"/>
    </xf>
    <xf numFmtId="0" fontId="0" fillId="0" borderId="0" xfId="0" applyBorder="1" applyAlignment="1">
      <alignment horizontal="left"/>
    </xf>
    <xf numFmtId="0" fontId="0" fillId="0" borderId="15" xfId="0" applyBorder="1" applyAlignment="1">
      <alignment horizontal="left"/>
    </xf>
    <xf numFmtId="0" fontId="0" fillId="0" borderId="16" xfId="0" applyBorder="1" applyAlignment="1" quotePrefix="1">
      <alignment horizontal="left"/>
    </xf>
    <xf numFmtId="0" fontId="0" fillId="0" borderId="17" xfId="0" applyBorder="1" applyAlignment="1">
      <alignment horizontal="left"/>
    </xf>
    <xf numFmtId="0" fontId="0" fillId="0" borderId="18" xfId="0" applyBorder="1" applyAlignment="1">
      <alignment horizontal="left"/>
    </xf>
    <xf numFmtId="0" fontId="0" fillId="0" borderId="10" xfId="0" applyBorder="1" applyAlignment="1">
      <alignment horizontal="left"/>
    </xf>
    <xf numFmtId="0" fontId="2" fillId="0" borderId="10" xfId="0" applyFont="1" applyBorder="1" applyAlignment="1">
      <alignment horizontal="left"/>
    </xf>
    <xf numFmtId="0" fontId="2" fillId="0" borderId="0" xfId="0" applyFont="1" applyBorder="1" applyAlignment="1">
      <alignment horizontal="left"/>
    </xf>
    <xf numFmtId="0" fontId="2" fillId="0" borderId="15" xfId="0" applyFont="1" applyBorder="1" applyAlignment="1">
      <alignment horizontal="left"/>
    </xf>
    <xf numFmtId="0" fontId="0" fillId="0" borderId="10" xfId="0" applyFont="1" applyBorder="1" applyAlignment="1" quotePrefix="1">
      <alignment horizontal="left"/>
    </xf>
    <xf numFmtId="0" fontId="0" fillId="0" borderId="0" xfId="0" applyFont="1" applyBorder="1" applyAlignment="1">
      <alignment horizontal="left"/>
    </xf>
    <xf numFmtId="0" fontId="0" fillId="0" borderId="15" xfId="0" applyFont="1"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34" xfId="0" applyBorder="1" applyAlignment="1">
      <alignment horizontal="left"/>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34"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49" fontId="0" fillId="33" borderId="20" xfId="0" applyNumberFormat="1" applyFont="1" applyFill="1" applyBorder="1" applyAlignment="1">
      <alignment horizontal="left" vertical="center" wrapText="1"/>
    </xf>
    <xf numFmtId="49" fontId="0" fillId="33" borderId="21" xfId="0" applyNumberFormat="1" applyFont="1" applyFill="1" applyBorder="1" applyAlignment="1">
      <alignment horizontal="left" vertical="center" wrapText="1"/>
    </xf>
    <xf numFmtId="49" fontId="0" fillId="33" borderId="34" xfId="0" applyNumberFormat="1" applyFont="1" applyFill="1" applyBorder="1" applyAlignment="1">
      <alignment horizontal="left" vertical="center" wrapText="1"/>
    </xf>
    <xf numFmtId="49" fontId="0" fillId="33" borderId="10" xfId="0" applyNumberFormat="1" applyFont="1" applyFill="1" applyBorder="1" applyAlignment="1">
      <alignment horizontal="left" vertical="center" wrapText="1"/>
    </xf>
    <xf numFmtId="49" fontId="0" fillId="33" borderId="0" xfId="0" applyNumberFormat="1" applyFont="1" applyFill="1" applyBorder="1" applyAlignment="1">
      <alignment horizontal="left" vertical="center" wrapText="1"/>
    </xf>
    <xf numFmtId="49" fontId="0" fillId="33" borderId="15" xfId="0" applyNumberFormat="1" applyFont="1" applyFill="1" applyBorder="1" applyAlignment="1">
      <alignment horizontal="left" vertical="center" wrapText="1"/>
    </xf>
    <xf numFmtId="49" fontId="0" fillId="33" borderId="16" xfId="0" applyNumberFormat="1" applyFont="1" applyFill="1" applyBorder="1" applyAlignment="1">
      <alignment horizontal="left" vertical="center" wrapText="1"/>
    </xf>
    <xf numFmtId="49" fontId="0" fillId="33" borderId="17" xfId="0" applyNumberFormat="1" applyFont="1" applyFill="1" applyBorder="1" applyAlignment="1">
      <alignment horizontal="left" vertical="center" wrapText="1"/>
    </xf>
    <xf numFmtId="49" fontId="0" fillId="33" borderId="18" xfId="0" applyNumberFormat="1" applyFont="1" applyFill="1" applyBorder="1" applyAlignment="1">
      <alignment horizontal="left" vertical="center" wrapText="1"/>
    </xf>
    <xf numFmtId="0" fontId="2" fillId="33" borderId="19" xfId="0" applyFont="1" applyFill="1" applyBorder="1" applyAlignment="1">
      <alignment horizontal="left"/>
    </xf>
    <xf numFmtId="0" fontId="2" fillId="33" borderId="22" xfId="0" applyFont="1" applyFill="1" applyBorder="1" applyAlignment="1">
      <alignment horizontal="left"/>
    </xf>
    <xf numFmtId="0" fontId="2" fillId="33" borderId="38" xfId="0" applyFont="1" applyFill="1" applyBorder="1" applyAlignment="1">
      <alignment horizontal="left"/>
    </xf>
    <xf numFmtId="0" fontId="2" fillId="33" borderId="13"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4" xfId="0" applyFont="1" applyFill="1" applyBorder="1" applyAlignment="1">
      <alignment horizontal="left" vertical="center"/>
    </xf>
    <xf numFmtId="0" fontId="16" fillId="33" borderId="11" xfId="0" applyFont="1" applyFill="1" applyBorder="1" applyAlignment="1">
      <alignment horizontal="center"/>
    </xf>
    <xf numFmtId="167" fontId="0" fillId="0" borderId="11" xfId="58" applyNumberFormat="1" applyFont="1" applyFill="1" applyBorder="1" applyAlignment="1">
      <alignment horizontal="center"/>
    </xf>
    <xf numFmtId="0" fontId="2" fillId="0" borderId="13"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3" xfId="0" applyFont="1" applyFill="1" applyBorder="1" applyAlignment="1">
      <alignment horizontal="left" vertical="top"/>
    </xf>
    <xf numFmtId="0" fontId="2" fillId="0" borderId="12" xfId="0" applyFont="1" applyFill="1" applyBorder="1" applyAlignment="1">
      <alignment horizontal="left" vertical="top"/>
    </xf>
    <xf numFmtId="0" fontId="2" fillId="0" borderId="14" xfId="0" applyFont="1" applyFill="1" applyBorder="1" applyAlignment="1">
      <alignment horizontal="left" vertical="top"/>
    </xf>
    <xf numFmtId="0" fontId="2" fillId="0" borderId="13" xfId="0" applyNumberFormat="1" applyFont="1" applyFill="1" applyBorder="1" applyAlignment="1">
      <alignment horizontal="left" vertical="top"/>
    </xf>
    <xf numFmtId="0" fontId="2" fillId="0" borderId="12" xfId="0" applyNumberFormat="1" applyFont="1" applyFill="1" applyBorder="1" applyAlignment="1">
      <alignment horizontal="left" vertical="top"/>
    </xf>
    <xf numFmtId="0" fontId="2" fillId="0" borderId="14" xfId="0" applyNumberFormat="1" applyFont="1" applyFill="1" applyBorder="1" applyAlignment="1">
      <alignment horizontal="left" vertical="top"/>
    </xf>
    <xf numFmtId="0" fontId="2" fillId="0" borderId="20" xfId="0" applyFont="1" applyFill="1" applyBorder="1" applyAlignment="1">
      <alignment horizontal="left"/>
    </xf>
    <xf numFmtId="0" fontId="2" fillId="0" borderId="21" xfId="0" applyFont="1" applyFill="1" applyBorder="1" applyAlignment="1">
      <alignment horizontal="left"/>
    </xf>
    <xf numFmtId="0" fontId="2" fillId="0" borderId="34" xfId="0" applyFont="1" applyFill="1" applyBorder="1" applyAlignment="1">
      <alignment horizontal="left"/>
    </xf>
    <xf numFmtId="9" fontId="0" fillId="0" borderId="13" xfId="58" applyFont="1" applyFill="1" applyBorder="1" applyAlignment="1">
      <alignment horizontal="center" vertical="center"/>
    </xf>
    <xf numFmtId="9" fontId="0" fillId="0" borderId="14" xfId="58" applyFont="1" applyFill="1" applyBorder="1" applyAlignment="1">
      <alignment horizontal="center" vertical="center"/>
    </xf>
    <xf numFmtId="0" fontId="2" fillId="0" borderId="0" xfId="0" applyFont="1" applyBorder="1" applyAlignment="1">
      <alignment horizontal="right"/>
    </xf>
    <xf numFmtId="0" fontId="2" fillId="33" borderId="11" xfId="0" applyFont="1" applyFill="1" applyBorder="1" applyAlignment="1">
      <alignment horizont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1" xfId="0" applyFont="1" applyFill="1" applyBorder="1" applyAlignment="1">
      <alignment horizontal="center" vertical="top"/>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1" xfId="0" applyFont="1" applyFill="1" applyBorder="1" applyAlignment="1">
      <alignment horizontal="center"/>
    </xf>
    <xf numFmtId="0" fontId="0" fillId="36" borderId="39" xfId="0" applyFont="1" applyFill="1" applyBorder="1" applyAlignment="1">
      <alignment horizontal="left" vertical="top" wrapText="1" indent="1"/>
    </xf>
    <xf numFmtId="0" fontId="0" fillId="36" borderId="37" xfId="0" applyFont="1" applyFill="1" applyBorder="1" applyAlignment="1">
      <alignment horizontal="left" vertical="top" wrapText="1" indent="1"/>
    </xf>
    <xf numFmtId="0" fontId="0" fillId="36" borderId="39" xfId="0" applyFont="1" applyFill="1" applyBorder="1" applyAlignment="1">
      <alignment vertical="top" wrapText="1"/>
    </xf>
    <xf numFmtId="0" fontId="0" fillId="36" borderId="37" xfId="0" applyFont="1" applyFill="1" applyBorder="1" applyAlignment="1">
      <alignment vertical="top" wrapText="1"/>
    </xf>
    <xf numFmtId="0" fontId="16" fillId="36" borderId="26" xfId="0" applyFont="1" applyFill="1" applyBorder="1" applyAlignment="1">
      <alignment horizontal="left" vertical="top"/>
    </xf>
    <xf numFmtId="0" fontId="16" fillId="36" borderId="27" xfId="0" applyFont="1" applyFill="1" applyBorder="1" applyAlignment="1">
      <alignment horizontal="left" vertical="top"/>
    </xf>
    <xf numFmtId="0" fontId="16" fillId="36" borderId="28" xfId="0" applyFont="1" applyFill="1" applyBorder="1" applyAlignment="1">
      <alignment horizontal="left" vertical="top"/>
    </xf>
    <xf numFmtId="0" fontId="16" fillId="36" borderId="31" xfId="0" applyFont="1" applyFill="1" applyBorder="1" applyAlignment="1">
      <alignment horizontal="left" vertical="top"/>
    </xf>
    <xf numFmtId="0" fontId="16" fillId="36" borderId="32" xfId="0" applyFont="1" applyFill="1" applyBorder="1" applyAlignment="1">
      <alignment horizontal="left" vertical="top"/>
    </xf>
    <xf numFmtId="0" fontId="16" fillId="36" borderId="33" xfId="0" applyFont="1" applyFill="1" applyBorder="1" applyAlignment="1">
      <alignment horizontal="left" vertical="top"/>
    </xf>
    <xf numFmtId="0" fontId="2" fillId="36" borderId="39" xfId="0" applyFont="1" applyFill="1" applyBorder="1" applyAlignment="1">
      <alignment horizontal="left" vertical="top" wrapText="1"/>
    </xf>
    <xf numFmtId="0" fontId="2" fillId="36" borderId="37" xfId="0" applyFont="1" applyFill="1" applyBorder="1" applyAlignment="1">
      <alignment horizontal="left" vertical="top" wrapText="1"/>
    </xf>
    <xf numFmtId="0" fontId="0" fillId="36" borderId="36" xfId="0" applyFont="1" applyFill="1" applyBorder="1" applyAlignment="1">
      <alignment horizontal="left" vertical="top" wrapText="1" indent="1"/>
    </xf>
    <xf numFmtId="0" fontId="0" fillId="36" borderId="36" xfId="0" applyFont="1" applyFill="1" applyBorder="1" applyAlignment="1">
      <alignment vertical="top" wrapText="1"/>
    </xf>
    <xf numFmtId="0" fontId="2" fillId="36" borderId="36" xfId="0" applyFont="1" applyFill="1" applyBorder="1" applyAlignment="1">
      <alignment horizontal="center" vertical="top" wrapText="1"/>
    </xf>
    <xf numFmtId="0" fontId="2" fillId="36" borderId="37" xfId="0" applyFont="1" applyFill="1" applyBorder="1" applyAlignment="1">
      <alignment horizontal="center" vertical="top" wrapText="1"/>
    </xf>
    <xf numFmtId="0" fontId="0" fillId="33" borderId="0" xfId="0" applyFont="1" applyFill="1" applyBorder="1" applyAlignment="1">
      <alignment horizontal="center"/>
    </xf>
    <xf numFmtId="0" fontId="2" fillId="33" borderId="0" xfId="0" applyFont="1" applyFill="1" applyBorder="1" applyAlignment="1">
      <alignment horizontal="center" vertical="top" wrapText="1"/>
    </xf>
    <xf numFmtId="0" fontId="14" fillId="36" borderId="23" xfId="0" applyFont="1" applyFill="1" applyBorder="1" applyAlignment="1">
      <alignment horizontal="left"/>
    </xf>
    <xf numFmtId="0" fontId="14" fillId="36" borderId="24" xfId="0" applyFont="1" applyFill="1" applyBorder="1" applyAlignment="1">
      <alignment horizontal="left"/>
    </xf>
    <xf numFmtId="0" fontId="14" fillId="36" borderId="25" xfId="0" applyFont="1" applyFill="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tabSelected="1" zoomScale="80" zoomScaleNormal="80" zoomScalePageLayoutView="0" workbookViewId="0" topLeftCell="A1">
      <selection activeCell="B5" sqref="B5:N14"/>
    </sheetView>
  </sheetViews>
  <sheetFormatPr defaultColWidth="8.88671875" defaultRowHeight="15"/>
  <cols>
    <col min="1" max="1" width="5.5546875" style="0" customWidth="1"/>
  </cols>
  <sheetData>
    <row r="1" spans="1:16" ht="21">
      <c r="A1" s="180"/>
      <c r="B1" s="216" t="s">
        <v>246</v>
      </c>
      <c r="C1" s="217"/>
      <c r="D1" s="217"/>
      <c r="E1" s="217"/>
      <c r="F1" s="217"/>
      <c r="G1" s="217"/>
      <c r="H1" s="218"/>
      <c r="I1" s="181"/>
      <c r="J1" s="181"/>
      <c r="K1" s="181"/>
      <c r="L1" s="181"/>
      <c r="M1" s="181"/>
      <c r="N1" s="181"/>
      <c r="O1" s="181"/>
      <c r="P1" s="182"/>
    </row>
    <row r="2" spans="1:16" ht="15">
      <c r="A2" s="183"/>
      <c r="B2" s="53"/>
      <c r="C2" s="53"/>
      <c r="D2" s="53"/>
      <c r="E2" s="53"/>
      <c r="F2" s="53"/>
      <c r="G2" s="53"/>
      <c r="H2" s="53"/>
      <c r="I2" s="53"/>
      <c r="J2" s="53"/>
      <c r="K2" s="53"/>
      <c r="L2" s="53"/>
      <c r="M2" s="53"/>
      <c r="N2" s="53"/>
      <c r="O2" s="53"/>
      <c r="P2" s="184"/>
    </row>
    <row r="3" spans="1:16" ht="17.25">
      <c r="A3" s="183"/>
      <c r="B3" s="195" t="s">
        <v>238</v>
      </c>
      <c r="C3" s="196"/>
      <c r="D3" s="197"/>
      <c r="E3" s="53"/>
      <c r="F3" s="53"/>
      <c r="G3" s="53"/>
      <c r="H3" s="53"/>
      <c r="I3" s="53"/>
      <c r="J3" s="53"/>
      <c r="K3" s="53"/>
      <c r="L3" s="53"/>
      <c r="M3" s="53"/>
      <c r="N3" s="53"/>
      <c r="O3" s="53"/>
      <c r="P3" s="184"/>
    </row>
    <row r="4" spans="1:16" ht="15">
      <c r="A4" s="183"/>
      <c r="B4" s="53"/>
      <c r="C4" s="53"/>
      <c r="D4" s="53"/>
      <c r="E4" s="53"/>
      <c r="F4" s="53"/>
      <c r="G4" s="53"/>
      <c r="H4" s="53"/>
      <c r="I4" s="53"/>
      <c r="J4" s="53"/>
      <c r="K4" s="53"/>
      <c r="L4" s="53"/>
      <c r="M4" s="53"/>
      <c r="N4" s="53"/>
      <c r="O4" s="53"/>
      <c r="P4" s="184"/>
    </row>
    <row r="5" spans="1:16" ht="15" customHeight="1">
      <c r="A5" s="183"/>
      <c r="B5" s="207" t="s">
        <v>245</v>
      </c>
      <c r="C5" s="208"/>
      <c r="D5" s="208"/>
      <c r="E5" s="208"/>
      <c r="F5" s="208"/>
      <c r="G5" s="208"/>
      <c r="H5" s="208"/>
      <c r="I5" s="208"/>
      <c r="J5" s="208"/>
      <c r="K5" s="208"/>
      <c r="L5" s="208"/>
      <c r="M5" s="208"/>
      <c r="N5" s="209"/>
      <c r="O5" s="53"/>
      <c r="P5" s="184"/>
    </row>
    <row r="6" spans="1:16" ht="15" customHeight="1">
      <c r="A6" s="183"/>
      <c r="B6" s="210"/>
      <c r="C6" s="211"/>
      <c r="D6" s="211"/>
      <c r="E6" s="211"/>
      <c r="F6" s="211"/>
      <c r="G6" s="211"/>
      <c r="H6" s="211"/>
      <c r="I6" s="211"/>
      <c r="J6" s="211"/>
      <c r="K6" s="211"/>
      <c r="L6" s="211"/>
      <c r="M6" s="211"/>
      <c r="N6" s="212"/>
      <c r="O6" s="53"/>
      <c r="P6" s="184"/>
    </row>
    <row r="7" spans="1:16" ht="15.75" customHeight="1">
      <c r="A7" s="183"/>
      <c r="B7" s="210"/>
      <c r="C7" s="211"/>
      <c r="D7" s="211"/>
      <c r="E7" s="211"/>
      <c r="F7" s="211"/>
      <c r="G7" s="211"/>
      <c r="H7" s="211"/>
      <c r="I7" s="211"/>
      <c r="J7" s="211"/>
      <c r="K7" s="211"/>
      <c r="L7" s="211"/>
      <c r="M7" s="211"/>
      <c r="N7" s="212"/>
      <c r="O7" s="53"/>
      <c r="P7" s="184"/>
    </row>
    <row r="8" spans="1:16" ht="15.75" customHeight="1">
      <c r="A8" s="183"/>
      <c r="B8" s="210"/>
      <c r="C8" s="211"/>
      <c r="D8" s="211"/>
      <c r="E8" s="211"/>
      <c r="F8" s="211"/>
      <c r="G8" s="211"/>
      <c r="H8" s="211"/>
      <c r="I8" s="211"/>
      <c r="J8" s="211"/>
      <c r="K8" s="211"/>
      <c r="L8" s="211"/>
      <c r="M8" s="211"/>
      <c r="N8" s="212"/>
      <c r="O8" s="53"/>
      <c r="P8" s="184"/>
    </row>
    <row r="9" spans="1:16" ht="15.75" customHeight="1">
      <c r="A9" s="183"/>
      <c r="B9" s="210"/>
      <c r="C9" s="211"/>
      <c r="D9" s="211"/>
      <c r="E9" s="211"/>
      <c r="F9" s="211"/>
      <c r="G9" s="211"/>
      <c r="H9" s="211"/>
      <c r="I9" s="211"/>
      <c r="J9" s="211"/>
      <c r="K9" s="211"/>
      <c r="L9" s="211"/>
      <c r="M9" s="211"/>
      <c r="N9" s="212"/>
      <c r="O9" s="53"/>
      <c r="P9" s="184"/>
    </row>
    <row r="10" spans="1:16" ht="15.75" customHeight="1">
      <c r="A10" s="183"/>
      <c r="B10" s="210"/>
      <c r="C10" s="211"/>
      <c r="D10" s="211"/>
      <c r="E10" s="211"/>
      <c r="F10" s="211"/>
      <c r="G10" s="211"/>
      <c r="H10" s="211"/>
      <c r="I10" s="211"/>
      <c r="J10" s="211"/>
      <c r="K10" s="211"/>
      <c r="L10" s="211"/>
      <c r="M10" s="211"/>
      <c r="N10" s="212"/>
      <c r="O10" s="53"/>
      <c r="P10" s="184"/>
    </row>
    <row r="11" spans="1:16" ht="15.75" customHeight="1">
      <c r="A11" s="183"/>
      <c r="B11" s="210"/>
      <c r="C11" s="211"/>
      <c r="D11" s="211"/>
      <c r="E11" s="211"/>
      <c r="F11" s="211"/>
      <c r="G11" s="211"/>
      <c r="H11" s="211"/>
      <c r="I11" s="211"/>
      <c r="J11" s="211"/>
      <c r="K11" s="211"/>
      <c r="L11" s="211"/>
      <c r="M11" s="211"/>
      <c r="N11" s="212"/>
      <c r="O11" s="53"/>
      <c r="P11" s="184"/>
    </row>
    <row r="12" spans="1:16" ht="15.75" customHeight="1">
      <c r="A12" s="183"/>
      <c r="B12" s="210"/>
      <c r="C12" s="211"/>
      <c r="D12" s="211"/>
      <c r="E12" s="211"/>
      <c r="F12" s="211"/>
      <c r="G12" s="211"/>
      <c r="H12" s="211"/>
      <c r="I12" s="211"/>
      <c r="J12" s="211"/>
      <c r="K12" s="211"/>
      <c r="L12" s="211"/>
      <c r="M12" s="211"/>
      <c r="N12" s="212"/>
      <c r="O12" s="53"/>
      <c r="P12" s="184"/>
    </row>
    <row r="13" spans="1:16" ht="15.75" customHeight="1">
      <c r="A13" s="183"/>
      <c r="B13" s="210"/>
      <c r="C13" s="211"/>
      <c r="D13" s="211"/>
      <c r="E13" s="211"/>
      <c r="F13" s="211"/>
      <c r="G13" s="211"/>
      <c r="H13" s="211"/>
      <c r="I13" s="211"/>
      <c r="J13" s="211"/>
      <c r="K13" s="211"/>
      <c r="L13" s="211"/>
      <c r="M13" s="211"/>
      <c r="N13" s="212"/>
      <c r="O13" s="53"/>
      <c r="P13" s="184"/>
    </row>
    <row r="14" spans="1:16" ht="15.75" customHeight="1">
      <c r="A14" s="183"/>
      <c r="B14" s="213"/>
      <c r="C14" s="214"/>
      <c r="D14" s="214"/>
      <c r="E14" s="214"/>
      <c r="F14" s="214"/>
      <c r="G14" s="214"/>
      <c r="H14" s="214"/>
      <c r="I14" s="214"/>
      <c r="J14" s="214"/>
      <c r="K14" s="214"/>
      <c r="L14" s="214"/>
      <c r="M14" s="214"/>
      <c r="N14" s="215"/>
      <c r="O14" s="53"/>
      <c r="P14" s="184"/>
    </row>
    <row r="15" spans="1:16" ht="15.75" customHeight="1">
      <c r="A15" s="183"/>
      <c r="B15" s="132"/>
      <c r="C15" s="132"/>
      <c r="D15" s="132"/>
      <c r="E15" s="132"/>
      <c r="F15" s="132"/>
      <c r="G15" s="132"/>
      <c r="H15" s="132"/>
      <c r="I15" s="132"/>
      <c r="J15" s="132"/>
      <c r="K15" s="132"/>
      <c r="L15" s="132"/>
      <c r="M15" s="132"/>
      <c r="N15" s="132"/>
      <c r="O15" s="53"/>
      <c r="P15" s="184"/>
    </row>
    <row r="16" spans="1:16" ht="15">
      <c r="A16" s="183"/>
      <c r="B16" s="207" t="s">
        <v>0</v>
      </c>
      <c r="C16" s="208"/>
      <c r="D16" s="208"/>
      <c r="E16" s="208"/>
      <c r="F16" s="208"/>
      <c r="G16" s="208"/>
      <c r="H16" s="208"/>
      <c r="I16" s="208"/>
      <c r="J16" s="208"/>
      <c r="K16" s="208"/>
      <c r="L16" s="208"/>
      <c r="M16" s="208"/>
      <c r="N16" s="209"/>
      <c r="O16" s="53"/>
      <c r="P16" s="184"/>
    </row>
    <row r="17" spans="1:16" ht="15" customHeight="1">
      <c r="A17" s="183"/>
      <c r="B17" s="210"/>
      <c r="C17" s="211"/>
      <c r="D17" s="211"/>
      <c r="E17" s="211"/>
      <c r="F17" s="211"/>
      <c r="G17" s="211"/>
      <c r="H17" s="211"/>
      <c r="I17" s="211"/>
      <c r="J17" s="211"/>
      <c r="K17" s="211"/>
      <c r="L17" s="211"/>
      <c r="M17" s="211"/>
      <c r="N17" s="212"/>
      <c r="O17" s="53"/>
      <c r="P17" s="184"/>
    </row>
    <row r="18" spans="1:16" ht="15" customHeight="1">
      <c r="A18" s="183"/>
      <c r="B18" s="210"/>
      <c r="C18" s="211"/>
      <c r="D18" s="211"/>
      <c r="E18" s="211"/>
      <c r="F18" s="211"/>
      <c r="G18" s="211"/>
      <c r="H18" s="211"/>
      <c r="I18" s="211"/>
      <c r="J18" s="211"/>
      <c r="K18" s="211"/>
      <c r="L18" s="211"/>
      <c r="M18" s="211"/>
      <c r="N18" s="212"/>
      <c r="O18" s="53"/>
      <c r="P18" s="184"/>
    </row>
    <row r="19" spans="1:16" ht="15" customHeight="1">
      <c r="A19" s="183"/>
      <c r="B19" s="210"/>
      <c r="C19" s="211"/>
      <c r="D19" s="211"/>
      <c r="E19" s="211"/>
      <c r="F19" s="211"/>
      <c r="G19" s="211"/>
      <c r="H19" s="211"/>
      <c r="I19" s="211"/>
      <c r="J19" s="211"/>
      <c r="K19" s="211"/>
      <c r="L19" s="211"/>
      <c r="M19" s="211"/>
      <c r="N19" s="212"/>
      <c r="O19" s="53"/>
      <c r="P19" s="184"/>
    </row>
    <row r="20" spans="1:16" ht="15" customHeight="1">
      <c r="A20" s="183"/>
      <c r="B20" s="213"/>
      <c r="C20" s="214"/>
      <c r="D20" s="214"/>
      <c r="E20" s="214"/>
      <c r="F20" s="214"/>
      <c r="G20" s="214"/>
      <c r="H20" s="214"/>
      <c r="I20" s="214"/>
      <c r="J20" s="214"/>
      <c r="K20" s="214"/>
      <c r="L20" s="214"/>
      <c r="M20" s="214"/>
      <c r="N20" s="215"/>
      <c r="O20" s="53"/>
      <c r="P20" s="184"/>
    </row>
    <row r="21" spans="1:16" ht="15" customHeight="1">
      <c r="A21" s="183"/>
      <c r="B21" s="133"/>
      <c r="C21" s="133"/>
      <c r="D21" s="133"/>
      <c r="E21" s="133"/>
      <c r="F21" s="133"/>
      <c r="G21" s="133"/>
      <c r="H21" s="133"/>
      <c r="I21" s="133"/>
      <c r="J21" s="133"/>
      <c r="K21" s="133"/>
      <c r="L21" s="133"/>
      <c r="M21" s="133"/>
      <c r="N21" s="133"/>
      <c r="O21" s="53"/>
      <c r="P21" s="184"/>
    </row>
    <row r="22" spans="1:16" ht="15" customHeight="1">
      <c r="A22" s="183"/>
      <c r="B22" s="207" t="s">
        <v>243</v>
      </c>
      <c r="C22" s="208"/>
      <c r="D22" s="208"/>
      <c r="E22" s="208"/>
      <c r="F22" s="208"/>
      <c r="G22" s="208"/>
      <c r="H22" s="208"/>
      <c r="I22" s="208"/>
      <c r="J22" s="208"/>
      <c r="K22" s="208"/>
      <c r="L22" s="208"/>
      <c r="M22" s="208"/>
      <c r="N22" s="209"/>
      <c r="O22" s="53"/>
      <c r="P22" s="184"/>
    </row>
    <row r="23" spans="1:16" ht="15.75" customHeight="1">
      <c r="A23" s="183"/>
      <c r="B23" s="210"/>
      <c r="C23" s="211"/>
      <c r="D23" s="211"/>
      <c r="E23" s="211"/>
      <c r="F23" s="211"/>
      <c r="G23" s="211"/>
      <c r="H23" s="211"/>
      <c r="I23" s="211"/>
      <c r="J23" s="211"/>
      <c r="K23" s="211"/>
      <c r="L23" s="211"/>
      <c r="M23" s="211"/>
      <c r="N23" s="212"/>
      <c r="O23" s="53"/>
      <c r="P23" s="184"/>
    </row>
    <row r="24" spans="1:16" ht="15" customHeight="1">
      <c r="A24" s="183"/>
      <c r="B24" s="210"/>
      <c r="C24" s="211"/>
      <c r="D24" s="211"/>
      <c r="E24" s="211"/>
      <c r="F24" s="211"/>
      <c r="G24" s="211"/>
      <c r="H24" s="211"/>
      <c r="I24" s="211"/>
      <c r="J24" s="211"/>
      <c r="K24" s="211"/>
      <c r="L24" s="211"/>
      <c r="M24" s="211"/>
      <c r="N24" s="212"/>
      <c r="O24" s="53"/>
      <c r="P24" s="184"/>
    </row>
    <row r="25" spans="1:16" ht="15" customHeight="1">
      <c r="A25" s="183"/>
      <c r="B25" s="210"/>
      <c r="C25" s="211"/>
      <c r="D25" s="211"/>
      <c r="E25" s="211"/>
      <c r="F25" s="211"/>
      <c r="G25" s="211"/>
      <c r="H25" s="211"/>
      <c r="I25" s="211"/>
      <c r="J25" s="211"/>
      <c r="K25" s="211"/>
      <c r="L25" s="211"/>
      <c r="M25" s="211"/>
      <c r="N25" s="212"/>
      <c r="O25" s="53"/>
      <c r="P25" s="184"/>
    </row>
    <row r="26" spans="1:16" ht="15" customHeight="1">
      <c r="A26" s="183"/>
      <c r="B26" s="210"/>
      <c r="C26" s="211"/>
      <c r="D26" s="211"/>
      <c r="E26" s="211"/>
      <c r="F26" s="211"/>
      <c r="G26" s="211"/>
      <c r="H26" s="211"/>
      <c r="I26" s="211"/>
      <c r="J26" s="211"/>
      <c r="K26" s="211"/>
      <c r="L26" s="211"/>
      <c r="M26" s="211"/>
      <c r="N26" s="212"/>
      <c r="O26" s="53"/>
      <c r="P26" s="184"/>
    </row>
    <row r="27" spans="1:16" ht="15" customHeight="1">
      <c r="A27" s="183"/>
      <c r="B27" s="210"/>
      <c r="C27" s="211"/>
      <c r="D27" s="211"/>
      <c r="E27" s="211"/>
      <c r="F27" s="211"/>
      <c r="G27" s="211"/>
      <c r="H27" s="211"/>
      <c r="I27" s="211"/>
      <c r="J27" s="211"/>
      <c r="K27" s="211"/>
      <c r="L27" s="211"/>
      <c r="M27" s="211"/>
      <c r="N27" s="212"/>
      <c r="O27" s="53"/>
      <c r="P27" s="184"/>
    </row>
    <row r="28" spans="1:16" ht="15.75" customHeight="1">
      <c r="A28" s="183"/>
      <c r="B28" s="210"/>
      <c r="C28" s="211"/>
      <c r="D28" s="211"/>
      <c r="E28" s="211"/>
      <c r="F28" s="211"/>
      <c r="G28" s="211"/>
      <c r="H28" s="211"/>
      <c r="I28" s="211"/>
      <c r="J28" s="211"/>
      <c r="K28" s="211"/>
      <c r="L28" s="211"/>
      <c r="M28" s="211"/>
      <c r="N28" s="212"/>
      <c r="O28" s="53"/>
      <c r="P28" s="184"/>
    </row>
    <row r="29" spans="1:16" ht="15.75" customHeight="1">
      <c r="A29" s="183"/>
      <c r="B29" s="210"/>
      <c r="C29" s="211"/>
      <c r="D29" s="211"/>
      <c r="E29" s="211"/>
      <c r="F29" s="211"/>
      <c r="G29" s="211"/>
      <c r="H29" s="211"/>
      <c r="I29" s="211"/>
      <c r="J29" s="211"/>
      <c r="K29" s="211"/>
      <c r="L29" s="211"/>
      <c r="M29" s="211"/>
      <c r="N29" s="212"/>
      <c r="O29" s="53"/>
      <c r="P29" s="184"/>
    </row>
    <row r="30" spans="1:16" ht="15.75" customHeight="1">
      <c r="A30" s="183"/>
      <c r="B30" s="213"/>
      <c r="C30" s="214"/>
      <c r="D30" s="214"/>
      <c r="E30" s="214"/>
      <c r="F30" s="214"/>
      <c r="G30" s="214"/>
      <c r="H30" s="214"/>
      <c r="I30" s="214"/>
      <c r="J30" s="214"/>
      <c r="K30" s="214"/>
      <c r="L30" s="214"/>
      <c r="M30" s="214"/>
      <c r="N30" s="215"/>
      <c r="O30" s="53"/>
      <c r="P30" s="184"/>
    </row>
    <row r="31" spans="1:16" ht="15.75" customHeight="1">
      <c r="A31" s="183"/>
      <c r="B31" s="53"/>
      <c r="C31" s="53"/>
      <c r="D31" s="53"/>
      <c r="E31" s="53"/>
      <c r="F31" s="53"/>
      <c r="G31" s="53"/>
      <c r="H31" s="53"/>
      <c r="I31" s="53"/>
      <c r="J31" s="53"/>
      <c r="K31" s="53"/>
      <c r="L31" s="53"/>
      <c r="M31" s="53"/>
      <c r="N31" s="53"/>
      <c r="O31" s="53"/>
      <c r="P31" s="184"/>
    </row>
    <row r="32" spans="1:16" ht="15">
      <c r="A32" s="183"/>
      <c r="B32" s="198" t="s">
        <v>244</v>
      </c>
      <c r="C32" s="199"/>
      <c r="D32" s="199"/>
      <c r="E32" s="199"/>
      <c r="F32" s="199"/>
      <c r="G32" s="199"/>
      <c r="H32" s="199"/>
      <c r="I32" s="199"/>
      <c r="J32" s="199"/>
      <c r="K32" s="199"/>
      <c r="L32" s="199"/>
      <c r="M32" s="199"/>
      <c r="N32" s="200"/>
      <c r="O32" s="53"/>
      <c r="P32" s="184"/>
    </row>
    <row r="33" spans="1:16" ht="15.75" customHeight="1">
      <c r="A33" s="183"/>
      <c r="B33" s="201"/>
      <c r="C33" s="202"/>
      <c r="D33" s="202"/>
      <c r="E33" s="202"/>
      <c r="F33" s="202"/>
      <c r="G33" s="202"/>
      <c r="H33" s="202"/>
      <c r="I33" s="202"/>
      <c r="J33" s="202"/>
      <c r="K33" s="202"/>
      <c r="L33" s="202"/>
      <c r="M33" s="202"/>
      <c r="N33" s="203"/>
      <c r="O33" s="53"/>
      <c r="P33" s="184"/>
    </row>
    <row r="34" spans="1:16" ht="15" customHeight="1">
      <c r="A34" s="183"/>
      <c r="B34" s="201"/>
      <c r="C34" s="202"/>
      <c r="D34" s="202"/>
      <c r="E34" s="202"/>
      <c r="F34" s="202"/>
      <c r="G34" s="202"/>
      <c r="H34" s="202"/>
      <c r="I34" s="202"/>
      <c r="J34" s="202"/>
      <c r="K34" s="202"/>
      <c r="L34" s="202"/>
      <c r="M34" s="202"/>
      <c r="N34" s="203"/>
      <c r="O34" s="53"/>
      <c r="P34" s="184"/>
    </row>
    <row r="35" spans="1:16" ht="15" customHeight="1">
      <c r="A35" s="183"/>
      <c r="B35" s="201"/>
      <c r="C35" s="202"/>
      <c r="D35" s="202"/>
      <c r="E35" s="202"/>
      <c r="F35" s="202"/>
      <c r="G35" s="202"/>
      <c r="H35" s="202"/>
      <c r="I35" s="202"/>
      <c r="J35" s="202"/>
      <c r="K35" s="202"/>
      <c r="L35" s="202"/>
      <c r="M35" s="202"/>
      <c r="N35" s="203"/>
      <c r="O35" s="53"/>
      <c r="P35" s="184"/>
    </row>
    <row r="36" spans="1:16" ht="15" customHeight="1">
      <c r="A36" s="183"/>
      <c r="B36" s="201"/>
      <c r="C36" s="202"/>
      <c r="D36" s="202"/>
      <c r="E36" s="202"/>
      <c r="F36" s="202"/>
      <c r="G36" s="202"/>
      <c r="H36" s="202"/>
      <c r="I36" s="202"/>
      <c r="J36" s="202"/>
      <c r="K36" s="202"/>
      <c r="L36" s="202"/>
      <c r="M36" s="202"/>
      <c r="N36" s="203"/>
      <c r="O36" s="53"/>
      <c r="P36" s="184"/>
    </row>
    <row r="37" spans="1:16" ht="15">
      <c r="A37" s="183"/>
      <c r="B37" s="204"/>
      <c r="C37" s="205"/>
      <c r="D37" s="205"/>
      <c r="E37" s="205"/>
      <c r="F37" s="205"/>
      <c r="G37" s="205"/>
      <c r="H37" s="205"/>
      <c r="I37" s="205"/>
      <c r="J37" s="205"/>
      <c r="K37" s="205"/>
      <c r="L37" s="205"/>
      <c r="M37" s="205"/>
      <c r="N37" s="206"/>
      <c r="O37" s="53"/>
      <c r="P37" s="184"/>
    </row>
    <row r="38" spans="1:16" ht="15">
      <c r="A38" s="183"/>
      <c r="B38" s="53"/>
      <c r="C38" s="53"/>
      <c r="D38" s="53"/>
      <c r="E38" s="53"/>
      <c r="F38" s="53"/>
      <c r="G38" s="53"/>
      <c r="H38" s="53"/>
      <c r="I38" s="53"/>
      <c r="J38" s="53"/>
      <c r="K38" s="53"/>
      <c r="L38" s="53"/>
      <c r="M38" s="53"/>
      <c r="N38" s="53"/>
      <c r="O38" s="53"/>
      <c r="P38" s="184"/>
    </row>
    <row r="39" spans="1:16" ht="15">
      <c r="A39" s="183"/>
      <c r="B39" s="53"/>
      <c r="C39" s="53"/>
      <c r="D39" s="53"/>
      <c r="E39" s="53"/>
      <c r="F39" s="53"/>
      <c r="G39" s="53"/>
      <c r="H39" s="53"/>
      <c r="I39" s="53"/>
      <c r="J39" s="53"/>
      <c r="K39" s="53"/>
      <c r="L39" s="53"/>
      <c r="M39" s="53"/>
      <c r="N39" s="53"/>
      <c r="O39" s="53"/>
      <c r="P39" s="184"/>
    </row>
    <row r="40" spans="1:16" ht="15">
      <c r="A40" s="183"/>
      <c r="B40" s="53"/>
      <c r="C40" s="53"/>
      <c r="D40" s="53"/>
      <c r="E40" s="53"/>
      <c r="F40" s="53"/>
      <c r="G40" s="53"/>
      <c r="H40" s="53"/>
      <c r="I40" s="53"/>
      <c r="J40" s="53"/>
      <c r="K40" s="53"/>
      <c r="L40" s="53"/>
      <c r="M40" s="53"/>
      <c r="N40" s="53"/>
      <c r="O40" s="53"/>
      <c r="P40" s="184"/>
    </row>
    <row r="41" spans="1:16" ht="15">
      <c r="A41" s="183"/>
      <c r="B41" s="53"/>
      <c r="C41" s="53"/>
      <c r="D41" s="53"/>
      <c r="E41" s="53"/>
      <c r="F41" s="53"/>
      <c r="G41" s="53"/>
      <c r="H41" s="53"/>
      <c r="I41" s="53"/>
      <c r="J41" s="53"/>
      <c r="K41" s="53"/>
      <c r="L41" s="53"/>
      <c r="M41" s="53"/>
      <c r="N41" s="53"/>
      <c r="O41" s="53"/>
      <c r="P41" s="184"/>
    </row>
    <row r="42" spans="1:16" ht="15">
      <c r="A42" s="183"/>
      <c r="B42" s="53"/>
      <c r="C42" s="53"/>
      <c r="D42" s="53"/>
      <c r="E42" s="53"/>
      <c r="F42" s="53"/>
      <c r="G42" s="53"/>
      <c r="H42" s="53"/>
      <c r="I42" s="53"/>
      <c r="J42" s="53"/>
      <c r="K42" s="53"/>
      <c r="L42" s="53"/>
      <c r="M42" s="53"/>
      <c r="N42" s="53"/>
      <c r="O42" s="53"/>
      <c r="P42" s="184"/>
    </row>
    <row r="43" spans="1:16" ht="15">
      <c r="A43" s="185"/>
      <c r="B43" s="190"/>
      <c r="C43" s="190"/>
      <c r="D43" s="190"/>
      <c r="E43" s="190"/>
      <c r="F43" s="190"/>
      <c r="G43" s="190"/>
      <c r="H43" s="190"/>
      <c r="I43" s="190"/>
      <c r="J43" s="190"/>
      <c r="K43" s="190"/>
      <c r="L43" s="190"/>
      <c r="M43" s="190"/>
      <c r="N43" s="190"/>
      <c r="O43" s="186"/>
      <c r="P43" s="187"/>
    </row>
    <row r="44" s="134" customFormat="1" ht="15"/>
    <row r="45" s="134" customFormat="1" ht="15"/>
    <row r="46" s="134" customFormat="1" ht="15"/>
    <row r="47" s="134" customFormat="1" ht="15"/>
    <row r="48" s="134" customFormat="1" ht="15"/>
    <row r="49" s="134" customFormat="1" ht="15"/>
    <row r="50" s="134" customFormat="1" ht="15"/>
    <row r="51" spans="2:14" s="134" customFormat="1" ht="15">
      <c r="B51"/>
      <c r="C51"/>
      <c r="D51"/>
      <c r="E51"/>
      <c r="F51"/>
      <c r="G51"/>
      <c r="H51"/>
      <c r="I51"/>
      <c r="J51"/>
      <c r="K51"/>
      <c r="L51"/>
      <c r="M51"/>
      <c r="N51"/>
    </row>
  </sheetData>
  <sheetProtection/>
  <mergeCells count="6">
    <mergeCell ref="B3:D3"/>
    <mergeCell ref="B32:N37"/>
    <mergeCell ref="B16:N20"/>
    <mergeCell ref="B5:N14"/>
    <mergeCell ref="B22:N30"/>
    <mergeCell ref="B1:H1"/>
  </mergeCells>
  <printOptions/>
  <pageMargins left="0.75" right="0.75" top="1" bottom="1" header="0.5" footer="0.5"/>
  <pageSetup fitToHeight="1" fitToWidth="1" horizontalDpi="300" verticalDpi="300" orientation="landscape"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Q31"/>
  <sheetViews>
    <sheetView zoomScale="82" zoomScaleNormal="82" zoomScalePageLayoutView="0" workbookViewId="0" topLeftCell="A10">
      <selection activeCell="A1" sqref="A1"/>
    </sheetView>
  </sheetViews>
  <sheetFormatPr defaultColWidth="8.88671875" defaultRowHeight="15"/>
  <cols>
    <col min="1" max="1" width="2.77734375" style="0" customWidth="1"/>
    <col min="2" max="2" width="1.99609375" style="0" customWidth="1"/>
    <col min="3" max="3" width="10.5546875" style="0" customWidth="1"/>
    <col min="4" max="4" width="17.4453125" style="0" customWidth="1"/>
    <col min="8" max="9" width="9.99609375" style="0" customWidth="1"/>
    <col min="10" max="10" width="2.4453125" style="0" customWidth="1"/>
    <col min="11" max="12" width="9.99609375" style="0" customWidth="1"/>
  </cols>
  <sheetData>
    <row r="1" spans="1:17" ht="15.75" thickBot="1">
      <c r="A1" s="97"/>
      <c r="B1" s="98"/>
      <c r="C1" s="98"/>
      <c r="D1" s="98"/>
      <c r="E1" s="98"/>
      <c r="F1" s="98"/>
      <c r="G1" s="98"/>
      <c r="H1" s="98"/>
      <c r="I1" s="98"/>
      <c r="J1" s="98"/>
      <c r="K1" s="98"/>
      <c r="L1" s="98"/>
      <c r="M1" s="99"/>
      <c r="N1" s="47"/>
      <c r="O1" s="47"/>
      <c r="P1" s="47"/>
      <c r="Q1" s="47"/>
    </row>
    <row r="2" spans="1:17" ht="16.5" thickBot="1">
      <c r="A2" s="100"/>
      <c r="B2" s="53"/>
      <c r="C2" s="94" t="s">
        <v>22</v>
      </c>
      <c r="D2" s="95"/>
      <c r="E2" s="95"/>
      <c r="F2" s="95"/>
      <c r="G2" s="95"/>
      <c r="H2" s="95"/>
      <c r="I2" s="95"/>
      <c r="J2" s="95"/>
      <c r="K2" s="95"/>
      <c r="L2" s="96"/>
      <c r="M2" s="101"/>
      <c r="N2" s="47"/>
      <c r="O2" s="47"/>
      <c r="P2" s="47"/>
      <c r="Q2" s="47"/>
    </row>
    <row r="3" spans="1:17" ht="12" customHeight="1">
      <c r="A3" s="100"/>
      <c r="B3" s="53"/>
      <c r="C3" s="53"/>
      <c r="D3" s="53"/>
      <c r="E3" s="53"/>
      <c r="F3" s="53"/>
      <c r="G3" s="53"/>
      <c r="H3" s="53"/>
      <c r="I3" s="53"/>
      <c r="J3" s="53"/>
      <c r="K3" s="53"/>
      <c r="L3" s="53"/>
      <c r="M3" s="101"/>
      <c r="N3" s="47"/>
      <c r="O3" s="47"/>
      <c r="P3" s="47"/>
      <c r="Q3" s="47"/>
    </row>
    <row r="4" spans="1:17" ht="15">
      <c r="A4" s="100"/>
      <c r="B4" s="53"/>
      <c r="C4" s="53"/>
      <c r="D4" s="53"/>
      <c r="E4" s="53"/>
      <c r="F4" s="53"/>
      <c r="G4" s="53"/>
      <c r="H4" s="53"/>
      <c r="I4" s="53"/>
      <c r="J4" s="53"/>
      <c r="K4" s="53"/>
      <c r="L4" s="53"/>
      <c r="M4" s="101"/>
      <c r="N4" s="47"/>
      <c r="O4" s="47"/>
      <c r="P4" s="47"/>
      <c r="Q4" s="47"/>
    </row>
    <row r="5" spans="1:17" ht="12" customHeight="1">
      <c r="A5" s="100"/>
      <c r="B5" s="53"/>
      <c r="C5" s="233" t="s">
        <v>109</v>
      </c>
      <c r="D5" s="234"/>
      <c r="E5" s="234"/>
      <c r="F5" s="234"/>
      <c r="G5" s="234"/>
      <c r="H5" s="227" t="s">
        <v>121</v>
      </c>
      <c r="I5" s="228"/>
      <c r="J5" s="53"/>
      <c r="K5" s="227" t="s">
        <v>122</v>
      </c>
      <c r="L5" s="228"/>
      <c r="M5" s="101"/>
      <c r="N5" s="47"/>
      <c r="O5" s="47"/>
      <c r="P5" s="47"/>
      <c r="Q5" s="47"/>
    </row>
    <row r="6" spans="1:17" ht="13.5" customHeight="1">
      <c r="A6" s="100"/>
      <c r="B6" s="53"/>
      <c r="C6" s="235"/>
      <c r="D6" s="236"/>
      <c r="E6" s="236"/>
      <c r="F6" s="236"/>
      <c r="G6" s="236"/>
      <c r="H6" s="229"/>
      <c r="I6" s="230"/>
      <c r="J6" s="53"/>
      <c r="K6" s="229"/>
      <c r="L6" s="230"/>
      <c r="M6" s="101"/>
      <c r="N6" s="47"/>
      <c r="O6" s="47"/>
      <c r="P6" s="47"/>
      <c r="Q6" s="47"/>
    </row>
    <row r="7" spans="1:17" ht="15.75" customHeight="1">
      <c r="A7" s="100"/>
      <c r="B7" s="53"/>
      <c r="C7" s="237"/>
      <c r="D7" s="238"/>
      <c r="E7" s="238"/>
      <c r="F7" s="238"/>
      <c r="G7" s="238"/>
      <c r="H7" s="231"/>
      <c r="I7" s="232"/>
      <c r="J7" s="53"/>
      <c r="K7" s="231"/>
      <c r="L7" s="232"/>
      <c r="M7" s="101"/>
      <c r="N7" s="47"/>
      <c r="O7" s="47"/>
      <c r="P7" s="47"/>
      <c r="Q7" s="47"/>
    </row>
    <row r="8" spans="1:17" ht="15.75">
      <c r="A8" s="100"/>
      <c r="B8" s="53"/>
      <c r="C8" s="84" t="s">
        <v>28</v>
      </c>
      <c r="D8" s="225" t="s">
        <v>29</v>
      </c>
      <c r="E8" s="225"/>
      <c r="F8" s="225"/>
      <c r="G8" s="226"/>
      <c r="H8" s="65" t="s">
        <v>111</v>
      </c>
      <c r="I8" s="66" t="s">
        <v>112</v>
      </c>
      <c r="J8" s="68"/>
      <c r="K8" s="67" t="s">
        <v>113</v>
      </c>
      <c r="L8" s="65" t="s">
        <v>114</v>
      </c>
      <c r="M8" s="101"/>
      <c r="N8" s="47"/>
      <c r="O8" s="47"/>
      <c r="P8" s="47"/>
      <c r="Q8" s="47"/>
    </row>
    <row r="9" spans="1:17" ht="15">
      <c r="A9" s="100"/>
      <c r="B9" s="53"/>
      <c r="C9" s="71"/>
      <c r="D9" s="72"/>
      <c r="E9" s="72"/>
      <c r="F9" s="72"/>
      <c r="G9" s="72"/>
      <c r="H9" s="70"/>
      <c r="I9" s="73"/>
      <c r="J9" s="68"/>
      <c r="K9" s="69"/>
      <c r="L9" s="70"/>
      <c r="M9" s="101"/>
      <c r="N9" s="47"/>
      <c r="O9" s="47"/>
      <c r="P9" s="47"/>
      <c r="Q9" s="47"/>
    </row>
    <row r="10" spans="1:17" ht="15">
      <c r="A10" s="100"/>
      <c r="B10" s="53"/>
      <c r="C10" s="74"/>
      <c r="D10" s="72"/>
      <c r="E10" s="72"/>
      <c r="F10" s="72"/>
      <c r="G10" s="72"/>
      <c r="H10" s="75"/>
      <c r="I10" s="76"/>
      <c r="J10" s="68"/>
      <c r="K10" s="69"/>
      <c r="L10" s="70"/>
      <c r="M10" s="101"/>
      <c r="N10" s="47"/>
      <c r="O10" s="47"/>
      <c r="P10" s="47"/>
      <c r="Q10" s="47"/>
    </row>
    <row r="11" spans="1:17" ht="15.75">
      <c r="A11" s="100"/>
      <c r="B11" s="53"/>
      <c r="C11" s="77" t="s">
        <v>25</v>
      </c>
      <c r="D11" s="222" t="s">
        <v>235</v>
      </c>
      <c r="E11" s="223"/>
      <c r="F11" s="223"/>
      <c r="G11" s="224"/>
      <c r="H11" s="75">
        <f>'OPTION 1 - DO MINIMUM'!$C$43</f>
        <v>0</v>
      </c>
      <c r="I11" s="76">
        <f>'OPTION 1 - DO MINIMUM'!$C$44</f>
        <v>0</v>
      </c>
      <c r="J11" s="68"/>
      <c r="K11" s="78">
        <f>'OPTION 1 - DO MINIMUM'!$C$55</f>
        <v>0</v>
      </c>
      <c r="L11" s="75">
        <f>'OPTION 1 - DO MINIMUM'!$C$56</f>
        <v>0</v>
      </c>
      <c r="M11" s="101"/>
      <c r="N11" s="47"/>
      <c r="O11" s="47"/>
      <c r="P11" s="47"/>
      <c r="Q11" s="47"/>
    </row>
    <row r="12" spans="1:17" ht="15">
      <c r="A12" s="100"/>
      <c r="B12" s="53"/>
      <c r="C12" s="70"/>
      <c r="D12" s="222"/>
      <c r="E12" s="223"/>
      <c r="F12" s="223"/>
      <c r="G12" s="224"/>
      <c r="H12" s="75"/>
      <c r="I12" s="76"/>
      <c r="J12" s="68"/>
      <c r="K12" s="78"/>
      <c r="L12" s="75"/>
      <c r="M12" s="101"/>
      <c r="N12" s="47"/>
      <c r="O12" s="47"/>
      <c r="P12" s="47"/>
      <c r="Q12" s="47"/>
    </row>
    <row r="13" spans="1:17" ht="15">
      <c r="A13" s="100"/>
      <c r="B13" s="53"/>
      <c r="C13" s="70"/>
      <c r="D13" s="69"/>
      <c r="E13" s="69"/>
      <c r="F13" s="69"/>
      <c r="G13" s="69"/>
      <c r="H13" s="75"/>
      <c r="I13" s="76"/>
      <c r="J13" s="68"/>
      <c r="K13" s="78"/>
      <c r="L13" s="75"/>
      <c r="M13" s="101"/>
      <c r="N13" s="47"/>
      <c r="O13" s="47"/>
      <c r="P13" s="47"/>
      <c r="Q13" s="47"/>
    </row>
    <row r="14" spans="1:17" ht="15.75">
      <c r="A14" s="100"/>
      <c r="B14" s="53"/>
      <c r="C14" s="77" t="s">
        <v>26</v>
      </c>
      <c r="D14" s="222" t="s">
        <v>227</v>
      </c>
      <c r="E14" s="223"/>
      <c r="F14" s="223"/>
      <c r="G14" s="224"/>
      <c r="H14" s="75">
        <f>'OPTION 2'!$C$43</f>
        <v>0</v>
      </c>
      <c r="I14" s="76">
        <f>'OPTION 2'!$C$44</f>
        <v>0</v>
      </c>
      <c r="J14" s="68"/>
      <c r="K14" s="78">
        <f>'OPTION 2'!$C$55</f>
        <v>0</v>
      </c>
      <c r="L14" s="75">
        <f>'OPTION 2'!$C$56</f>
        <v>0</v>
      </c>
      <c r="M14" s="101"/>
      <c r="N14" s="47"/>
      <c r="O14" s="47"/>
      <c r="P14" s="47"/>
      <c r="Q14" s="47"/>
    </row>
    <row r="15" spans="1:17" ht="15">
      <c r="A15" s="100"/>
      <c r="B15" s="53"/>
      <c r="C15" s="70"/>
      <c r="D15" s="222"/>
      <c r="E15" s="223"/>
      <c r="F15" s="223"/>
      <c r="G15" s="224"/>
      <c r="H15" s="75"/>
      <c r="I15" s="76"/>
      <c r="J15" s="68"/>
      <c r="K15" s="78"/>
      <c r="L15" s="75"/>
      <c r="M15" s="101"/>
      <c r="N15" s="47"/>
      <c r="O15" s="47"/>
      <c r="P15" s="47"/>
      <c r="Q15" s="47"/>
    </row>
    <row r="16" spans="1:17" ht="15">
      <c r="A16" s="100"/>
      <c r="B16" s="53"/>
      <c r="C16" s="70"/>
      <c r="D16" s="69"/>
      <c r="E16" s="69"/>
      <c r="F16" s="69"/>
      <c r="G16" s="69"/>
      <c r="H16" s="75"/>
      <c r="I16" s="76"/>
      <c r="J16" s="68"/>
      <c r="K16" s="78"/>
      <c r="L16" s="75"/>
      <c r="M16" s="101"/>
      <c r="N16" s="47"/>
      <c r="O16" s="47"/>
      <c r="P16" s="47"/>
      <c r="Q16" s="47"/>
    </row>
    <row r="17" spans="1:17" ht="15.75">
      <c r="A17" s="100"/>
      <c r="B17" s="53"/>
      <c r="C17" s="77" t="s">
        <v>27</v>
      </c>
      <c r="D17" s="222" t="s">
        <v>227</v>
      </c>
      <c r="E17" s="239"/>
      <c r="F17" s="239"/>
      <c r="G17" s="240"/>
      <c r="H17" s="75">
        <f>'OPTION 3'!$C$43</f>
        <v>0</v>
      </c>
      <c r="I17" s="76">
        <f>'OPTION 3'!$C$44</f>
        <v>0</v>
      </c>
      <c r="J17" s="68"/>
      <c r="K17" s="78">
        <f>'OPTION 3'!$C$55</f>
        <v>0</v>
      </c>
      <c r="L17" s="75">
        <f>'OPTION 3'!$C$56</f>
        <v>0</v>
      </c>
      <c r="M17" s="101"/>
      <c r="N17" s="47"/>
      <c r="O17" s="47"/>
      <c r="P17" s="47"/>
      <c r="Q17" s="47"/>
    </row>
    <row r="18" spans="1:17" ht="15">
      <c r="A18" s="100"/>
      <c r="B18" s="53"/>
      <c r="C18" s="70"/>
      <c r="D18" s="241"/>
      <c r="E18" s="239"/>
      <c r="F18" s="239"/>
      <c r="G18" s="240"/>
      <c r="H18" s="75"/>
      <c r="I18" s="76"/>
      <c r="J18" s="68"/>
      <c r="K18" s="78"/>
      <c r="L18" s="75"/>
      <c r="M18" s="101"/>
      <c r="N18" s="47"/>
      <c r="O18" s="47"/>
      <c r="P18" s="47"/>
      <c r="Q18" s="47"/>
    </row>
    <row r="19" spans="1:17" ht="15">
      <c r="A19" s="100"/>
      <c r="B19" s="53"/>
      <c r="C19" s="70"/>
      <c r="D19" s="69"/>
      <c r="E19" s="69"/>
      <c r="F19" s="69"/>
      <c r="G19" s="69"/>
      <c r="H19" s="75"/>
      <c r="I19" s="76"/>
      <c r="J19" s="68"/>
      <c r="K19" s="78"/>
      <c r="L19" s="75"/>
      <c r="M19" s="101"/>
      <c r="N19" s="47"/>
      <c r="O19" s="47"/>
      <c r="P19" s="47"/>
      <c r="Q19" s="47"/>
    </row>
    <row r="20" spans="1:17" ht="15">
      <c r="A20" s="100"/>
      <c r="B20" s="53"/>
      <c r="C20" s="79" t="s">
        <v>24</v>
      </c>
      <c r="D20" s="219" t="s">
        <v>108</v>
      </c>
      <c r="E20" s="220"/>
      <c r="F20" s="220"/>
      <c r="G20" s="221"/>
      <c r="H20" s="90" t="s">
        <v>10</v>
      </c>
      <c r="I20" s="91" t="s">
        <v>10</v>
      </c>
      <c r="J20" s="68"/>
      <c r="K20" s="92" t="s">
        <v>10</v>
      </c>
      <c r="L20" s="93" t="s">
        <v>10</v>
      </c>
      <c r="M20" s="101"/>
      <c r="N20" s="47"/>
      <c r="O20" s="47"/>
      <c r="P20" s="47"/>
      <c r="Q20" s="47"/>
    </row>
    <row r="21" spans="1:17" ht="15">
      <c r="A21" s="100"/>
      <c r="B21" s="53"/>
      <c r="C21" s="70"/>
      <c r="D21" s="219"/>
      <c r="E21" s="220"/>
      <c r="F21" s="220"/>
      <c r="G21" s="221"/>
      <c r="H21" s="75"/>
      <c r="I21" s="76"/>
      <c r="J21" s="68"/>
      <c r="K21" s="69"/>
      <c r="L21" s="70"/>
      <c r="M21" s="101"/>
      <c r="N21" s="47"/>
      <c r="O21" s="47"/>
      <c r="P21" s="47"/>
      <c r="Q21" s="47"/>
    </row>
    <row r="22" spans="1:17" ht="15">
      <c r="A22" s="100"/>
      <c r="B22" s="53"/>
      <c r="C22" s="80"/>
      <c r="D22" s="81"/>
      <c r="E22" s="81"/>
      <c r="F22" s="81"/>
      <c r="G22" s="81"/>
      <c r="H22" s="82"/>
      <c r="I22" s="83"/>
      <c r="J22" s="68"/>
      <c r="K22" s="81"/>
      <c r="L22" s="80"/>
      <c r="M22" s="101"/>
      <c r="N22" s="47"/>
      <c r="O22" s="47"/>
      <c r="P22" s="47"/>
      <c r="Q22" s="47"/>
    </row>
    <row r="23" spans="1:17" ht="15">
      <c r="A23" s="100"/>
      <c r="B23" s="53"/>
      <c r="C23" s="53"/>
      <c r="D23" s="53"/>
      <c r="E23" s="53"/>
      <c r="F23" s="53"/>
      <c r="G23" s="53"/>
      <c r="H23" s="53"/>
      <c r="I23" s="53"/>
      <c r="J23" s="53"/>
      <c r="K23" s="53"/>
      <c r="L23" s="53"/>
      <c r="M23" s="101"/>
      <c r="N23" s="47"/>
      <c r="O23" s="47"/>
      <c r="P23" s="47"/>
      <c r="Q23" s="47"/>
    </row>
    <row r="24" spans="1:17" ht="15">
      <c r="A24" s="100"/>
      <c r="B24" s="53"/>
      <c r="C24" s="102" t="s">
        <v>117</v>
      </c>
      <c r="D24" s="53"/>
      <c r="E24" s="53"/>
      <c r="F24" s="53"/>
      <c r="G24" s="53"/>
      <c r="H24" s="53"/>
      <c r="I24" s="53"/>
      <c r="J24" s="53"/>
      <c r="K24" s="53"/>
      <c r="L24" s="53"/>
      <c r="M24" s="101"/>
      <c r="N24" s="47"/>
      <c r="O24" s="47"/>
      <c r="P24" s="47"/>
      <c r="Q24" s="47"/>
    </row>
    <row r="25" spans="1:17" ht="15">
      <c r="A25" s="100"/>
      <c r="B25" s="53"/>
      <c r="C25" s="102" t="s">
        <v>116</v>
      </c>
      <c r="D25" s="53"/>
      <c r="E25" s="53"/>
      <c r="F25" s="53"/>
      <c r="G25" s="53"/>
      <c r="H25" s="53"/>
      <c r="I25" s="53"/>
      <c r="J25" s="53"/>
      <c r="K25" s="53"/>
      <c r="L25" s="53"/>
      <c r="M25" s="101"/>
      <c r="N25" s="47"/>
      <c r="O25" s="47"/>
      <c r="P25" s="47"/>
      <c r="Q25" s="47"/>
    </row>
    <row r="26" spans="1:17" ht="15">
      <c r="A26" s="100"/>
      <c r="B26" s="53"/>
      <c r="C26" s="102" t="s">
        <v>115</v>
      </c>
      <c r="D26" s="53"/>
      <c r="E26" s="53"/>
      <c r="F26" s="53"/>
      <c r="G26" s="53"/>
      <c r="H26" s="53"/>
      <c r="I26" s="53"/>
      <c r="J26" s="53"/>
      <c r="K26" s="53"/>
      <c r="L26" s="53"/>
      <c r="M26" s="101"/>
      <c r="N26" s="47"/>
      <c r="O26" s="47"/>
      <c r="P26" s="47"/>
      <c r="Q26" s="47"/>
    </row>
    <row r="27" spans="1:17" ht="15" thickBot="1">
      <c r="A27" s="103"/>
      <c r="B27" s="104"/>
      <c r="C27" s="104"/>
      <c r="D27" s="104"/>
      <c r="E27" s="104"/>
      <c r="F27" s="104"/>
      <c r="G27" s="104"/>
      <c r="H27" s="104"/>
      <c r="I27" s="104"/>
      <c r="J27" s="104"/>
      <c r="K27" s="104"/>
      <c r="L27" s="104"/>
      <c r="M27" s="105"/>
      <c r="N27" s="47"/>
      <c r="O27" s="47"/>
      <c r="P27" s="47"/>
      <c r="Q27" s="47"/>
    </row>
    <row r="28" spans="1:17" ht="15">
      <c r="A28" s="47"/>
      <c r="B28" s="47"/>
      <c r="C28" s="47"/>
      <c r="D28" s="47"/>
      <c r="E28" s="47"/>
      <c r="F28" s="47"/>
      <c r="G28" s="47"/>
      <c r="H28" s="47"/>
      <c r="I28" s="47"/>
      <c r="J28" s="47"/>
      <c r="K28" s="47"/>
      <c r="L28" s="47"/>
      <c r="M28" s="47"/>
      <c r="N28" s="47"/>
      <c r="O28" s="47"/>
      <c r="P28" s="47"/>
      <c r="Q28" s="47"/>
    </row>
    <row r="29" spans="1:17" ht="15">
      <c r="A29" s="47"/>
      <c r="B29" s="47"/>
      <c r="C29" s="47"/>
      <c r="D29" s="47"/>
      <c r="E29" s="47"/>
      <c r="F29" s="47"/>
      <c r="G29" s="47"/>
      <c r="H29" s="47"/>
      <c r="I29" s="47"/>
      <c r="J29" s="47"/>
      <c r="K29" s="47"/>
      <c r="L29" s="47"/>
      <c r="M29" s="47"/>
      <c r="N29" s="47"/>
      <c r="O29" s="47"/>
      <c r="P29" s="47"/>
      <c r="Q29" s="47"/>
    </row>
    <row r="30" spans="1:17" ht="15">
      <c r="A30" s="47"/>
      <c r="B30" s="47"/>
      <c r="C30" s="47"/>
      <c r="D30" s="47"/>
      <c r="E30" s="47"/>
      <c r="F30" s="47"/>
      <c r="G30" s="47"/>
      <c r="H30" s="47"/>
      <c r="I30" s="47"/>
      <c r="J30" s="47"/>
      <c r="K30" s="47"/>
      <c r="L30" s="47"/>
      <c r="M30" s="47"/>
      <c r="N30" s="47"/>
      <c r="O30" s="47"/>
      <c r="P30" s="47"/>
      <c r="Q30" s="47"/>
    </row>
    <row r="31" spans="1:17" ht="15">
      <c r="A31" s="47"/>
      <c r="B31" s="47"/>
      <c r="C31" s="47"/>
      <c r="D31" s="47"/>
      <c r="E31" s="47"/>
      <c r="F31" s="47"/>
      <c r="G31" s="47"/>
      <c r="H31" s="47"/>
      <c r="I31" s="47"/>
      <c r="J31" s="47"/>
      <c r="K31" s="47"/>
      <c r="L31" s="47"/>
      <c r="M31" s="47"/>
      <c r="N31" s="47"/>
      <c r="O31" s="47"/>
      <c r="P31" s="47"/>
      <c r="Q31" s="47"/>
    </row>
  </sheetData>
  <sheetProtection/>
  <mergeCells count="8">
    <mergeCell ref="D20:G21"/>
    <mergeCell ref="D11:G12"/>
    <mergeCell ref="D8:G8"/>
    <mergeCell ref="K5:L7"/>
    <mergeCell ref="C5:G7"/>
    <mergeCell ref="H5:I7"/>
    <mergeCell ref="D14:G15"/>
    <mergeCell ref="D17:G18"/>
  </mergeCells>
  <printOptions/>
  <pageMargins left="0.75" right="0.75" top="0.82" bottom="0.85" header="0.5" footer="0.5"/>
  <pageSetup fitToHeight="1" fitToWidth="1" horizontalDpi="200" verticalDpi="2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CB60"/>
  <sheetViews>
    <sheetView zoomScale="72" zoomScaleNormal="72" zoomScalePageLayoutView="0" workbookViewId="0" topLeftCell="A25">
      <selection activeCell="A1" sqref="A1"/>
    </sheetView>
  </sheetViews>
  <sheetFormatPr defaultColWidth="8.88671875" defaultRowHeight="15"/>
  <cols>
    <col min="1" max="1" width="1.99609375" style="0" customWidth="1"/>
    <col min="2" max="2" width="48.4453125" style="0" customWidth="1"/>
    <col min="3" max="3" width="10.6640625" style="9" customWidth="1"/>
    <col min="4" max="4" width="1.99609375" style="0" customWidth="1"/>
    <col min="5" max="64" width="10.6640625" style="0" customWidth="1"/>
    <col min="67" max="67" width="11.77734375" style="0" customWidth="1"/>
    <col min="68" max="69" width="11.4453125" style="0" customWidth="1"/>
    <col min="70" max="70" width="11.77734375" style="0" customWidth="1"/>
    <col min="71" max="72" width="11.4453125" style="0" customWidth="1"/>
  </cols>
  <sheetData>
    <row r="1" ht="10.5" customHeight="1"/>
    <row r="2" spans="2:9" s="11" customFormat="1" ht="15" customHeight="1">
      <c r="B2" s="141" t="s">
        <v>55</v>
      </c>
      <c r="C2" s="276" t="s">
        <v>236</v>
      </c>
      <c r="D2" s="277"/>
      <c r="E2" s="277"/>
      <c r="F2" s="277"/>
      <c r="G2" s="277"/>
      <c r="H2" s="277"/>
      <c r="I2" s="278"/>
    </row>
    <row r="3" spans="2:9" s="11" customFormat="1" ht="20.25" customHeight="1">
      <c r="B3" s="279" t="s">
        <v>226</v>
      </c>
      <c r="C3" s="267" t="s">
        <v>229</v>
      </c>
      <c r="D3" s="268"/>
      <c r="E3" s="268"/>
      <c r="F3" s="268"/>
      <c r="G3" s="268"/>
      <c r="H3" s="268"/>
      <c r="I3" s="269"/>
    </row>
    <row r="4" spans="2:9" s="11" customFormat="1" ht="20.25" customHeight="1">
      <c r="B4" s="280"/>
      <c r="C4" s="270"/>
      <c r="D4" s="271"/>
      <c r="E4" s="271"/>
      <c r="F4" s="271"/>
      <c r="G4" s="271"/>
      <c r="H4" s="271"/>
      <c r="I4" s="272"/>
    </row>
    <row r="5" spans="2:10" s="11" customFormat="1" ht="20.25" customHeight="1">
      <c r="B5" s="281"/>
      <c r="C5" s="273"/>
      <c r="D5" s="274"/>
      <c r="E5" s="274"/>
      <c r="F5" s="274"/>
      <c r="G5" s="274"/>
      <c r="H5" s="274"/>
      <c r="I5" s="275"/>
      <c r="J5" s="15"/>
    </row>
    <row r="6" spans="2:10" s="11" customFormat="1" ht="15" customHeight="1">
      <c r="B6" s="1"/>
      <c r="C6" s="16"/>
      <c r="D6" s="16"/>
      <c r="F6" s="16"/>
      <c r="G6" s="16"/>
      <c r="H6" s="16"/>
      <c r="I6" s="16"/>
      <c r="J6" s="15"/>
    </row>
    <row r="7" spans="2:10" s="11" customFormat="1" ht="15" customHeight="1">
      <c r="B7" s="50" t="s">
        <v>65</v>
      </c>
      <c r="C7" s="22">
        <v>0</v>
      </c>
      <c r="D7" s="16"/>
      <c r="E7" s="24" t="s">
        <v>66</v>
      </c>
      <c r="F7" s="16"/>
      <c r="G7" s="16"/>
      <c r="H7" s="16"/>
      <c r="I7" s="16"/>
      <c r="J7" s="15"/>
    </row>
    <row r="8" spans="2:10" s="11" customFormat="1" ht="15" customHeight="1">
      <c r="B8" s="1"/>
      <c r="C8" s="16"/>
      <c r="D8" s="16"/>
      <c r="E8" s="16"/>
      <c r="F8" s="16"/>
      <c r="G8" s="16"/>
      <c r="H8" s="16"/>
      <c r="I8" s="16"/>
      <c r="J8" s="15"/>
    </row>
    <row r="9" spans="3:66" s="11" customFormat="1" ht="15" customHeight="1">
      <c r="C9" s="54" t="s">
        <v>30</v>
      </c>
      <c r="D9" s="12"/>
      <c r="E9" s="58" t="s">
        <v>31</v>
      </c>
      <c r="F9" s="59"/>
      <c r="G9" s="59"/>
      <c r="H9" s="59"/>
      <c r="I9" s="59" t="s">
        <v>32</v>
      </c>
      <c r="J9" s="59"/>
      <c r="K9" s="59"/>
      <c r="L9" s="59"/>
      <c r="M9" s="59"/>
      <c r="N9" s="59" t="s">
        <v>33</v>
      </c>
      <c r="O9" s="59"/>
      <c r="P9" s="59"/>
      <c r="Q9" s="59"/>
      <c r="R9" s="59"/>
      <c r="S9" s="59" t="s">
        <v>34</v>
      </c>
      <c r="T9" s="59"/>
      <c r="U9" s="59"/>
      <c r="V9" s="59"/>
      <c r="W9" s="59"/>
      <c r="X9" s="59" t="s">
        <v>35</v>
      </c>
      <c r="Y9" s="59"/>
      <c r="Z9" s="59"/>
      <c r="AA9" s="59"/>
      <c r="AB9" s="59"/>
      <c r="AC9" s="59" t="s">
        <v>59</v>
      </c>
      <c r="AD9" s="59"/>
      <c r="AE9" s="59"/>
      <c r="AF9" s="59"/>
      <c r="AG9" s="59"/>
      <c r="AH9" s="59" t="s">
        <v>36</v>
      </c>
      <c r="AI9" s="59"/>
      <c r="AJ9" s="59"/>
      <c r="AK9" s="59"/>
      <c r="AL9" s="59"/>
      <c r="AM9" s="59" t="s">
        <v>37</v>
      </c>
      <c r="AN9" s="59"/>
      <c r="AO9" s="59"/>
      <c r="AP9" s="59"/>
      <c r="AQ9" s="59"/>
      <c r="AR9" s="59" t="s">
        <v>38</v>
      </c>
      <c r="AS9" s="59"/>
      <c r="AT9" s="59"/>
      <c r="AU9" s="59"/>
      <c r="AV9" s="59"/>
      <c r="AW9" s="59" t="s">
        <v>39</v>
      </c>
      <c r="AX9" s="59"/>
      <c r="AY9" s="59"/>
      <c r="AZ9" s="59"/>
      <c r="BA9" s="59"/>
      <c r="BB9" s="59" t="s">
        <v>40</v>
      </c>
      <c r="BC9" s="59"/>
      <c r="BD9" s="59"/>
      <c r="BE9" s="59"/>
      <c r="BF9" s="59"/>
      <c r="BG9" s="59" t="s">
        <v>41</v>
      </c>
      <c r="BH9" s="59"/>
      <c r="BI9" s="59"/>
      <c r="BJ9" s="59"/>
      <c r="BK9" s="59"/>
      <c r="BL9" s="108" t="s">
        <v>42</v>
      </c>
      <c r="BM9" s="6"/>
      <c r="BN9" s="6"/>
    </row>
    <row r="10" spans="3:66" s="11" customFormat="1" ht="15" customHeight="1">
      <c r="C10" s="55" t="s">
        <v>43</v>
      </c>
      <c r="D10" s="12"/>
      <c r="E10" s="60">
        <v>2013</v>
      </c>
      <c r="F10" s="61">
        <f>E10+1</f>
        <v>2014</v>
      </c>
      <c r="G10" s="61">
        <f aca="true" t="shared" si="0" ref="G10:BL11">F10+1</f>
        <v>2015</v>
      </c>
      <c r="H10" s="61">
        <f t="shared" si="0"/>
        <v>2016</v>
      </c>
      <c r="I10" s="61">
        <f t="shared" si="0"/>
        <v>2017</v>
      </c>
      <c r="J10" s="61">
        <f t="shared" si="0"/>
        <v>2018</v>
      </c>
      <c r="K10" s="61">
        <f t="shared" si="0"/>
        <v>2019</v>
      </c>
      <c r="L10" s="61">
        <f t="shared" si="0"/>
        <v>2020</v>
      </c>
      <c r="M10" s="61">
        <f t="shared" si="0"/>
        <v>2021</v>
      </c>
      <c r="N10" s="61">
        <f t="shared" si="0"/>
        <v>2022</v>
      </c>
      <c r="O10" s="61">
        <f t="shared" si="0"/>
        <v>2023</v>
      </c>
      <c r="P10" s="61">
        <f t="shared" si="0"/>
        <v>2024</v>
      </c>
      <c r="Q10" s="61">
        <f t="shared" si="0"/>
        <v>2025</v>
      </c>
      <c r="R10" s="61">
        <f t="shared" si="0"/>
        <v>2026</v>
      </c>
      <c r="S10" s="61">
        <f t="shared" si="0"/>
        <v>2027</v>
      </c>
      <c r="T10" s="61">
        <f t="shared" si="0"/>
        <v>2028</v>
      </c>
      <c r="U10" s="61">
        <f t="shared" si="0"/>
        <v>2029</v>
      </c>
      <c r="V10" s="61">
        <f t="shared" si="0"/>
        <v>2030</v>
      </c>
      <c r="W10" s="61">
        <f t="shared" si="0"/>
        <v>2031</v>
      </c>
      <c r="X10" s="61">
        <f t="shared" si="0"/>
        <v>2032</v>
      </c>
      <c r="Y10" s="61">
        <f t="shared" si="0"/>
        <v>2033</v>
      </c>
      <c r="Z10" s="61">
        <f t="shared" si="0"/>
        <v>2034</v>
      </c>
      <c r="AA10" s="61">
        <f t="shared" si="0"/>
        <v>2035</v>
      </c>
      <c r="AB10" s="61">
        <f t="shared" si="0"/>
        <v>2036</v>
      </c>
      <c r="AC10" s="61">
        <f t="shared" si="0"/>
        <v>2037</v>
      </c>
      <c r="AD10" s="61">
        <f t="shared" si="0"/>
        <v>2038</v>
      </c>
      <c r="AE10" s="61">
        <f t="shared" si="0"/>
        <v>2039</v>
      </c>
      <c r="AF10" s="61">
        <f t="shared" si="0"/>
        <v>2040</v>
      </c>
      <c r="AG10" s="61">
        <f t="shared" si="0"/>
        <v>2041</v>
      </c>
      <c r="AH10" s="61">
        <f t="shared" si="0"/>
        <v>2042</v>
      </c>
      <c r="AI10" s="61">
        <f t="shared" si="0"/>
        <v>2043</v>
      </c>
      <c r="AJ10" s="61">
        <f t="shared" si="0"/>
        <v>2044</v>
      </c>
      <c r="AK10" s="61">
        <f t="shared" si="0"/>
        <v>2045</v>
      </c>
      <c r="AL10" s="61">
        <f t="shared" si="0"/>
        <v>2046</v>
      </c>
      <c r="AM10" s="61">
        <f t="shared" si="0"/>
        <v>2047</v>
      </c>
      <c r="AN10" s="61">
        <f t="shared" si="0"/>
        <v>2048</v>
      </c>
      <c r="AO10" s="61">
        <f t="shared" si="0"/>
        <v>2049</v>
      </c>
      <c r="AP10" s="61">
        <f t="shared" si="0"/>
        <v>2050</v>
      </c>
      <c r="AQ10" s="61">
        <f t="shared" si="0"/>
        <v>2051</v>
      </c>
      <c r="AR10" s="61">
        <f t="shared" si="0"/>
        <v>2052</v>
      </c>
      <c r="AS10" s="61">
        <f t="shared" si="0"/>
        <v>2053</v>
      </c>
      <c r="AT10" s="61">
        <f t="shared" si="0"/>
        <v>2054</v>
      </c>
      <c r="AU10" s="61">
        <f t="shared" si="0"/>
        <v>2055</v>
      </c>
      <c r="AV10" s="61">
        <f t="shared" si="0"/>
        <v>2056</v>
      </c>
      <c r="AW10" s="61">
        <f t="shared" si="0"/>
        <v>2057</v>
      </c>
      <c r="AX10" s="61">
        <f t="shared" si="0"/>
        <v>2058</v>
      </c>
      <c r="AY10" s="61">
        <f t="shared" si="0"/>
        <v>2059</v>
      </c>
      <c r="AZ10" s="61">
        <f t="shared" si="0"/>
        <v>2060</v>
      </c>
      <c r="BA10" s="61">
        <f t="shared" si="0"/>
        <v>2061</v>
      </c>
      <c r="BB10" s="61">
        <f t="shared" si="0"/>
        <v>2062</v>
      </c>
      <c r="BC10" s="61">
        <f t="shared" si="0"/>
        <v>2063</v>
      </c>
      <c r="BD10" s="61">
        <f t="shared" si="0"/>
        <v>2064</v>
      </c>
      <c r="BE10" s="61">
        <f t="shared" si="0"/>
        <v>2065</v>
      </c>
      <c r="BF10" s="61">
        <f t="shared" si="0"/>
        <v>2066</v>
      </c>
      <c r="BG10" s="61">
        <f t="shared" si="0"/>
        <v>2067</v>
      </c>
      <c r="BH10" s="61">
        <f t="shared" si="0"/>
        <v>2068</v>
      </c>
      <c r="BI10" s="61">
        <f t="shared" si="0"/>
        <v>2069</v>
      </c>
      <c r="BJ10" s="61">
        <f t="shared" si="0"/>
        <v>2070</v>
      </c>
      <c r="BK10" s="61">
        <f t="shared" si="0"/>
        <v>2071</v>
      </c>
      <c r="BL10" s="86">
        <f t="shared" si="0"/>
        <v>2072</v>
      </c>
      <c r="BM10" s="6"/>
      <c r="BN10" s="6"/>
    </row>
    <row r="11" spans="3:72" s="11" customFormat="1" ht="15" customHeight="1">
      <c r="C11" s="56"/>
      <c r="D11" s="13"/>
      <c r="E11" s="60">
        <v>0</v>
      </c>
      <c r="F11" s="61">
        <f>E11+1</f>
        <v>1</v>
      </c>
      <c r="G11" s="61">
        <f t="shared" si="0"/>
        <v>2</v>
      </c>
      <c r="H11" s="61">
        <f t="shared" si="0"/>
        <v>3</v>
      </c>
      <c r="I11" s="61">
        <f t="shared" si="0"/>
        <v>4</v>
      </c>
      <c r="J11" s="61">
        <f t="shared" si="0"/>
        <v>5</v>
      </c>
      <c r="K11" s="61">
        <f t="shared" si="0"/>
        <v>6</v>
      </c>
      <c r="L11" s="61">
        <f t="shared" si="0"/>
        <v>7</v>
      </c>
      <c r="M11" s="61">
        <f t="shared" si="0"/>
        <v>8</v>
      </c>
      <c r="N11" s="61">
        <f t="shared" si="0"/>
        <v>9</v>
      </c>
      <c r="O11" s="61">
        <f t="shared" si="0"/>
        <v>10</v>
      </c>
      <c r="P11" s="61">
        <f t="shared" si="0"/>
        <v>11</v>
      </c>
      <c r="Q11" s="61">
        <f t="shared" si="0"/>
        <v>12</v>
      </c>
      <c r="R11" s="61">
        <f t="shared" si="0"/>
        <v>13</v>
      </c>
      <c r="S11" s="61">
        <f t="shared" si="0"/>
        <v>14</v>
      </c>
      <c r="T11" s="61">
        <f t="shared" si="0"/>
        <v>15</v>
      </c>
      <c r="U11" s="61">
        <f t="shared" si="0"/>
        <v>16</v>
      </c>
      <c r="V11" s="61">
        <f t="shared" si="0"/>
        <v>17</v>
      </c>
      <c r="W11" s="61">
        <f t="shared" si="0"/>
        <v>18</v>
      </c>
      <c r="X11" s="61">
        <f t="shared" si="0"/>
        <v>19</v>
      </c>
      <c r="Y11" s="61">
        <f t="shared" si="0"/>
        <v>20</v>
      </c>
      <c r="Z11" s="61">
        <f t="shared" si="0"/>
        <v>21</v>
      </c>
      <c r="AA11" s="61">
        <f t="shared" si="0"/>
        <v>22</v>
      </c>
      <c r="AB11" s="61">
        <f t="shared" si="0"/>
        <v>23</v>
      </c>
      <c r="AC11" s="61">
        <f t="shared" si="0"/>
        <v>24</v>
      </c>
      <c r="AD11" s="61">
        <f t="shared" si="0"/>
        <v>25</v>
      </c>
      <c r="AE11" s="61">
        <f t="shared" si="0"/>
        <v>26</v>
      </c>
      <c r="AF11" s="61">
        <f t="shared" si="0"/>
        <v>27</v>
      </c>
      <c r="AG11" s="61">
        <f t="shared" si="0"/>
        <v>28</v>
      </c>
      <c r="AH11" s="61">
        <f t="shared" si="0"/>
        <v>29</v>
      </c>
      <c r="AI11" s="61">
        <f t="shared" si="0"/>
        <v>30</v>
      </c>
      <c r="AJ11" s="61">
        <f t="shared" si="0"/>
        <v>31</v>
      </c>
      <c r="AK11" s="61">
        <f t="shared" si="0"/>
        <v>32</v>
      </c>
      <c r="AL11" s="61">
        <f t="shared" si="0"/>
        <v>33</v>
      </c>
      <c r="AM11" s="61">
        <f t="shared" si="0"/>
        <v>34</v>
      </c>
      <c r="AN11" s="61">
        <f t="shared" si="0"/>
        <v>35</v>
      </c>
      <c r="AO11" s="61">
        <f t="shared" si="0"/>
        <v>36</v>
      </c>
      <c r="AP11" s="61">
        <f t="shared" si="0"/>
        <v>37</v>
      </c>
      <c r="AQ11" s="61">
        <f t="shared" si="0"/>
        <v>38</v>
      </c>
      <c r="AR11" s="61">
        <f t="shared" si="0"/>
        <v>39</v>
      </c>
      <c r="AS11" s="61">
        <f t="shared" si="0"/>
        <v>40</v>
      </c>
      <c r="AT11" s="61">
        <f t="shared" si="0"/>
        <v>41</v>
      </c>
      <c r="AU11" s="61">
        <f t="shared" si="0"/>
        <v>42</v>
      </c>
      <c r="AV11" s="61">
        <f t="shared" si="0"/>
        <v>43</v>
      </c>
      <c r="AW11" s="61">
        <f t="shared" si="0"/>
        <v>44</v>
      </c>
      <c r="AX11" s="61">
        <f t="shared" si="0"/>
        <v>45</v>
      </c>
      <c r="AY11" s="61">
        <f t="shared" si="0"/>
        <v>46</v>
      </c>
      <c r="AZ11" s="61">
        <f t="shared" si="0"/>
        <v>47</v>
      </c>
      <c r="BA11" s="61">
        <f t="shared" si="0"/>
        <v>48</v>
      </c>
      <c r="BB11" s="61">
        <f t="shared" si="0"/>
        <v>49</v>
      </c>
      <c r="BC11" s="61">
        <f t="shared" si="0"/>
        <v>50</v>
      </c>
      <c r="BD11" s="61">
        <f t="shared" si="0"/>
        <v>51</v>
      </c>
      <c r="BE11" s="61">
        <f t="shared" si="0"/>
        <v>52</v>
      </c>
      <c r="BF11" s="61">
        <f t="shared" si="0"/>
        <v>53</v>
      </c>
      <c r="BG11" s="61">
        <f t="shared" si="0"/>
        <v>54</v>
      </c>
      <c r="BH11" s="61">
        <f t="shared" si="0"/>
        <v>55</v>
      </c>
      <c r="BI11" s="61">
        <f t="shared" si="0"/>
        <v>56</v>
      </c>
      <c r="BJ11" s="61">
        <f t="shared" si="0"/>
        <v>57</v>
      </c>
      <c r="BK11" s="61">
        <f t="shared" si="0"/>
        <v>58</v>
      </c>
      <c r="BL11" s="86">
        <f t="shared" si="0"/>
        <v>59</v>
      </c>
      <c r="BM11" s="6"/>
      <c r="BN11" s="6"/>
      <c r="BO11" s="106"/>
      <c r="BP11" s="106"/>
      <c r="BQ11" s="106"/>
      <c r="BR11" s="106"/>
      <c r="BS11" s="106"/>
      <c r="BT11" s="106"/>
    </row>
    <row r="12" spans="3:72" s="11" customFormat="1" ht="15" customHeight="1">
      <c r="C12" s="57" t="s">
        <v>58</v>
      </c>
      <c r="D12" s="13"/>
      <c r="E12" s="62" t="s">
        <v>58</v>
      </c>
      <c r="F12" s="63" t="s">
        <v>58</v>
      </c>
      <c r="G12" s="63" t="s">
        <v>58</v>
      </c>
      <c r="H12" s="63" t="s">
        <v>58</v>
      </c>
      <c r="I12" s="63" t="s">
        <v>58</v>
      </c>
      <c r="J12" s="63" t="s">
        <v>58</v>
      </c>
      <c r="K12" s="63" t="s">
        <v>58</v>
      </c>
      <c r="L12" s="63" t="s">
        <v>58</v>
      </c>
      <c r="M12" s="63" t="s">
        <v>58</v>
      </c>
      <c r="N12" s="63" t="s">
        <v>58</v>
      </c>
      <c r="O12" s="63" t="s">
        <v>58</v>
      </c>
      <c r="P12" s="63" t="s">
        <v>58</v>
      </c>
      <c r="Q12" s="63" t="s">
        <v>58</v>
      </c>
      <c r="R12" s="63" t="s">
        <v>58</v>
      </c>
      <c r="S12" s="63" t="s">
        <v>58</v>
      </c>
      <c r="T12" s="63" t="s">
        <v>58</v>
      </c>
      <c r="U12" s="63" t="s">
        <v>58</v>
      </c>
      <c r="V12" s="63" t="s">
        <v>58</v>
      </c>
      <c r="W12" s="63" t="s">
        <v>58</v>
      </c>
      <c r="X12" s="63" t="s">
        <v>58</v>
      </c>
      <c r="Y12" s="63" t="s">
        <v>58</v>
      </c>
      <c r="Z12" s="63" t="s">
        <v>58</v>
      </c>
      <c r="AA12" s="63" t="s">
        <v>58</v>
      </c>
      <c r="AB12" s="63" t="s">
        <v>58</v>
      </c>
      <c r="AC12" s="63" t="s">
        <v>58</v>
      </c>
      <c r="AD12" s="63" t="s">
        <v>58</v>
      </c>
      <c r="AE12" s="63" t="s">
        <v>58</v>
      </c>
      <c r="AF12" s="63" t="s">
        <v>58</v>
      </c>
      <c r="AG12" s="63" t="s">
        <v>58</v>
      </c>
      <c r="AH12" s="63" t="s">
        <v>58</v>
      </c>
      <c r="AI12" s="63" t="s">
        <v>58</v>
      </c>
      <c r="AJ12" s="63" t="s">
        <v>58</v>
      </c>
      <c r="AK12" s="63" t="s">
        <v>58</v>
      </c>
      <c r="AL12" s="63" t="s">
        <v>58</v>
      </c>
      <c r="AM12" s="63" t="s">
        <v>58</v>
      </c>
      <c r="AN12" s="63" t="s">
        <v>58</v>
      </c>
      <c r="AO12" s="63" t="s">
        <v>58</v>
      </c>
      <c r="AP12" s="63" t="s">
        <v>58</v>
      </c>
      <c r="AQ12" s="63" t="s">
        <v>58</v>
      </c>
      <c r="AR12" s="63" t="s">
        <v>58</v>
      </c>
      <c r="AS12" s="63" t="s">
        <v>58</v>
      </c>
      <c r="AT12" s="63" t="s">
        <v>58</v>
      </c>
      <c r="AU12" s="63" t="s">
        <v>58</v>
      </c>
      <c r="AV12" s="63" t="s">
        <v>58</v>
      </c>
      <c r="AW12" s="63" t="s">
        <v>58</v>
      </c>
      <c r="AX12" s="63" t="s">
        <v>58</v>
      </c>
      <c r="AY12" s="63" t="s">
        <v>58</v>
      </c>
      <c r="AZ12" s="63" t="s">
        <v>58</v>
      </c>
      <c r="BA12" s="63" t="s">
        <v>58</v>
      </c>
      <c r="BB12" s="63" t="s">
        <v>58</v>
      </c>
      <c r="BC12" s="63" t="s">
        <v>58</v>
      </c>
      <c r="BD12" s="63" t="s">
        <v>58</v>
      </c>
      <c r="BE12" s="63" t="s">
        <v>58</v>
      </c>
      <c r="BF12" s="63" t="s">
        <v>58</v>
      </c>
      <c r="BG12" s="63" t="s">
        <v>58</v>
      </c>
      <c r="BH12" s="63" t="s">
        <v>58</v>
      </c>
      <c r="BI12" s="63" t="s">
        <v>58</v>
      </c>
      <c r="BJ12" s="63" t="s">
        <v>58</v>
      </c>
      <c r="BK12" s="63" t="s">
        <v>58</v>
      </c>
      <c r="BL12" s="87" t="s">
        <v>58</v>
      </c>
      <c r="BM12" s="6"/>
      <c r="BN12" s="6"/>
      <c r="BO12" s="106"/>
      <c r="BP12" s="106"/>
      <c r="BQ12" s="106"/>
      <c r="BR12" s="106"/>
      <c r="BS12" s="106"/>
      <c r="BT12" s="106"/>
    </row>
    <row r="13" spans="3:72" ht="15" customHeight="1">
      <c r="C13" s="30"/>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4"/>
      <c r="BM13" s="2"/>
      <c r="BN13" s="2"/>
      <c r="BO13" s="282" t="s">
        <v>5</v>
      </c>
      <c r="BP13" s="282"/>
      <c r="BQ13" s="282"/>
      <c r="BR13" s="282"/>
      <c r="BS13" s="282"/>
      <c r="BT13" s="282"/>
    </row>
    <row r="14" spans="2:72" ht="15" customHeight="1">
      <c r="B14" s="51" t="s">
        <v>21</v>
      </c>
      <c r="C14" s="31"/>
      <c r="D14" s="23"/>
      <c r="E14" s="44"/>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110"/>
      <c r="BO14" s="258" t="s">
        <v>239</v>
      </c>
      <c r="BP14" s="259"/>
      <c r="BQ14" s="259"/>
      <c r="BR14" s="259"/>
      <c r="BS14" s="259"/>
      <c r="BT14" s="260"/>
    </row>
    <row r="15" spans="2:72" ht="15" customHeight="1">
      <c r="B15" s="26"/>
      <c r="C15" s="31"/>
      <c r="D15" s="23"/>
      <c r="E15" s="44"/>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110"/>
      <c r="BO15" s="261"/>
      <c r="BP15" s="262"/>
      <c r="BQ15" s="262"/>
      <c r="BR15" s="262"/>
      <c r="BS15" s="262"/>
      <c r="BT15" s="263"/>
    </row>
    <row r="16" spans="2:72" ht="15" customHeight="1">
      <c r="B16" s="51" t="s">
        <v>110</v>
      </c>
      <c r="C16" s="31"/>
      <c r="D16" s="23"/>
      <c r="E16" s="44"/>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110"/>
      <c r="BO16" s="264"/>
      <c r="BP16" s="265"/>
      <c r="BQ16" s="265"/>
      <c r="BR16" s="265"/>
      <c r="BS16" s="265"/>
      <c r="BT16" s="266"/>
    </row>
    <row r="17" spans="2:72" ht="15" customHeight="1">
      <c r="B17" s="27" t="s">
        <v>51</v>
      </c>
      <c r="C17" s="31">
        <f>SUM(E17:BL17)</f>
        <v>0</v>
      </c>
      <c r="D17" s="23"/>
      <c r="E17" s="13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110"/>
      <c r="BO17" s="255" t="s">
        <v>4</v>
      </c>
      <c r="BP17" s="256"/>
      <c r="BQ17" s="256"/>
      <c r="BR17" s="256"/>
      <c r="BS17" s="256"/>
      <c r="BT17" s="257"/>
    </row>
    <row r="18" spans="2:72" ht="15" customHeight="1">
      <c r="B18" s="27" t="s">
        <v>52</v>
      </c>
      <c r="C18" s="31">
        <f>SUM(E18:BL18)</f>
        <v>0</v>
      </c>
      <c r="D18" s="23"/>
      <c r="E18" s="4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110"/>
      <c r="BO18" s="248" t="s">
        <v>10</v>
      </c>
      <c r="BP18" s="243"/>
      <c r="BQ18" s="243"/>
      <c r="BR18" s="243"/>
      <c r="BS18" s="243"/>
      <c r="BT18" s="244"/>
    </row>
    <row r="19" spans="2:72" ht="15" customHeight="1">
      <c r="B19" s="27" t="s">
        <v>50</v>
      </c>
      <c r="C19" s="31">
        <f>SUM(E19:BL19)</f>
        <v>0</v>
      </c>
      <c r="D19" s="23"/>
      <c r="E19" s="44"/>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110"/>
      <c r="BO19" s="248" t="s">
        <v>10</v>
      </c>
      <c r="BP19" s="243"/>
      <c r="BQ19" s="243"/>
      <c r="BR19" s="243"/>
      <c r="BS19" s="243"/>
      <c r="BT19" s="244"/>
    </row>
    <row r="20" spans="2:72" ht="15" customHeight="1">
      <c r="B20" s="27"/>
      <c r="C20" s="31"/>
      <c r="D20" s="23"/>
      <c r="E20" s="44"/>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110"/>
      <c r="BO20" s="242" t="s">
        <v>9</v>
      </c>
      <c r="BP20" s="243"/>
      <c r="BQ20" s="243"/>
      <c r="BR20" s="243"/>
      <c r="BS20" s="243"/>
      <c r="BT20" s="244"/>
    </row>
    <row r="21" spans="2:72" ht="15" customHeight="1">
      <c r="B21" s="52" t="s">
        <v>44</v>
      </c>
      <c r="C21" s="111">
        <f>SUM(C17:C19)</f>
        <v>0</v>
      </c>
      <c r="D21" s="112"/>
      <c r="E21" s="113">
        <f>SUM(E17:E19)</f>
        <v>0</v>
      </c>
      <c r="F21" s="114">
        <f aca="true" t="shared" si="1" ref="F21:BL21">SUM(F17:F19)</f>
        <v>0</v>
      </c>
      <c r="G21" s="114">
        <f t="shared" si="1"/>
        <v>0</v>
      </c>
      <c r="H21" s="114">
        <f t="shared" si="1"/>
        <v>0</v>
      </c>
      <c r="I21" s="114">
        <f t="shared" si="1"/>
        <v>0</v>
      </c>
      <c r="J21" s="114">
        <f t="shared" si="1"/>
        <v>0</v>
      </c>
      <c r="K21" s="114">
        <f t="shared" si="1"/>
        <v>0</v>
      </c>
      <c r="L21" s="114">
        <f t="shared" si="1"/>
        <v>0</v>
      </c>
      <c r="M21" s="114">
        <f t="shared" si="1"/>
        <v>0</v>
      </c>
      <c r="N21" s="114">
        <f t="shared" si="1"/>
        <v>0</v>
      </c>
      <c r="O21" s="114">
        <f t="shared" si="1"/>
        <v>0</v>
      </c>
      <c r="P21" s="114">
        <f t="shared" si="1"/>
        <v>0</v>
      </c>
      <c r="Q21" s="114">
        <f t="shared" si="1"/>
        <v>0</v>
      </c>
      <c r="R21" s="114">
        <f t="shared" si="1"/>
        <v>0</v>
      </c>
      <c r="S21" s="114">
        <f t="shared" si="1"/>
        <v>0</v>
      </c>
      <c r="T21" s="114">
        <f t="shared" si="1"/>
        <v>0</v>
      </c>
      <c r="U21" s="114">
        <f t="shared" si="1"/>
        <v>0</v>
      </c>
      <c r="V21" s="114">
        <f t="shared" si="1"/>
        <v>0</v>
      </c>
      <c r="W21" s="114">
        <f t="shared" si="1"/>
        <v>0</v>
      </c>
      <c r="X21" s="114">
        <f t="shared" si="1"/>
        <v>0</v>
      </c>
      <c r="Y21" s="114">
        <f t="shared" si="1"/>
        <v>0</v>
      </c>
      <c r="Z21" s="114">
        <f t="shared" si="1"/>
        <v>0</v>
      </c>
      <c r="AA21" s="114">
        <f t="shared" si="1"/>
        <v>0</v>
      </c>
      <c r="AB21" s="114">
        <f t="shared" si="1"/>
        <v>0</v>
      </c>
      <c r="AC21" s="114">
        <f t="shared" si="1"/>
        <v>0</v>
      </c>
      <c r="AD21" s="114">
        <f t="shared" si="1"/>
        <v>0</v>
      </c>
      <c r="AE21" s="114">
        <f t="shared" si="1"/>
        <v>0</v>
      </c>
      <c r="AF21" s="114">
        <f t="shared" si="1"/>
        <v>0</v>
      </c>
      <c r="AG21" s="114">
        <f t="shared" si="1"/>
        <v>0</v>
      </c>
      <c r="AH21" s="114">
        <f t="shared" si="1"/>
        <v>0</v>
      </c>
      <c r="AI21" s="114">
        <f t="shared" si="1"/>
        <v>0</v>
      </c>
      <c r="AJ21" s="114">
        <f t="shared" si="1"/>
        <v>0</v>
      </c>
      <c r="AK21" s="114">
        <f t="shared" si="1"/>
        <v>0</v>
      </c>
      <c r="AL21" s="114">
        <f t="shared" si="1"/>
        <v>0</v>
      </c>
      <c r="AM21" s="114">
        <f t="shared" si="1"/>
        <v>0</v>
      </c>
      <c r="AN21" s="114">
        <f t="shared" si="1"/>
        <v>0</v>
      </c>
      <c r="AO21" s="114">
        <f t="shared" si="1"/>
        <v>0</v>
      </c>
      <c r="AP21" s="114">
        <f t="shared" si="1"/>
        <v>0</v>
      </c>
      <c r="AQ21" s="114">
        <f t="shared" si="1"/>
        <v>0</v>
      </c>
      <c r="AR21" s="114">
        <f t="shared" si="1"/>
        <v>0</v>
      </c>
      <c r="AS21" s="114">
        <f t="shared" si="1"/>
        <v>0</v>
      </c>
      <c r="AT21" s="114">
        <f t="shared" si="1"/>
        <v>0</v>
      </c>
      <c r="AU21" s="114">
        <f t="shared" si="1"/>
        <v>0</v>
      </c>
      <c r="AV21" s="114">
        <f t="shared" si="1"/>
        <v>0</v>
      </c>
      <c r="AW21" s="114">
        <f t="shared" si="1"/>
        <v>0</v>
      </c>
      <c r="AX21" s="114">
        <f t="shared" si="1"/>
        <v>0</v>
      </c>
      <c r="AY21" s="114">
        <f t="shared" si="1"/>
        <v>0</v>
      </c>
      <c r="AZ21" s="114">
        <f t="shared" si="1"/>
        <v>0</v>
      </c>
      <c r="BA21" s="114">
        <f t="shared" si="1"/>
        <v>0</v>
      </c>
      <c r="BB21" s="114">
        <f t="shared" si="1"/>
        <v>0</v>
      </c>
      <c r="BC21" s="114">
        <f t="shared" si="1"/>
        <v>0</v>
      </c>
      <c r="BD21" s="114">
        <f t="shared" si="1"/>
        <v>0</v>
      </c>
      <c r="BE21" s="114">
        <f t="shared" si="1"/>
        <v>0</v>
      </c>
      <c r="BF21" s="114">
        <f t="shared" si="1"/>
        <v>0</v>
      </c>
      <c r="BG21" s="114">
        <f t="shared" si="1"/>
        <v>0</v>
      </c>
      <c r="BH21" s="114">
        <f t="shared" si="1"/>
        <v>0</v>
      </c>
      <c r="BI21" s="114">
        <f t="shared" si="1"/>
        <v>0</v>
      </c>
      <c r="BJ21" s="114">
        <f t="shared" si="1"/>
        <v>0</v>
      </c>
      <c r="BK21" s="114">
        <f t="shared" si="1"/>
        <v>0</v>
      </c>
      <c r="BL21" s="115">
        <f t="shared" si="1"/>
        <v>0</v>
      </c>
      <c r="BO21" s="242" t="s">
        <v>9</v>
      </c>
      <c r="BP21" s="243"/>
      <c r="BQ21" s="243"/>
      <c r="BR21" s="243"/>
      <c r="BS21" s="243"/>
      <c r="BT21" s="244"/>
    </row>
    <row r="22" spans="2:72" ht="15" customHeight="1">
      <c r="B22" s="28"/>
      <c r="C22" s="31"/>
      <c r="D22" s="23"/>
      <c r="E22" s="44"/>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110"/>
      <c r="BO22" s="242" t="s">
        <v>9</v>
      </c>
      <c r="BP22" s="243"/>
      <c r="BQ22" s="243"/>
      <c r="BR22" s="243"/>
      <c r="BS22" s="243"/>
      <c r="BT22" s="244"/>
    </row>
    <row r="23" spans="2:72" ht="15" customHeight="1">
      <c r="B23" s="64" t="s">
        <v>67</v>
      </c>
      <c r="C23" s="31"/>
      <c r="D23" s="23"/>
      <c r="E23" s="44"/>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110"/>
      <c r="BO23" s="252" t="s">
        <v>9</v>
      </c>
      <c r="BP23" s="253"/>
      <c r="BQ23" s="253"/>
      <c r="BR23" s="253"/>
      <c r="BS23" s="253"/>
      <c r="BT23" s="254"/>
    </row>
    <row r="24" spans="2:72" ht="15" customHeight="1">
      <c r="B24" s="28" t="s">
        <v>53</v>
      </c>
      <c r="C24" s="31">
        <f>SUM(E24:BL24)</f>
        <v>0</v>
      </c>
      <c r="D24" s="23"/>
      <c r="E24" s="44"/>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110"/>
      <c r="BO24" s="248"/>
      <c r="BP24" s="243"/>
      <c r="BQ24" s="243"/>
      <c r="BR24" s="243"/>
      <c r="BS24" s="243"/>
      <c r="BT24" s="244"/>
    </row>
    <row r="25" spans="2:72" ht="15" customHeight="1">
      <c r="B25" s="28" t="s">
        <v>45</v>
      </c>
      <c r="C25" s="31">
        <f>SUM(E25:BL25)</f>
        <v>0</v>
      </c>
      <c r="D25" s="23"/>
      <c r="E25" s="44"/>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110"/>
      <c r="BO25" s="248" t="s">
        <v>10</v>
      </c>
      <c r="BP25" s="243"/>
      <c r="BQ25" s="243"/>
      <c r="BR25" s="243"/>
      <c r="BS25" s="243"/>
      <c r="BT25" s="244"/>
    </row>
    <row r="26" spans="2:72" ht="15" customHeight="1">
      <c r="B26" s="28" t="s">
        <v>54</v>
      </c>
      <c r="C26" s="31">
        <f>SUM(E26:BL26)</f>
        <v>0</v>
      </c>
      <c r="D26" s="23"/>
      <c r="E26" s="44"/>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110"/>
      <c r="BO26" s="248" t="s">
        <v>10</v>
      </c>
      <c r="BP26" s="243"/>
      <c r="BQ26" s="243"/>
      <c r="BR26" s="243"/>
      <c r="BS26" s="243"/>
      <c r="BT26" s="244"/>
    </row>
    <row r="27" spans="2:72" ht="15" customHeight="1">
      <c r="B27" s="28" t="s">
        <v>56</v>
      </c>
      <c r="C27" s="31">
        <f>SUM(E27:BL27)</f>
        <v>0</v>
      </c>
      <c r="D27" s="23"/>
      <c r="E27" s="44"/>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110"/>
      <c r="BO27" s="248" t="s">
        <v>10</v>
      </c>
      <c r="BP27" s="243"/>
      <c r="BQ27" s="243"/>
      <c r="BR27" s="243"/>
      <c r="BS27" s="243"/>
      <c r="BT27" s="244"/>
    </row>
    <row r="28" spans="2:72" ht="15" customHeight="1">
      <c r="B28" s="28"/>
      <c r="C28" s="31"/>
      <c r="D28" s="23"/>
      <c r="E28" s="44"/>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110"/>
      <c r="BO28" s="242" t="s">
        <v>9</v>
      </c>
      <c r="BP28" s="243"/>
      <c r="BQ28" s="243"/>
      <c r="BR28" s="243"/>
      <c r="BS28" s="243"/>
      <c r="BT28" s="244"/>
    </row>
    <row r="29" spans="2:72" ht="15" customHeight="1">
      <c r="B29" s="52" t="s">
        <v>46</v>
      </c>
      <c r="C29" s="116">
        <f>SUM(C24:C27)</f>
        <v>0</v>
      </c>
      <c r="D29" s="117"/>
      <c r="E29" s="118">
        <f>SUM(E24:E27)</f>
        <v>0</v>
      </c>
      <c r="F29" s="119">
        <f aca="true" t="shared" si="2" ref="F29:BL29">SUM(F24:F27)</f>
        <v>0</v>
      </c>
      <c r="G29" s="119">
        <f t="shared" si="2"/>
        <v>0</v>
      </c>
      <c r="H29" s="119">
        <f t="shared" si="2"/>
        <v>0</v>
      </c>
      <c r="I29" s="119">
        <f t="shared" si="2"/>
        <v>0</v>
      </c>
      <c r="J29" s="119">
        <f t="shared" si="2"/>
        <v>0</v>
      </c>
      <c r="K29" s="119">
        <f t="shared" si="2"/>
        <v>0</v>
      </c>
      <c r="L29" s="119">
        <f t="shared" si="2"/>
        <v>0</v>
      </c>
      <c r="M29" s="119">
        <f t="shared" si="2"/>
        <v>0</v>
      </c>
      <c r="N29" s="119">
        <f t="shared" si="2"/>
        <v>0</v>
      </c>
      <c r="O29" s="119">
        <f t="shared" si="2"/>
        <v>0</v>
      </c>
      <c r="P29" s="119">
        <f t="shared" si="2"/>
        <v>0</v>
      </c>
      <c r="Q29" s="119">
        <f t="shared" si="2"/>
        <v>0</v>
      </c>
      <c r="R29" s="119">
        <f t="shared" si="2"/>
        <v>0</v>
      </c>
      <c r="S29" s="119">
        <f t="shared" si="2"/>
        <v>0</v>
      </c>
      <c r="T29" s="119">
        <f t="shared" si="2"/>
        <v>0</v>
      </c>
      <c r="U29" s="119">
        <f t="shared" si="2"/>
        <v>0</v>
      </c>
      <c r="V29" s="119">
        <f t="shared" si="2"/>
        <v>0</v>
      </c>
      <c r="W29" s="119">
        <f t="shared" si="2"/>
        <v>0</v>
      </c>
      <c r="X29" s="119">
        <f t="shared" si="2"/>
        <v>0</v>
      </c>
      <c r="Y29" s="119">
        <f t="shared" si="2"/>
        <v>0</v>
      </c>
      <c r="Z29" s="119">
        <f t="shared" si="2"/>
        <v>0</v>
      </c>
      <c r="AA29" s="119">
        <f t="shared" si="2"/>
        <v>0</v>
      </c>
      <c r="AB29" s="119">
        <f t="shared" si="2"/>
        <v>0</v>
      </c>
      <c r="AC29" s="119">
        <f t="shared" si="2"/>
        <v>0</v>
      </c>
      <c r="AD29" s="119">
        <f t="shared" si="2"/>
        <v>0</v>
      </c>
      <c r="AE29" s="119">
        <f t="shared" si="2"/>
        <v>0</v>
      </c>
      <c r="AF29" s="119">
        <f t="shared" si="2"/>
        <v>0</v>
      </c>
      <c r="AG29" s="119">
        <f t="shared" si="2"/>
        <v>0</v>
      </c>
      <c r="AH29" s="119">
        <f t="shared" si="2"/>
        <v>0</v>
      </c>
      <c r="AI29" s="119">
        <f t="shared" si="2"/>
        <v>0</v>
      </c>
      <c r="AJ29" s="119">
        <f t="shared" si="2"/>
        <v>0</v>
      </c>
      <c r="AK29" s="119">
        <f t="shared" si="2"/>
        <v>0</v>
      </c>
      <c r="AL29" s="119">
        <f t="shared" si="2"/>
        <v>0</v>
      </c>
      <c r="AM29" s="119">
        <f t="shared" si="2"/>
        <v>0</v>
      </c>
      <c r="AN29" s="119">
        <f t="shared" si="2"/>
        <v>0</v>
      </c>
      <c r="AO29" s="119">
        <f t="shared" si="2"/>
        <v>0</v>
      </c>
      <c r="AP29" s="119">
        <f t="shared" si="2"/>
        <v>0</v>
      </c>
      <c r="AQ29" s="119">
        <f t="shared" si="2"/>
        <v>0</v>
      </c>
      <c r="AR29" s="119">
        <f t="shared" si="2"/>
        <v>0</v>
      </c>
      <c r="AS29" s="119">
        <f t="shared" si="2"/>
        <v>0</v>
      </c>
      <c r="AT29" s="119">
        <f t="shared" si="2"/>
        <v>0</v>
      </c>
      <c r="AU29" s="119">
        <f t="shared" si="2"/>
        <v>0</v>
      </c>
      <c r="AV29" s="119">
        <f t="shared" si="2"/>
        <v>0</v>
      </c>
      <c r="AW29" s="119">
        <f t="shared" si="2"/>
        <v>0</v>
      </c>
      <c r="AX29" s="119">
        <f t="shared" si="2"/>
        <v>0</v>
      </c>
      <c r="AY29" s="119">
        <f t="shared" si="2"/>
        <v>0</v>
      </c>
      <c r="AZ29" s="119">
        <f t="shared" si="2"/>
        <v>0</v>
      </c>
      <c r="BA29" s="119">
        <f t="shared" si="2"/>
        <v>0</v>
      </c>
      <c r="BB29" s="119">
        <f t="shared" si="2"/>
        <v>0</v>
      </c>
      <c r="BC29" s="119">
        <f t="shared" si="2"/>
        <v>0</v>
      </c>
      <c r="BD29" s="119">
        <f t="shared" si="2"/>
        <v>0</v>
      </c>
      <c r="BE29" s="119">
        <f t="shared" si="2"/>
        <v>0</v>
      </c>
      <c r="BF29" s="119">
        <f t="shared" si="2"/>
        <v>0</v>
      </c>
      <c r="BG29" s="119">
        <f t="shared" si="2"/>
        <v>0</v>
      </c>
      <c r="BH29" s="119">
        <f t="shared" si="2"/>
        <v>0</v>
      </c>
      <c r="BI29" s="119">
        <f t="shared" si="2"/>
        <v>0</v>
      </c>
      <c r="BJ29" s="119">
        <f t="shared" si="2"/>
        <v>0</v>
      </c>
      <c r="BK29" s="119">
        <f t="shared" si="2"/>
        <v>0</v>
      </c>
      <c r="BL29" s="120">
        <f t="shared" si="2"/>
        <v>0</v>
      </c>
      <c r="BO29" s="242" t="s">
        <v>9</v>
      </c>
      <c r="BP29" s="243"/>
      <c r="BQ29" s="243"/>
      <c r="BR29" s="243"/>
      <c r="BS29" s="243"/>
      <c r="BT29" s="244"/>
    </row>
    <row r="30" spans="2:72" ht="15" customHeight="1">
      <c r="B30" s="8"/>
      <c r="C30" s="31"/>
      <c r="D30" s="23"/>
      <c r="E30" s="44"/>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110"/>
      <c r="BO30" s="248"/>
      <c r="BP30" s="243"/>
      <c r="BQ30" s="243"/>
      <c r="BR30" s="243"/>
      <c r="BS30" s="243"/>
      <c r="BT30" s="244"/>
    </row>
    <row r="31" spans="2:72" ht="15" customHeight="1">
      <c r="B31" s="8"/>
      <c r="C31" s="31"/>
      <c r="D31" s="23"/>
      <c r="E31" s="44"/>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110"/>
      <c r="BO31" s="248"/>
      <c r="BP31" s="243"/>
      <c r="BQ31" s="243"/>
      <c r="BR31" s="243"/>
      <c r="BS31" s="243"/>
      <c r="BT31" s="244"/>
    </row>
    <row r="32" spans="2:72" ht="15" customHeight="1">
      <c r="B32" s="51" t="s">
        <v>1</v>
      </c>
      <c r="C32" s="31"/>
      <c r="D32" s="23"/>
      <c r="E32" s="44"/>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110"/>
      <c r="BO32" s="249"/>
      <c r="BP32" s="250"/>
      <c r="BQ32" s="250"/>
      <c r="BR32" s="250"/>
      <c r="BS32" s="250"/>
      <c r="BT32" s="251"/>
    </row>
    <row r="33" spans="2:72" ht="15" customHeight="1">
      <c r="B33" s="8" t="s">
        <v>23</v>
      </c>
      <c r="C33" s="31">
        <f>SUM(E33:BL33)</f>
        <v>0</v>
      </c>
      <c r="D33" s="23"/>
      <c r="E33" s="44"/>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110"/>
      <c r="BO33" s="248" t="s">
        <v>10</v>
      </c>
      <c r="BP33" s="243"/>
      <c r="BQ33" s="243"/>
      <c r="BR33" s="243"/>
      <c r="BS33" s="243"/>
      <c r="BT33" s="244"/>
    </row>
    <row r="34" spans="2:72" ht="15" customHeight="1">
      <c r="B34" s="8" t="s">
        <v>47</v>
      </c>
      <c r="C34" s="31">
        <f>SUM(E34:BL34)</f>
        <v>0</v>
      </c>
      <c r="D34" s="23"/>
      <c r="E34" s="44"/>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110"/>
      <c r="BO34" s="248" t="s">
        <v>10</v>
      </c>
      <c r="BP34" s="243"/>
      <c r="BQ34" s="243"/>
      <c r="BR34" s="243"/>
      <c r="BS34" s="243"/>
      <c r="BT34" s="244"/>
    </row>
    <row r="35" spans="2:72" ht="15" customHeight="1">
      <c r="B35" s="8" t="s">
        <v>68</v>
      </c>
      <c r="C35" s="31">
        <f>SUM(E35:BL35)</f>
        <v>0</v>
      </c>
      <c r="D35" s="23"/>
      <c r="E35" s="44"/>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110"/>
      <c r="BO35" s="248" t="s">
        <v>10</v>
      </c>
      <c r="BP35" s="243"/>
      <c r="BQ35" s="243"/>
      <c r="BR35" s="243"/>
      <c r="BS35" s="243"/>
      <c r="BT35" s="244"/>
    </row>
    <row r="36" spans="2:72" ht="15" customHeight="1">
      <c r="B36" s="8"/>
      <c r="C36" s="31"/>
      <c r="D36" s="23"/>
      <c r="E36" s="44"/>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110"/>
      <c r="BO36" s="242" t="s">
        <v>9</v>
      </c>
      <c r="BP36" s="243"/>
      <c r="BQ36" s="243"/>
      <c r="BR36" s="243"/>
      <c r="BS36" s="243"/>
      <c r="BT36" s="244"/>
    </row>
    <row r="37" spans="2:72" ht="15" customHeight="1">
      <c r="B37" s="52" t="s">
        <v>57</v>
      </c>
      <c r="C37" s="111">
        <f>SUM(C33:C35)</f>
        <v>0</v>
      </c>
      <c r="D37" s="121"/>
      <c r="E37" s="122">
        <f>SUM(E33:E35)</f>
        <v>0</v>
      </c>
      <c r="F37" s="123">
        <f aca="true" t="shared" si="3" ref="F37:AJ37">SUM(F33:F35)</f>
        <v>0</v>
      </c>
      <c r="G37" s="123">
        <f t="shared" si="3"/>
        <v>0</v>
      </c>
      <c r="H37" s="123">
        <f t="shared" si="3"/>
        <v>0</v>
      </c>
      <c r="I37" s="123">
        <f t="shared" si="3"/>
        <v>0</v>
      </c>
      <c r="J37" s="123">
        <f t="shared" si="3"/>
        <v>0</v>
      </c>
      <c r="K37" s="123">
        <f t="shared" si="3"/>
        <v>0</v>
      </c>
      <c r="L37" s="123">
        <f t="shared" si="3"/>
        <v>0</v>
      </c>
      <c r="M37" s="123">
        <f t="shared" si="3"/>
        <v>0</v>
      </c>
      <c r="N37" s="123">
        <f t="shared" si="3"/>
        <v>0</v>
      </c>
      <c r="O37" s="123">
        <f t="shared" si="3"/>
        <v>0</v>
      </c>
      <c r="P37" s="123">
        <f t="shared" si="3"/>
        <v>0</v>
      </c>
      <c r="Q37" s="123">
        <f t="shared" si="3"/>
        <v>0</v>
      </c>
      <c r="R37" s="123">
        <f t="shared" si="3"/>
        <v>0</v>
      </c>
      <c r="S37" s="123">
        <f t="shared" si="3"/>
        <v>0</v>
      </c>
      <c r="T37" s="123">
        <f t="shared" si="3"/>
        <v>0</v>
      </c>
      <c r="U37" s="123">
        <f t="shared" si="3"/>
        <v>0</v>
      </c>
      <c r="V37" s="123">
        <f t="shared" si="3"/>
        <v>0</v>
      </c>
      <c r="W37" s="123">
        <f t="shared" si="3"/>
        <v>0</v>
      </c>
      <c r="X37" s="123">
        <f t="shared" si="3"/>
        <v>0</v>
      </c>
      <c r="Y37" s="123">
        <f t="shared" si="3"/>
        <v>0</v>
      </c>
      <c r="Z37" s="123">
        <f t="shared" si="3"/>
        <v>0</v>
      </c>
      <c r="AA37" s="123">
        <f t="shared" si="3"/>
        <v>0</v>
      </c>
      <c r="AB37" s="123">
        <f t="shared" si="3"/>
        <v>0</v>
      </c>
      <c r="AC37" s="123">
        <f t="shared" si="3"/>
        <v>0</v>
      </c>
      <c r="AD37" s="123">
        <f t="shared" si="3"/>
        <v>0</v>
      </c>
      <c r="AE37" s="123">
        <f t="shared" si="3"/>
        <v>0</v>
      </c>
      <c r="AF37" s="123">
        <f t="shared" si="3"/>
        <v>0</v>
      </c>
      <c r="AG37" s="123">
        <f t="shared" si="3"/>
        <v>0</v>
      </c>
      <c r="AH37" s="123">
        <f t="shared" si="3"/>
        <v>0</v>
      </c>
      <c r="AI37" s="123">
        <f t="shared" si="3"/>
        <v>0</v>
      </c>
      <c r="AJ37" s="123">
        <f t="shared" si="3"/>
        <v>0</v>
      </c>
      <c r="AK37" s="123">
        <f aca="true" t="shared" si="4" ref="AK37:BL37">SUM(AK33:AK35)</f>
        <v>0</v>
      </c>
      <c r="AL37" s="123">
        <f t="shared" si="4"/>
        <v>0</v>
      </c>
      <c r="AM37" s="123">
        <f t="shared" si="4"/>
        <v>0</v>
      </c>
      <c r="AN37" s="123">
        <f t="shared" si="4"/>
        <v>0</v>
      </c>
      <c r="AO37" s="123">
        <f t="shared" si="4"/>
        <v>0</v>
      </c>
      <c r="AP37" s="123">
        <f t="shared" si="4"/>
        <v>0</v>
      </c>
      <c r="AQ37" s="123">
        <f t="shared" si="4"/>
        <v>0</v>
      </c>
      <c r="AR37" s="123">
        <f t="shared" si="4"/>
        <v>0</v>
      </c>
      <c r="AS37" s="123">
        <f t="shared" si="4"/>
        <v>0</v>
      </c>
      <c r="AT37" s="123">
        <f t="shared" si="4"/>
        <v>0</v>
      </c>
      <c r="AU37" s="123">
        <f t="shared" si="4"/>
        <v>0</v>
      </c>
      <c r="AV37" s="123">
        <f t="shared" si="4"/>
        <v>0</v>
      </c>
      <c r="AW37" s="123">
        <f t="shared" si="4"/>
        <v>0</v>
      </c>
      <c r="AX37" s="123">
        <f t="shared" si="4"/>
        <v>0</v>
      </c>
      <c r="AY37" s="123">
        <f t="shared" si="4"/>
        <v>0</v>
      </c>
      <c r="AZ37" s="123">
        <f t="shared" si="4"/>
        <v>0</v>
      </c>
      <c r="BA37" s="123">
        <f t="shared" si="4"/>
        <v>0</v>
      </c>
      <c r="BB37" s="123">
        <f t="shared" si="4"/>
        <v>0</v>
      </c>
      <c r="BC37" s="123">
        <f t="shared" si="4"/>
        <v>0</v>
      </c>
      <c r="BD37" s="123">
        <f t="shared" si="4"/>
        <v>0</v>
      </c>
      <c r="BE37" s="123">
        <f t="shared" si="4"/>
        <v>0</v>
      </c>
      <c r="BF37" s="123">
        <f t="shared" si="4"/>
        <v>0</v>
      </c>
      <c r="BG37" s="123">
        <f t="shared" si="4"/>
        <v>0</v>
      </c>
      <c r="BH37" s="123">
        <f t="shared" si="4"/>
        <v>0</v>
      </c>
      <c r="BI37" s="123">
        <f t="shared" si="4"/>
        <v>0</v>
      </c>
      <c r="BJ37" s="123">
        <f t="shared" si="4"/>
        <v>0</v>
      </c>
      <c r="BK37" s="123">
        <f t="shared" si="4"/>
        <v>0</v>
      </c>
      <c r="BL37" s="124">
        <f t="shared" si="4"/>
        <v>0</v>
      </c>
      <c r="BO37" s="242" t="s">
        <v>9</v>
      </c>
      <c r="BP37" s="243"/>
      <c r="BQ37" s="243"/>
      <c r="BR37" s="243"/>
      <c r="BS37" s="243"/>
      <c r="BT37" s="244"/>
    </row>
    <row r="38" spans="2:72" ht="15" customHeight="1">
      <c r="B38" s="8"/>
      <c r="C38" s="31"/>
      <c r="D38" s="23"/>
      <c r="E38" s="44"/>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110"/>
      <c r="BO38" s="242" t="s">
        <v>9</v>
      </c>
      <c r="BP38" s="243"/>
      <c r="BQ38" s="243"/>
      <c r="BR38" s="243"/>
      <c r="BS38" s="243"/>
      <c r="BT38" s="244"/>
    </row>
    <row r="39" spans="2:72" ht="15" customHeight="1">
      <c r="B39" s="52" t="s">
        <v>60</v>
      </c>
      <c r="C39" s="111">
        <f>SUM(C21,C29,C37)</f>
        <v>0</v>
      </c>
      <c r="D39" s="112"/>
      <c r="E39" s="113">
        <f>SUM(E21,E29,E37)</f>
        <v>0</v>
      </c>
      <c r="F39" s="114">
        <f aca="true" t="shared" si="5" ref="F39:BL39">SUM(F21,F29,F37)</f>
        <v>0</v>
      </c>
      <c r="G39" s="114">
        <f t="shared" si="5"/>
        <v>0</v>
      </c>
      <c r="H39" s="114">
        <f t="shared" si="5"/>
        <v>0</v>
      </c>
      <c r="I39" s="114">
        <f t="shared" si="5"/>
        <v>0</v>
      </c>
      <c r="J39" s="114">
        <f t="shared" si="5"/>
        <v>0</v>
      </c>
      <c r="K39" s="114">
        <f t="shared" si="5"/>
        <v>0</v>
      </c>
      <c r="L39" s="114">
        <f t="shared" si="5"/>
        <v>0</v>
      </c>
      <c r="M39" s="114">
        <f t="shared" si="5"/>
        <v>0</v>
      </c>
      <c r="N39" s="114">
        <f t="shared" si="5"/>
        <v>0</v>
      </c>
      <c r="O39" s="114">
        <f t="shared" si="5"/>
        <v>0</v>
      </c>
      <c r="P39" s="114">
        <f t="shared" si="5"/>
        <v>0</v>
      </c>
      <c r="Q39" s="114">
        <f t="shared" si="5"/>
        <v>0</v>
      </c>
      <c r="R39" s="114">
        <f t="shared" si="5"/>
        <v>0</v>
      </c>
      <c r="S39" s="114">
        <f t="shared" si="5"/>
        <v>0</v>
      </c>
      <c r="T39" s="114">
        <f t="shared" si="5"/>
        <v>0</v>
      </c>
      <c r="U39" s="114">
        <f t="shared" si="5"/>
        <v>0</v>
      </c>
      <c r="V39" s="114">
        <f t="shared" si="5"/>
        <v>0</v>
      </c>
      <c r="W39" s="114">
        <f t="shared" si="5"/>
        <v>0</v>
      </c>
      <c r="X39" s="114">
        <f t="shared" si="5"/>
        <v>0</v>
      </c>
      <c r="Y39" s="114">
        <f t="shared" si="5"/>
        <v>0</v>
      </c>
      <c r="Z39" s="114">
        <f t="shared" si="5"/>
        <v>0</v>
      </c>
      <c r="AA39" s="114">
        <f t="shared" si="5"/>
        <v>0</v>
      </c>
      <c r="AB39" s="114">
        <f t="shared" si="5"/>
        <v>0</v>
      </c>
      <c r="AC39" s="114">
        <f t="shared" si="5"/>
        <v>0</v>
      </c>
      <c r="AD39" s="114">
        <f t="shared" si="5"/>
        <v>0</v>
      </c>
      <c r="AE39" s="114">
        <f t="shared" si="5"/>
        <v>0</v>
      </c>
      <c r="AF39" s="114">
        <f t="shared" si="5"/>
        <v>0</v>
      </c>
      <c r="AG39" s="114">
        <f t="shared" si="5"/>
        <v>0</v>
      </c>
      <c r="AH39" s="114">
        <f t="shared" si="5"/>
        <v>0</v>
      </c>
      <c r="AI39" s="114">
        <f t="shared" si="5"/>
        <v>0</v>
      </c>
      <c r="AJ39" s="114">
        <f t="shared" si="5"/>
        <v>0</v>
      </c>
      <c r="AK39" s="114">
        <f t="shared" si="5"/>
        <v>0</v>
      </c>
      <c r="AL39" s="114">
        <f t="shared" si="5"/>
        <v>0</v>
      </c>
      <c r="AM39" s="114">
        <f t="shared" si="5"/>
        <v>0</v>
      </c>
      <c r="AN39" s="114">
        <f t="shared" si="5"/>
        <v>0</v>
      </c>
      <c r="AO39" s="114">
        <f t="shared" si="5"/>
        <v>0</v>
      </c>
      <c r="AP39" s="114">
        <f t="shared" si="5"/>
        <v>0</v>
      </c>
      <c r="AQ39" s="114">
        <f t="shared" si="5"/>
        <v>0</v>
      </c>
      <c r="AR39" s="114">
        <f t="shared" si="5"/>
        <v>0</v>
      </c>
      <c r="AS39" s="114">
        <f t="shared" si="5"/>
        <v>0</v>
      </c>
      <c r="AT39" s="114">
        <f t="shared" si="5"/>
        <v>0</v>
      </c>
      <c r="AU39" s="114">
        <f t="shared" si="5"/>
        <v>0</v>
      </c>
      <c r="AV39" s="114">
        <f t="shared" si="5"/>
        <v>0</v>
      </c>
      <c r="AW39" s="114">
        <f t="shared" si="5"/>
        <v>0</v>
      </c>
      <c r="AX39" s="114">
        <f t="shared" si="5"/>
        <v>0</v>
      </c>
      <c r="AY39" s="114">
        <f t="shared" si="5"/>
        <v>0</v>
      </c>
      <c r="AZ39" s="114">
        <f t="shared" si="5"/>
        <v>0</v>
      </c>
      <c r="BA39" s="114">
        <f t="shared" si="5"/>
        <v>0</v>
      </c>
      <c r="BB39" s="114">
        <f t="shared" si="5"/>
        <v>0</v>
      </c>
      <c r="BC39" s="114">
        <f t="shared" si="5"/>
        <v>0</v>
      </c>
      <c r="BD39" s="114">
        <f t="shared" si="5"/>
        <v>0</v>
      </c>
      <c r="BE39" s="114">
        <f t="shared" si="5"/>
        <v>0</v>
      </c>
      <c r="BF39" s="114">
        <f t="shared" si="5"/>
        <v>0</v>
      </c>
      <c r="BG39" s="114">
        <f t="shared" si="5"/>
        <v>0</v>
      </c>
      <c r="BH39" s="114">
        <f t="shared" si="5"/>
        <v>0</v>
      </c>
      <c r="BI39" s="114">
        <f t="shared" si="5"/>
        <v>0</v>
      </c>
      <c r="BJ39" s="114">
        <f t="shared" si="5"/>
        <v>0</v>
      </c>
      <c r="BK39" s="114">
        <f t="shared" si="5"/>
        <v>0</v>
      </c>
      <c r="BL39" s="115">
        <f t="shared" si="5"/>
        <v>0</v>
      </c>
      <c r="BO39" s="242" t="s">
        <v>9</v>
      </c>
      <c r="BP39" s="243"/>
      <c r="BQ39" s="243"/>
      <c r="BR39" s="243"/>
      <c r="BS39" s="243"/>
      <c r="BT39" s="244"/>
    </row>
    <row r="40" spans="2:72" ht="15" customHeight="1">
      <c r="B40" s="8"/>
      <c r="C40" s="31"/>
      <c r="D40" s="23"/>
      <c r="E40" s="44"/>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110"/>
      <c r="BO40" s="242" t="s">
        <v>9</v>
      </c>
      <c r="BP40" s="243"/>
      <c r="BQ40" s="243"/>
      <c r="BR40" s="243"/>
      <c r="BS40" s="243"/>
      <c r="BT40" s="244"/>
    </row>
    <row r="41" spans="2:72" ht="15" customHeight="1">
      <c r="B41" s="25" t="s">
        <v>49</v>
      </c>
      <c r="C41" s="31">
        <f>SUM(E41:BL41)</f>
        <v>0</v>
      </c>
      <c r="D41" s="23"/>
      <c r="E41" s="35">
        <f>E39*E48</f>
        <v>0</v>
      </c>
      <c r="F41" s="36">
        <f aca="true" t="shared" si="6" ref="F41:BL41">F39*F48</f>
        <v>0</v>
      </c>
      <c r="G41" s="36">
        <f t="shared" si="6"/>
        <v>0</v>
      </c>
      <c r="H41" s="36">
        <f t="shared" si="6"/>
        <v>0</v>
      </c>
      <c r="I41" s="36">
        <f t="shared" si="6"/>
        <v>0</v>
      </c>
      <c r="J41" s="36">
        <f t="shared" si="6"/>
        <v>0</v>
      </c>
      <c r="K41" s="36">
        <f t="shared" si="6"/>
        <v>0</v>
      </c>
      <c r="L41" s="36">
        <f t="shared" si="6"/>
        <v>0</v>
      </c>
      <c r="M41" s="36">
        <f t="shared" si="6"/>
        <v>0</v>
      </c>
      <c r="N41" s="36">
        <f t="shared" si="6"/>
        <v>0</v>
      </c>
      <c r="O41" s="36">
        <f t="shared" si="6"/>
        <v>0</v>
      </c>
      <c r="P41" s="36">
        <f t="shared" si="6"/>
        <v>0</v>
      </c>
      <c r="Q41" s="36">
        <f t="shared" si="6"/>
        <v>0</v>
      </c>
      <c r="R41" s="36">
        <f t="shared" si="6"/>
        <v>0</v>
      </c>
      <c r="S41" s="36">
        <f t="shared" si="6"/>
        <v>0</v>
      </c>
      <c r="T41" s="36">
        <f t="shared" si="6"/>
        <v>0</v>
      </c>
      <c r="U41" s="36">
        <f t="shared" si="6"/>
        <v>0</v>
      </c>
      <c r="V41" s="36">
        <f t="shared" si="6"/>
        <v>0</v>
      </c>
      <c r="W41" s="36">
        <f t="shared" si="6"/>
        <v>0</v>
      </c>
      <c r="X41" s="36">
        <f t="shared" si="6"/>
        <v>0</v>
      </c>
      <c r="Y41" s="36">
        <f t="shared" si="6"/>
        <v>0</v>
      </c>
      <c r="Z41" s="36">
        <f t="shared" si="6"/>
        <v>0</v>
      </c>
      <c r="AA41" s="36">
        <f t="shared" si="6"/>
        <v>0</v>
      </c>
      <c r="AB41" s="36">
        <f t="shared" si="6"/>
        <v>0</v>
      </c>
      <c r="AC41" s="36">
        <f t="shared" si="6"/>
        <v>0</v>
      </c>
      <c r="AD41" s="36">
        <f t="shared" si="6"/>
        <v>0</v>
      </c>
      <c r="AE41" s="36">
        <f t="shared" si="6"/>
        <v>0</v>
      </c>
      <c r="AF41" s="36">
        <f t="shared" si="6"/>
        <v>0</v>
      </c>
      <c r="AG41" s="36">
        <f t="shared" si="6"/>
        <v>0</v>
      </c>
      <c r="AH41" s="36">
        <f t="shared" si="6"/>
        <v>0</v>
      </c>
      <c r="AI41" s="36">
        <f t="shared" si="6"/>
        <v>0</v>
      </c>
      <c r="AJ41" s="36">
        <f t="shared" si="6"/>
        <v>0</v>
      </c>
      <c r="AK41" s="36">
        <f t="shared" si="6"/>
        <v>0</v>
      </c>
      <c r="AL41" s="36">
        <f t="shared" si="6"/>
        <v>0</v>
      </c>
      <c r="AM41" s="36">
        <f t="shared" si="6"/>
        <v>0</v>
      </c>
      <c r="AN41" s="36">
        <f t="shared" si="6"/>
        <v>0</v>
      </c>
      <c r="AO41" s="36">
        <f t="shared" si="6"/>
        <v>0</v>
      </c>
      <c r="AP41" s="36">
        <f t="shared" si="6"/>
        <v>0</v>
      </c>
      <c r="AQ41" s="36">
        <f t="shared" si="6"/>
        <v>0</v>
      </c>
      <c r="AR41" s="36">
        <f t="shared" si="6"/>
        <v>0</v>
      </c>
      <c r="AS41" s="36">
        <f t="shared" si="6"/>
        <v>0</v>
      </c>
      <c r="AT41" s="36">
        <f t="shared" si="6"/>
        <v>0</v>
      </c>
      <c r="AU41" s="36">
        <f t="shared" si="6"/>
        <v>0</v>
      </c>
      <c r="AV41" s="36">
        <f t="shared" si="6"/>
        <v>0</v>
      </c>
      <c r="AW41" s="36">
        <f t="shared" si="6"/>
        <v>0</v>
      </c>
      <c r="AX41" s="36">
        <f t="shared" si="6"/>
        <v>0</v>
      </c>
      <c r="AY41" s="36">
        <f t="shared" si="6"/>
        <v>0</v>
      </c>
      <c r="AZ41" s="36">
        <f t="shared" si="6"/>
        <v>0</v>
      </c>
      <c r="BA41" s="36">
        <f t="shared" si="6"/>
        <v>0</v>
      </c>
      <c r="BB41" s="36">
        <f t="shared" si="6"/>
        <v>0</v>
      </c>
      <c r="BC41" s="36">
        <f t="shared" si="6"/>
        <v>0</v>
      </c>
      <c r="BD41" s="36">
        <f t="shared" si="6"/>
        <v>0</v>
      </c>
      <c r="BE41" s="36">
        <f t="shared" si="6"/>
        <v>0</v>
      </c>
      <c r="BF41" s="36">
        <f t="shared" si="6"/>
        <v>0</v>
      </c>
      <c r="BG41" s="36">
        <f t="shared" si="6"/>
        <v>0</v>
      </c>
      <c r="BH41" s="36">
        <f t="shared" si="6"/>
        <v>0</v>
      </c>
      <c r="BI41" s="36">
        <f t="shared" si="6"/>
        <v>0</v>
      </c>
      <c r="BJ41" s="36">
        <f t="shared" si="6"/>
        <v>0</v>
      </c>
      <c r="BK41" s="36">
        <f t="shared" si="6"/>
        <v>0</v>
      </c>
      <c r="BL41" s="37">
        <f t="shared" si="6"/>
        <v>0</v>
      </c>
      <c r="BO41" s="245" t="s">
        <v>9</v>
      </c>
      <c r="BP41" s="246"/>
      <c r="BQ41" s="246"/>
      <c r="BR41" s="246"/>
      <c r="BS41" s="246"/>
      <c r="BT41" s="247"/>
    </row>
    <row r="42" spans="2:3" ht="15" customHeight="1">
      <c r="B42" s="29"/>
      <c r="C42" s="30"/>
    </row>
    <row r="43" spans="2:3" ht="15" customHeight="1">
      <c r="B43" s="188" t="s">
        <v>61</v>
      </c>
      <c r="C43" s="32">
        <f>SUM(E41:BL41)</f>
        <v>0</v>
      </c>
    </row>
    <row r="44" spans="2:3" ht="15" customHeight="1">
      <c r="B44" s="189" t="s">
        <v>62</v>
      </c>
      <c r="C44" s="33">
        <f>$C$43/$C$52</f>
        <v>0</v>
      </c>
    </row>
    <row r="45" ht="15" customHeight="1">
      <c r="B45" s="17"/>
    </row>
    <row r="46" spans="2:64" ht="15" customHeight="1">
      <c r="B46" s="17"/>
      <c r="E46">
        <f>E11</f>
        <v>0</v>
      </c>
      <c r="F46">
        <f aca="true" t="shared" si="7" ref="F46:BL46">F11</f>
        <v>1</v>
      </c>
      <c r="G46">
        <f t="shared" si="7"/>
        <v>2</v>
      </c>
      <c r="H46">
        <f t="shared" si="7"/>
        <v>3</v>
      </c>
      <c r="I46">
        <f t="shared" si="7"/>
        <v>4</v>
      </c>
      <c r="J46">
        <f t="shared" si="7"/>
        <v>5</v>
      </c>
      <c r="K46">
        <f t="shared" si="7"/>
        <v>6</v>
      </c>
      <c r="L46">
        <f t="shared" si="7"/>
        <v>7</v>
      </c>
      <c r="M46">
        <f t="shared" si="7"/>
        <v>8</v>
      </c>
      <c r="N46">
        <f t="shared" si="7"/>
        <v>9</v>
      </c>
      <c r="O46">
        <f t="shared" si="7"/>
        <v>10</v>
      </c>
      <c r="P46">
        <f t="shared" si="7"/>
        <v>11</v>
      </c>
      <c r="Q46">
        <f t="shared" si="7"/>
        <v>12</v>
      </c>
      <c r="R46">
        <f t="shared" si="7"/>
        <v>13</v>
      </c>
      <c r="S46">
        <f t="shared" si="7"/>
        <v>14</v>
      </c>
      <c r="T46">
        <f t="shared" si="7"/>
        <v>15</v>
      </c>
      <c r="U46">
        <f t="shared" si="7"/>
        <v>16</v>
      </c>
      <c r="V46">
        <f t="shared" si="7"/>
        <v>17</v>
      </c>
      <c r="W46">
        <f t="shared" si="7"/>
        <v>18</v>
      </c>
      <c r="X46">
        <f t="shared" si="7"/>
        <v>19</v>
      </c>
      <c r="Y46">
        <f t="shared" si="7"/>
        <v>20</v>
      </c>
      <c r="Z46">
        <f t="shared" si="7"/>
        <v>21</v>
      </c>
      <c r="AA46">
        <f t="shared" si="7"/>
        <v>22</v>
      </c>
      <c r="AB46">
        <f t="shared" si="7"/>
        <v>23</v>
      </c>
      <c r="AC46">
        <f t="shared" si="7"/>
        <v>24</v>
      </c>
      <c r="AD46">
        <f t="shared" si="7"/>
        <v>25</v>
      </c>
      <c r="AE46">
        <f t="shared" si="7"/>
        <v>26</v>
      </c>
      <c r="AF46">
        <f t="shared" si="7"/>
        <v>27</v>
      </c>
      <c r="AG46">
        <f t="shared" si="7"/>
        <v>28</v>
      </c>
      <c r="AH46">
        <f t="shared" si="7"/>
        <v>29</v>
      </c>
      <c r="AI46">
        <f t="shared" si="7"/>
        <v>30</v>
      </c>
      <c r="AJ46">
        <f t="shared" si="7"/>
        <v>31</v>
      </c>
      <c r="AK46">
        <f t="shared" si="7"/>
        <v>32</v>
      </c>
      <c r="AL46">
        <f t="shared" si="7"/>
        <v>33</v>
      </c>
      <c r="AM46">
        <f t="shared" si="7"/>
        <v>34</v>
      </c>
      <c r="AN46">
        <f t="shared" si="7"/>
        <v>35</v>
      </c>
      <c r="AO46">
        <f t="shared" si="7"/>
        <v>36</v>
      </c>
      <c r="AP46">
        <f t="shared" si="7"/>
        <v>37</v>
      </c>
      <c r="AQ46">
        <f t="shared" si="7"/>
        <v>38</v>
      </c>
      <c r="AR46">
        <f t="shared" si="7"/>
        <v>39</v>
      </c>
      <c r="AS46">
        <f t="shared" si="7"/>
        <v>40</v>
      </c>
      <c r="AT46">
        <f t="shared" si="7"/>
        <v>41</v>
      </c>
      <c r="AU46">
        <f t="shared" si="7"/>
        <v>42</v>
      </c>
      <c r="AV46">
        <f t="shared" si="7"/>
        <v>43</v>
      </c>
      <c r="AW46">
        <f t="shared" si="7"/>
        <v>44</v>
      </c>
      <c r="AX46">
        <f t="shared" si="7"/>
        <v>45</v>
      </c>
      <c r="AY46">
        <f t="shared" si="7"/>
        <v>46</v>
      </c>
      <c r="AZ46">
        <f t="shared" si="7"/>
        <v>47</v>
      </c>
      <c r="BA46">
        <f t="shared" si="7"/>
        <v>48</v>
      </c>
      <c r="BB46">
        <f t="shared" si="7"/>
        <v>49</v>
      </c>
      <c r="BC46">
        <f t="shared" si="7"/>
        <v>50</v>
      </c>
      <c r="BD46">
        <f t="shared" si="7"/>
        <v>51</v>
      </c>
      <c r="BE46">
        <f t="shared" si="7"/>
        <v>52</v>
      </c>
      <c r="BF46">
        <f t="shared" si="7"/>
        <v>53</v>
      </c>
      <c r="BG46">
        <f t="shared" si="7"/>
        <v>54</v>
      </c>
      <c r="BH46">
        <f t="shared" si="7"/>
        <v>55</v>
      </c>
      <c r="BI46">
        <f t="shared" si="7"/>
        <v>56</v>
      </c>
      <c r="BJ46">
        <f t="shared" si="7"/>
        <v>57</v>
      </c>
      <c r="BK46">
        <f t="shared" si="7"/>
        <v>58</v>
      </c>
      <c r="BL46">
        <f t="shared" si="7"/>
        <v>59</v>
      </c>
    </row>
    <row r="47" spans="2:64" ht="15" customHeight="1">
      <c r="B47" s="14" t="s">
        <v>63</v>
      </c>
      <c r="E47" s="19">
        <v>0.035</v>
      </c>
      <c r="F47" s="19">
        <v>0.035</v>
      </c>
      <c r="G47" s="19">
        <v>0.035</v>
      </c>
      <c r="H47" s="19">
        <v>0.035</v>
      </c>
      <c r="I47" s="19">
        <v>0.035</v>
      </c>
      <c r="J47" s="19">
        <v>0.035</v>
      </c>
      <c r="K47" s="19">
        <v>0.035</v>
      </c>
      <c r="L47" s="19">
        <v>0.035</v>
      </c>
      <c r="M47" s="19">
        <v>0.035</v>
      </c>
      <c r="N47" s="19">
        <v>0.035</v>
      </c>
      <c r="O47" s="19">
        <v>0.035</v>
      </c>
      <c r="P47" s="19">
        <v>0.035</v>
      </c>
      <c r="Q47" s="19">
        <v>0.035</v>
      </c>
      <c r="R47" s="19">
        <v>0.035</v>
      </c>
      <c r="S47" s="19">
        <v>0.035</v>
      </c>
      <c r="T47" s="19">
        <v>0.035</v>
      </c>
      <c r="U47" s="19">
        <v>0.035</v>
      </c>
      <c r="V47" s="19">
        <v>0.035</v>
      </c>
      <c r="W47" s="19">
        <v>0.035</v>
      </c>
      <c r="X47" s="19">
        <v>0.035</v>
      </c>
      <c r="Y47" s="19">
        <v>0.035</v>
      </c>
      <c r="Z47" s="19">
        <v>0.035</v>
      </c>
      <c r="AA47" s="19">
        <v>0.035</v>
      </c>
      <c r="AB47" s="19">
        <v>0.035</v>
      </c>
      <c r="AC47" s="19">
        <v>0.035</v>
      </c>
      <c r="AD47" s="19">
        <v>0.035</v>
      </c>
      <c r="AE47" s="19">
        <v>0.035</v>
      </c>
      <c r="AF47" s="19">
        <v>0.035</v>
      </c>
      <c r="AG47" s="19">
        <v>0.035</v>
      </c>
      <c r="AH47" s="19">
        <v>0.035</v>
      </c>
      <c r="AI47" s="19">
        <v>0.035</v>
      </c>
      <c r="AJ47" s="19">
        <v>0.03</v>
      </c>
      <c r="AK47" s="19">
        <v>0.03</v>
      </c>
      <c r="AL47" s="19">
        <v>0.03</v>
      </c>
      <c r="AM47" s="19">
        <v>0.03</v>
      </c>
      <c r="AN47" s="19">
        <v>0.03</v>
      </c>
      <c r="AO47" s="19">
        <v>0.03</v>
      </c>
      <c r="AP47" s="19">
        <v>0.03</v>
      </c>
      <c r="AQ47" s="19">
        <v>0.03</v>
      </c>
      <c r="AR47" s="19">
        <v>0.03</v>
      </c>
      <c r="AS47" s="19">
        <v>0.03</v>
      </c>
      <c r="AT47" s="19">
        <v>0.03</v>
      </c>
      <c r="AU47" s="19">
        <v>0.03</v>
      </c>
      <c r="AV47" s="19">
        <v>0.03</v>
      </c>
      <c r="AW47" s="19">
        <v>0.03</v>
      </c>
      <c r="AX47" s="19">
        <v>0.03</v>
      </c>
      <c r="AY47" s="19">
        <v>0.03</v>
      </c>
      <c r="AZ47" s="19">
        <v>0.03</v>
      </c>
      <c r="BA47" s="19">
        <v>0.03</v>
      </c>
      <c r="BB47" s="19">
        <v>0.03</v>
      </c>
      <c r="BC47" s="19">
        <v>0.03</v>
      </c>
      <c r="BD47" s="19">
        <v>0.03</v>
      </c>
      <c r="BE47" s="19">
        <v>0.03</v>
      </c>
      <c r="BF47" s="19">
        <v>0.03</v>
      </c>
      <c r="BG47" s="19">
        <v>0.03</v>
      </c>
      <c r="BH47" s="19">
        <v>0.03</v>
      </c>
      <c r="BI47" s="19">
        <v>0.03</v>
      </c>
      <c r="BJ47" s="19">
        <v>0.03</v>
      </c>
      <c r="BK47" s="19">
        <v>0.03</v>
      </c>
      <c r="BL47" s="19">
        <v>0.03</v>
      </c>
    </row>
    <row r="48" spans="2:64" ht="15" customHeight="1">
      <c r="B48" s="14" t="s">
        <v>48</v>
      </c>
      <c r="E48" s="18">
        <f>1/((1+E47)^E11)</f>
        <v>1</v>
      </c>
      <c r="F48" s="18">
        <f aca="true" t="shared" si="8" ref="F48:AI48">1/((1+F47)^F11)</f>
        <v>0.9661835748792271</v>
      </c>
      <c r="G48" s="18">
        <f t="shared" si="8"/>
        <v>0.933510700366403</v>
      </c>
      <c r="H48" s="18">
        <f t="shared" si="8"/>
        <v>0.9019427056680224</v>
      </c>
      <c r="I48" s="18">
        <f t="shared" si="8"/>
        <v>0.8714422276985724</v>
      </c>
      <c r="J48" s="18">
        <f t="shared" si="8"/>
        <v>0.8419731668585242</v>
      </c>
      <c r="K48" s="18">
        <f t="shared" si="8"/>
        <v>0.8135006443077528</v>
      </c>
      <c r="L48" s="18">
        <f t="shared" si="8"/>
        <v>0.7859909606838191</v>
      </c>
      <c r="M48" s="18">
        <f t="shared" si="8"/>
        <v>0.7594115562162506</v>
      </c>
      <c r="N48" s="18">
        <f t="shared" si="8"/>
        <v>0.7337309721896141</v>
      </c>
      <c r="O48" s="18">
        <f t="shared" si="8"/>
        <v>0.7089188137097722</v>
      </c>
      <c r="P48" s="18">
        <f t="shared" si="8"/>
        <v>0.6849457137292485</v>
      </c>
      <c r="Q48" s="18">
        <f t="shared" si="8"/>
        <v>0.661783298289129</v>
      </c>
      <c r="R48" s="18">
        <f t="shared" si="8"/>
        <v>0.6394041529363567</v>
      </c>
      <c r="S48" s="18">
        <f t="shared" si="8"/>
        <v>0.617781790276673</v>
      </c>
      <c r="T48" s="18">
        <f t="shared" si="8"/>
        <v>0.596890618624805</v>
      </c>
      <c r="U48" s="18">
        <f t="shared" si="8"/>
        <v>0.5767059117147875</v>
      </c>
      <c r="V48" s="18">
        <f t="shared" si="8"/>
        <v>0.5572037794345773</v>
      </c>
      <c r="W48" s="18">
        <f t="shared" si="8"/>
        <v>0.5383611395503163</v>
      </c>
      <c r="X48" s="18">
        <f t="shared" si="8"/>
        <v>0.5201556903867791</v>
      </c>
      <c r="Y48" s="18">
        <f t="shared" si="8"/>
        <v>0.5025658844316706</v>
      </c>
      <c r="Z48" s="18">
        <f t="shared" si="8"/>
        <v>0.4855709028325321</v>
      </c>
      <c r="AA48" s="18">
        <f t="shared" si="8"/>
        <v>0.46915063075606966</v>
      </c>
      <c r="AB48" s="18">
        <f t="shared" si="8"/>
        <v>0.45328563358074364</v>
      </c>
      <c r="AC48" s="18">
        <f t="shared" si="8"/>
        <v>0.4379571338944384</v>
      </c>
      <c r="AD48" s="18">
        <f t="shared" si="8"/>
        <v>0.42314698926998884</v>
      </c>
      <c r="AE48" s="18">
        <f t="shared" si="8"/>
        <v>0.40883767079225974</v>
      </c>
      <c r="AF48" s="18">
        <f t="shared" si="8"/>
        <v>0.39501224231136206</v>
      </c>
      <c r="AG48" s="18">
        <f t="shared" si="8"/>
        <v>0.3816543403974513</v>
      </c>
      <c r="AH48" s="18">
        <f t="shared" si="8"/>
        <v>0.368748154973383</v>
      </c>
      <c r="AI48" s="18">
        <f t="shared" si="8"/>
        <v>0.35627841060230236</v>
      </c>
      <c r="AJ48" s="18">
        <f>+AI48/(1+AJ47)</f>
        <v>0.3459013695167984</v>
      </c>
      <c r="AK48" s="18">
        <f aca="true" t="shared" si="9" ref="AK48:BL48">+AJ48/(1+AK47)</f>
        <v>0.3358265723464062</v>
      </c>
      <c r="AL48" s="18">
        <f t="shared" si="9"/>
        <v>0.3260452158702973</v>
      </c>
      <c r="AM48" s="18">
        <f t="shared" si="9"/>
        <v>0.3165487532721333</v>
      </c>
      <c r="AN48" s="18">
        <f t="shared" si="9"/>
        <v>0.30732888667197406</v>
      </c>
      <c r="AO48" s="18">
        <f t="shared" si="9"/>
        <v>0.29837755987570297</v>
      </c>
      <c r="AP48" s="18">
        <f t="shared" si="9"/>
        <v>0.28968695133563394</v>
      </c>
      <c r="AQ48" s="18">
        <f t="shared" si="9"/>
        <v>0.28124946731614947</v>
      </c>
      <c r="AR48" s="18">
        <f t="shared" si="9"/>
        <v>0.27305773525839755</v>
      </c>
      <c r="AS48" s="18">
        <f t="shared" si="9"/>
        <v>0.26510459733825004</v>
      </c>
      <c r="AT48" s="18">
        <f t="shared" si="9"/>
        <v>0.25738310421189325</v>
      </c>
      <c r="AU48" s="18">
        <f t="shared" si="9"/>
        <v>0.2498865089435857</v>
      </c>
      <c r="AV48" s="18">
        <f t="shared" si="9"/>
        <v>0.24260826111027736</v>
      </c>
      <c r="AW48" s="18">
        <f t="shared" si="9"/>
        <v>0.23554200107793918</v>
      </c>
      <c r="AX48" s="18">
        <f t="shared" si="9"/>
        <v>0.22868155444460114</v>
      </c>
      <c r="AY48" s="18">
        <f t="shared" si="9"/>
        <v>0.2220209266452438</v>
      </c>
      <c r="AZ48" s="18">
        <f t="shared" si="9"/>
        <v>0.21555429771382895</v>
      </c>
      <c r="BA48" s="18">
        <f t="shared" si="9"/>
        <v>0.20927601719789218</v>
      </c>
      <c r="BB48" s="18">
        <f t="shared" si="9"/>
        <v>0.20318059922125453</v>
      </c>
      <c r="BC48" s="18">
        <f t="shared" si="9"/>
        <v>0.19726271769053838</v>
      </c>
      <c r="BD48" s="18">
        <f t="shared" si="9"/>
        <v>0.1915172016412994</v>
      </c>
      <c r="BE48" s="18">
        <f t="shared" si="9"/>
        <v>0.18593903071970816</v>
      </c>
      <c r="BF48" s="18">
        <f t="shared" si="9"/>
        <v>0.18052333079583316</v>
      </c>
      <c r="BG48" s="18">
        <f t="shared" si="9"/>
        <v>0.1752653697046924</v>
      </c>
      <c r="BH48" s="18">
        <f t="shared" si="9"/>
        <v>0.17016055311135184</v>
      </c>
      <c r="BI48" s="18">
        <f t="shared" si="9"/>
        <v>0.1652044204964581</v>
      </c>
      <c r="BJ48" s="18">
        <f t="shared" si="9"/>
        <v>0.16039264125869718</v>
      </c>
      <c r="BK48" s="18">
        <f t="shared" si="9"/>
        <v>0.15572101093077395</v>
      </c>
      <c r="BL48" s="18">
        <f t="shared" si="9"/>
        <v>0.15118544750560578</v>
      </c>
    </row>
    <row r="49" spans="2:64" ht="15" customHeight="1">
      <c r="B49" s="14" t="s">
        <v>64</v>
      </c>
      <c r="E49" s="20">
        <f>E48</f>
        <v>1</v>
      </c>
      <c r="F49" s="20">
        <f>+F48+E49</f>
        <v>1.9661835748792271</v>
      </c>
      <c r="G49" s="20">
        <f aca="true" t="shared" si="10" ref="G49:BL49">+G48+F49</f>
        <v>2.89969427524563</v>
      </c>
      <c r="H49" s="20">
        <f t="shared" si="10"/>
        <v>3.8016369809136523</v>
      </c>
      <c r="I49" s="20">
        <f t="shared" si="10"/>
        <v>4.673079208612225</v>
      </c>
      <c r="J49" s="20">
        <f t="shared" si="10"/>
        <v>5.515052375470749</v>
      </c>
      <c r="K49" s="20">
        <f t="shared" si="10"/>
        <v>6.328553019778502</v>
      </c>
      <c r="L49" s="20">
        <f t="shared" si="10"/>
        <v>7.1145439804623205</v>
      </c>
      <c r="M49" s="20">
        <f t="shared" si="10"/>
        <v>7.873955536678571</v>
      </c>
      <c r="N49" s="20">
        <f t="shared" si="10"/>
        <v>8.607686508868186</v>
      </c>
      <c r="O49" s="20">
        <f t="shared" si="10"/>
        <v>9.316605322577958</v>
      </c>
      <c r="P49" s="20">
        <f t="shared" si="10"/>
        <v>10.001551036307207</v>
      </c>
      <c r="Q49" s="20">
        <f t="shared" si="10"/>
        <v>10.663334334596335</v>
      </c>
      <c r="R49" s="20">
        <f t="shared" si="10"/>
        <v>11.302738487532691</v>
      </c>
      <c r="S49" s="20">
        <f t="shared" si="10"/>
        <v>11.920520277809365</v>
      </c>
      <c r="T49" s="20">
        <f t="shared" si="10"/>
        <v>12.51741089643417</v>
      </c>
      <c r="U49" s="20">
        <f t="shared" si="10"/>
        <v>13.094116808148957</v>
      </c>
      <c r="V49" s="20">
        <f t="shared" si="10"/>
        <v>13.651320587583534</v>
      </c>
      <c r="W49" s="20">
        <f t="shared" si="10"/>
        <v>14.18968172713385</v>
      </c>
      <c r="X49" s="20">
        <f t="shared" si="10"/>
        <v>14.70983741752063</v>
      </c>
      <c r="Y49" s="20">
        <f t="shared" si="10"/>
        <v>15.2124033019523</v>
      </c>
      <c r="Z49" s="20">
        <f t="shared" si="10"/>
        <v>15.697974204784831</v>
      </c>
      <c r="AA49" s="20">
        <f t="shared" si="10"/>
        <v>16.1671248355409</v>
      </c>
      <c r="AB49" s="20">
        <f t="shared" si="10"/>
        <v>16.620410469121644</v>
      </c>
      <c r="AC49" s="20">
        <f t="shared" si="10"/>
        <v>17.058367603016084</v>
      </c>
      <c r="AD49" s="20">
        <f t="shared" si="10"/>
        <v>17.48151459228607</v>
      </c>
      <c r="AE49" s="20">
        <f t="shared" si="10"/>
        <v>17.89035226307833</v>
      </c>
      <c r="AF49" s="20">
        <f t="shared" si="10"/>
        <v>18.285364505389694</v>
      </c>
      <c r="AG49" s="20">
        <f t="shared" si="10"/>
        <v>18.667018845787144</v>
      </c>
      <c r="AH49" s="20">
        <f t="shared" si="10"/>
        <v>19.035767000760526</v>
      </c>
      <c r="AI49" s="20">
        <f>+AI48+AH49</f>
        <v>19.39204541136283</v>
      </c>
      <c r="AJ49" s="20">
        <f t="shared" si="10"/>
        <v>19.73794678087963</v>
      </c>
      <c r="AK49" s="20">
        <f t="shared" si="10"/>
        <v>20.073773353226034</v>
      </c>
      <c r="AL49" s="20">
        <f t="shared" si="10"/>
        <v>20.399818569096333</v>
      </c>
      <c r="AM49" s="20">
        <f t="shared" si="10"/>
        <v>20.716367322368466</v>
      </c>
      <c r="AN49" s="20">
        <f t="shared" si="10"/>
        <v>21.02369620904044</v>
      </c>
      <c r="AO49" s="20">
        <f t="shared" si="10"/>
        <v>21.322073768916145</v>
      </c>
      <c r="AP49" s="20">
        <f t="shared" si="10"/>
        <v>21.61176072025178</v>
      </c>
      <c r="AQ49" s="20">
        <f t="shared" si="10"/>
        <v>21.89301018756793</v>
      </c>
      <c r="AR49" s="20">
        <f t="shared" si="10"/>
        <v>22.16606792282633</v>
      </c>
      <c r="AS49" s="20">
        <f t="shared" si="10"/>
        <v>22.43117252016458</v>
      </c>
      <c r="AT49" s="20">
        <f t="shared" si="10"/>
        <v>22.688555624376473</v>
      </c>
      <c r="AU49" s="20">
        <f t="shared" si="10"/>
        <v>22.93844213332006</v>
      </c>
      <c r="AV49" s="20">
        <f t="shared" si="10"/>
        <v>23.181050394430336</v>
      </c>
      <c r="AW49" s="20">
        <f t="shared" si="10"/>
        <v>23.416592395508275</v>
      </c>
      <c r="AX49" s="20">
        <f t="shared" si="10"/>
        <v>23.645273949952877</v>
      </c>
      <c r="AY49" s="20">
        <f t="shared" si="10"/>
        <v>23.86729487659812</v>
      </c>
      <c r="AZ49" s="20">
        <f t="shared" si="10"/>
        <v>24.08284917431195</v>
      </c>
      <c r="BA49" s="20">
        <f t="shared" si="10"/>
        <v>24.292125191509843</v>
      </c>
      <c r="BB49" s="20">
        <f t="shared" si="10"/>
        <v>24.4953057907311</v>
      </c>
      <c r="BC49" s="20">
        <f t="shared" si="10"/>
        <v>24.692568508421637</v>
      </c>
      <c r="BD49" s="20">
        <f t="shared" si="10"/>
        <v>24.884085710062937</v>
      </c>
      <c r="BE49" s="20">
        <f t="shared" si="10"/>
        <v>25.070024740782646</v>
      </c>
      <c r="BF49" s="20">
        <f t="shared" si="10"/>
        <v>25.25054807157848</v>
      </c>
      <c r="BG49" s="20">
        <f t="shared" si="10"/>
        <v>25.42581344128317</v>
      </c>
      <c r="BH49" s="20">
        <f t="shared" si="10"/>
        <v>25.595973994394523</v>
      </c>
      <c r="BI49" s="20">
        <f t="shared" si="10"/>
        <v>25.76117841489098</v>
      </c>
      <c r="BJ49" s="20">
        <f t="shared" si="10"/>
        <v>25.921571056149677</v>
      </c>
      <c r="BK49" s="20">
        <f t="shared" si="10"/>
        <v>26.07729206708045</v>
      </c>
      <c r="BL49" s="20">
        <f t="shared" si="10"/>
        <v>26.228477514586054</v>
      </c>
    </row>
    <row r="50" spans="2:64" ht="15" customHeight="1">
      <c r="B50" s="107" t="s">
        <v>223</v>
      </c>
      <c r="C50" s="9">
        <f>$C$7</f>
        <v>0</v>
      </c>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2:64" ht="15" customHeight="1">
      <c r="B51" s="107" t="s">
        <v>225</v>
      </c>
      <c r="E51" s="20">
        <v>1</v>
      </c>
      <c r="F51" s="20">
        <f>IF($C$50&gt;F46,F48,"")</f>
      </c>
      <c r="G51" s="20">
        <f aca="true" t="shared" si="11" ref="G51:BL51">IF($C$50&gt;G46,G48,"")</f>
      </c>
      <c r="H51" s="20">
        <f t="shared" si="11"/>
      </c>
      <c r="I51" s="20">
        <f t="shared" si="11"/>
      </c>
      <c r="J51" s="20">
        <f t="shared" si="11"/>
      </c>
      <c r="K51" s="20">
        <f t="shared" si="11"/>
      </c>
      <c r="L51" s="20">
        <f t="shared" si="11"/>
      </c>
      <c r="M51" s="20">
        <f t="shared" si="11"/>
      </c>
      <c r="N51" s="20">
        <f t="shared" si="11"/>
      </c>
      <c r="O51" s="20">
        <f t="shared" si="11"/>
      </c>
      <c r="P51" s="20">
        <f t="shared" si="11"/>
      </c>
      <c r="Q51" s="20">
        <f t="shared" si="11"/>
      </c>
      <c r="R51" s="20">
        <f t="shared" si="11"/>
      </c>
      <c r="S51" s="20">
        <f t="shared" si="11"/>
      </c>
      <c r="T51" s="20">
        <f t="shared" si="11"/>
      </c>
      <c r="U51" s="20">
        <f t="shared" si="11"/>
      </c>
      <c r="V51" s="20">
        <f t="shared" si="11"/>
      </c>
      <c r="W51" s="20">
        <f t="shared" si="11"/>
      </c>
      <c r="X51" s="20">
        <f t="shared" si="11"/>
      </c>
      <c r="Y51" s="20">
        <f t="shared" si="11"/>
      </c>
      <c r="Z51" s="20">
        <f t="shared" si="11"/>
      </c>
      <c r="AA51" s="20">
        <f t="shared" si="11"/>
      </c>
      <c r="AB51" s="20">
        <f t="shared" si="11"/>
      </c>
      <c r="AC51" s="20">
        <f t="shared" si="11"/>
      </c>
      <c r="AD51" s="20">
        <f t="shared" si="11"/>
      </c>
      <c r="AE51" s="20">
        <f t="shared" si="11"/>
      </c>
      <c r="AF51" s="20">
        <f t="shared" si="11"/>
      </c>
      <c r="AG51" s="20">
        <f t="shared" si="11"/>
      </c>
      <c r="AH51" s="20">
        <f t="shared" si="11"/>
      </c>
      <c r="AI51" s="20">
        <f t="shared" si="11"/>
      </c>
      <c r="AJ51" s="20">
        <f t="shared" si="11"/>
      </c>
      <c r="AK51" s="20">
        <f t="shared" si="11"/>
      </c>
      <c r="AL51" s="20">
        <f t="shared" si="11"/>
      </c>
      <c r="AM51" s="20">
        <f t="shared" si="11"/>
      </c>
      <c r="AN51" s="20">
        <f t="shared" si="11"/>
      </c>
      <c r="AO51" s="20">
        <f t="shared" si="11"/>
      </c>
      <c r="AP51" s="20">
        <f t="shared" si="11"/>
      </c>
      <c r="AQ51" s="20">
        <f t="shared" si="11"/>
      </c>
      <c r="AR51" s="20">
        <f t="shared" si="11"/>
      </c>
      <c r="AS51" s="20">
        <f t="shared" si="11"/>
      </c>
      <c r="AT51" s="20">
        <f t="shared" si="11"/>
      </c>
      <c r="AU51" s="20">
        <f t="shared" si="11"/>
      </c>
      <c r="AV51" s="20">
        <f t="shared" si="11"/>
      </c>
      <c r="AW51" s="20">
        <f t="shared" si="11"/>
      </c>
      <c r="AX51" s="20">
        <f t="shared" si="11"/>
      </c>
      <c r="AY51" s="20">
        <f t="shared" si="11"/>
      </c>
      <c r="AZ51" s="20">
        <f t="shared" si="11"/>
      </c>
      <c r="BA51" s="20">
        <f t="shared" si="11"/>
      </c>
      <c r="BB51" s="20">
        <f t="shared" si="11"/>
      </c>
      <c r="BC51" s="20">
        <f t="shared" si="11"/>
      </c>
      <c r="BD51" s="20">
        <f t="shared" si="11"/>
      </c>
      <c r="BE51" s="20">
        <f t="shared" si="11"/>
      </c>
      <c r="BF51" s="20">
        <f t="shared" si="11"/>
      </c>
      <c r="BG51" s="20">
        <f t="shared" si="11"/>
      </c>
      <c r="BH51" s="20">
        <f t="shared" si="11"/>
      </c>
      <c r="BI51" s="20">
        <f t="shared" si="11"/>
      </c>
      <c r="BJ51" s="20">
        <f t="shared" si="11"/>
      </c>
      <c r="BK51" s="20">
        <f t="shared" si="11"/>
      </c>
      <c r="BL51" s="20">
        <f t="shared" si="11"/>
      </c>
    </row>
    <row r="52" spans="2:64" ht="15" customHeight="1">
      <c r="B52" s="107" t="s">
        <v>224</v>
      </c>
      <c r="C52" s="45">
        <f>SUM(E51:BL51)</f>
        <v>1</v>
      </c>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2:64" ht="15" customHeight="1">
      <c r="B53" s="14"/>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5:80" ht="15" customHeight="1">
      <c r="E54" s="10"/>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U54" s="21"/>
      <c r="BV54" s="21"/>
      <c r="BW54" s="21"/>
      <c r="BX54" s="21"/>
      <c r="BY54" s="21"/>
      <c r="BZ54" s="21"/>
      <c r="CA54" s="21"/>
      <c r="CB54" s="21"/>
    </row>
    <row r="55" spans="2:72" ht="15" customHeight="1">
      <c r="B55" s="14" t="s">
        <v>123</v>
      </c>
      <c r="C55" s="45">
        <f>SUM(E55:BL55)</f>
        <v>0</v>
      </c>
      <c r="E55" s="23">
        <f aca="true" t="shared" si="12" ref="E55:AJ55">(E39-E25)*E48</f>
        <v>0</v>
      </c>
      <c r="F55" s="23">
        <f t="shared" si="12"/>
        <v>0</v>
      </c>
      <c r="G55" s="23">
        <f t="shared" si="12"/>
        <v>0</v>
      </c>
      <c r="H55" s="23">
        <f t="shared" si="12"/>
        <v>0</v>
      </c>
      <c r="I55" s="23">
        <f t="shared" si="12"/>
        <v>0</v>
      </c>
      <c r="J55" s="23">
        <f t="shared" si="12"/>
        <v>0</v>
      </c>
      <c r="K55" s="23">
        <f t="shared" si="12"/>
        <v>0</v>
      </c>
      <c r="L55" s="23">
        <f>(L39-L25)*L48</f>
        <v>0</v>
      </c>
      <c r="M55" s="23">
        <f t="shared" si="12"/>
        <v>0</v>
      </c>
      <c r="N55" s="23">
        <f t="shared" si="12"/>
        <v>0</v>
      </c>
      <c r="O55" s="23">
        <f t="shared" si="12"/>
        <v>0</v>
      </c>
      <c r="P55" s="23">
        <f t="shared" si="12"/>
        <v>0</v>
      </c>
      <c r="Q55" s="23">
        <f t="shared" si="12"/>
        <v>0</v>
      </c>
      <c r="R55" s="23">
        <f t="shared" si="12"/>
        <v>0</v>
      </c>
      <c r="S55" s="23">
        <f t="shared" si="12"/>
        <v>0</v>
      </c>
      <c r="T55" s="23">
        <f t="shared" si="12"/>
        <v>0</v>
      </c>
      <c r="U55" s="23">
        <f t="shared" si="12"/>
        <v>0</v>
      </c>
      <c r="V55" s="23">
        <f t="shared" si="12"/>
        <v>0</v>
      </c>
      <c r="W55" s="23">
        <f t="shared" si="12"/>
        <v>0</v>
      </c>
      <c r="X55" s="23">
        <f t="shared" si="12"/>
        <v>0</v>
      </c>
      <c r="Y55" s="23">
        <f t="shared" si="12"/>
        <v>0</v>
      </c>
      <c r="Z55" s="23">
        <f t="shared" si="12"/>
        <v>0</v>
      </c>
      <c r="AA55" s="23">
        <f t="shared" si="12"/>
        <v>0</v>
      </c>
      <c r="AB55" s="23">
        <f t="shared" si="12"/>
        <v>0</v>
      </c>
      <c r="AC55" s="23">
        <f t="shared" si="12"/>
        <v>0</v>
      </c>
      <c r="AD55" s="23">
        <f t="shared" si="12"/>
        <v>0</v>
      </c>
      <c r="AE55" s="23">
        <f t="shared" si="12"/>
        <v>0</v>
      </c>
      <c r="AF55" s="23">
        <f t="shared" si="12"/>
        <v>0</v>
      </c>
      <c r="AG55" s="23">
        <f t="shared" si="12"/>
        <v>0</v>
      </c>
      <c r="AH55" s="23">
        <f t="shared" si="12"/>
        <v>0</v>
      </c>
      <c r="AI55" s="23">
        <f t="shared" si="12"/>
        <v>0</v>
      </c>
      <c r="AJ55" s="23">
        <f t="shared" si="12"/>
        <v>0</v>
      </c>
      <c r="AK55" s="23">
        <f aca="true" t="shared" si="13" ref="AK55:BL55">(AK39-AK25)*AK48</f>
        <v>0</v>
      </c>
      <c r="AL55" s="23">
        <f t="shared" si="13"/>
        <v>0</v>
      </c>
      <c r="AM55" s="23">
        <f t="shared" si="13"/>
        <v>0</v>
      </c>
      <c r="AN55" s="23">
        <f t="shared" si="13"/>
        <v>0</v>
      </c>
      <c r="AO55" s="23">
        <f t="shared" si="13"/>
        <v>0</v>
      </c>
      <c r="AP55" s="23">
        <f t="shared" si="13"/>
        <v>0</v>
      </c>
      <c r="AQ55" s="23">
        <f t="shared" si="13"/>
        <v>0</v>
      </c>
      <c r="AR55" s="23">
        <f t="shared" si="13"/>
        <v>0</v>
      </c>
      <c r="AS55" s="23">
        <f t="shared" si="13"/>
        <v>0</v>
      </c>
      <c r="AT55" s="23">
        <f t="shared" si="13"/>
        <v>0</v>
      </c>
      <c r="AU55" s="23">
        <f t="shared" si="13"/>
        <v>0</v>
      </c>
      <c r="AV55" s="23">
        <f t="shared" si="13"/>
        <v>0</v>
      </c>
      <c r="AW55" s="23">
        <f t="shared" si="13"/>
        <v>0</v>
      </c>
      <c r="AX55" s="23">
        <f t="shared" si="13"/>
        <v>0</v>
      </c>
      <c r="AY55" s="23">
        <f t="shared" si="13"/>
        <v>0</v>
      </c>
      <c r="AZ55" s="23">
        <f t="shared" si="13"/>
        <v>0</v>
      </c>
      <c r="BA55" s="23">
        <f t="shared" si="13"/>
        <v>0</v>
      </c>
      <c r="BB55" s="23">
        <f t="shared" si="13"/>
        <v>0</v>
      </c>
      <c r="BC55" s="23">
        <f t="shared" si="13"/>
        <v>0</v>
      </c>
      <c r="BD55" s="23">
        <f t="shared" si="13"/>
        <v>0</v>
      </c>
      <c r="BE55" s="23">
        <f t="shared" si="13"/>
        <v>0</v>
      </c>
      <c r="BF55" s="23">
        <f t="shared" si="13"/>
        <v>0</v>
      </c>
      <c r="BG55" s="23">
        <f t="shared" si="13"/>
        <v>0</v>
      </c>
      <c r="BH55" s="23">
        <f t="shared" si="13"/>
        <v>0</v>
      </c>
      <c r="BI55" s="23">
        <f t="shared" si="13"/>
        <v>0</v>
      </c>
      <c r="BJ55" s="23">
        <f t="shared" si="13"/>
        <v>0</v>
      </c>
      <c r="BK55" s="23">
        <f t="shared" si="13"/>
        <v>0</v>
      </c>
      <c r="BL55" s="23">
        <f t="shared" si="13"/>
        <v>0</v>
      </c>
      <c r="BO55" s="21"/>
      <c r="BP55" s="21"/>
      <c r="BQ55" s="21"/>
      <c r="BR55" s="21"/>
      <c r="BS55" s="21"/>
      <c r="BT55" s="21"/>
    </row>
    <row r="56" spans="2:7" ht="15" customHeight="1">
      <c r="B56" s="14" t="s">
        <v>124</v>
      </c>
      <c r="C56" s="45">
        <f>$C$55/$C$52</f>
        <v>0</v>
      </c>
      <c r="G56" s="23"/>
    </row>
    <row r="57" ht="15" customHeight="1"/>
    <row r="58" ht="15" customHeight="1"/>
    <row r="59" ht="15" customHeight="1"/>
    <row r="60" ht="15">
      <c r="F60" s="109"/>
    </row>
  </sheetData>
  <sheetProtection/>
  <mergeCells count="30">
    <mergeCell ref="BO22:BT22"/>
    <mergeCell ref="BO17:BT17"/>
    <mergeCell ref="BO14:BT16"/>
    <mergeCell ref="C3:I5"/>
    <mergeCell ref="C2:I2"/>
    <mergeCell ref="B3:B5"/>
    <mergeCell ref="BO13:BT13"/>
    <mergeCell ref="BO24:BT24"/>
    <mergeCell ref="BO25:BT25"/>
    <mergeCell ref="BO27:BT27"/>
    <mergeCell ref="BO26:BT26"/>
    <mergeCell ref="BO32:BT32"/>
    <mergeCell ref="BO18:BT18"/>
    <mergeCell ref="BO19:BT19"/>
    <mergeCell ref="BO23:BT23"/>
    <mergeCell ref="BO20:BT20"/>
    <mergeCell ref="BO21:BT21"/>
    <mergeCell ref="BO34:BT34"/>
    <mergeCell ref="BO35:BT35"/>
    <mergeCell ref="BO28:BT28"/>
    <mergeCell ref="BO29:BT29"/>
    <mergeCell ref="BO30:BT30"/>
    <mergeCell ref="BO31:BT31"/>
    <mergeCell ref="BO33:BT33"/>
    <mergeCell ref="BO40:BT40"/>
    <mergeCell ref="BO41:BT41"/>
    <mergeCell ref="BO36:BT36"/>
    <mergeCell ref="BO37:BT37"/>
    <mergeCell ref="BO38:BT38"/>
    <mergeCell ref="BO39:BT39"/>
  </mergeCells>
  <printOptions/>
  <pageMargins left="0.75" right="0.75" top="0.71" bottom="0.7" header="0.5" footer="0.5"/>
  <pageSetup fitToWidth="3" fitToHeight="1" horizontalDpi="200" verticalDpi="200" orientation="landscape" paperSize="9" scale="42" r:id="rId3"/>
  <headerFooter alignWithMargins="0">
    <oddHeader xml:space="preserve">&amp;R&amp;"Arial,Bold"OPTION 1:&amp;"Arial,Regular" DO MINIMUM - BASIC REFURB WITH MINOR EXTENSION </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CB60"/>
  <sheetViews>
    <sheetView zoomScale="72" zoomScaleNormal="72" zoomScalePageLayoutView="0" workbookViewId="0" topLeftCell="A1">
      <selection activeCell="A1" sqref="A1"/>
    </sheetView>
  </sheetViews>
  <sheetFormatPr defaultColWidth="8.88671875" defaultRowHeight="15"/>
  <cols>
    <col min="1" max="1" width="1.99609375" style="0" customWidth="1"/>
    <col min="2" max="2" width="48.4453125" style="0" customWidth="1"/>
    <col min="3" max="3" width="10.6640625" style="9" customWidth="1"/>
    <col min="4" max="4" width="1.99609375" style="0" customWidth="1"/>
    <col min="5" max="64" width="10.6640625" style="0" customWidth="1"/>
    <col min="67" max="67" width="11.77734375" style="0" customWidth="1"/>
    <col min="68" max="69" width="11.4453125" style="0" customWidth="1"/>
    <col min="70" max="70" width="11.77734375" style="0" customWidth="1"/>
    <col min="71" max="72" width="11.4453125" style="0" customWidth="1"/>
  </cols>
  <sheetData>
    <row r="1" ht="10.5" customHeight="1"/>
    <row r="2" spans="2:9" s="11" customFormat="1" ht="15" customHeight="1">
      <c r="B2" s="141" t="s">
        <v>69</v>
      </c>
      <c r="C2" s="276" t="s">
        <v>228</v>
      </c>
      <c r="D2" s="277"/>
      <c r="E2" s="277"/>
      <c r="F2" s="277"/>
      <c r="G2" s="277"/>
      <c r="H2" s="277"/>
      <c r="I2" s="278"/>
    </row>
    <row r="3" spans="2:9" s="11" customFormat="1" ht="20.25" customHeight="1">
      <c r="B3" s="279" t="s">
        <v>226</v>
      </c>
      <c r="C3" s="267" t="s">
        <v>230</v>
      </c>
      <c r="D3" s="268"/>
      <c r="E3" s="268"/>
      <c r="F3" s="268"/>
      <c r="G3" s="268"/>
      <c r="H3" s="268"/>
      <c r="I3" s="269"/>
    </row>
    <row r="4" spans="2:9" s="11" customFormat="1" ht="20.25" customHeight="1">
      <c r="B4" s="280"/>
      <c r="C4" s="270"/>
      <c r="D4" s="271"/>
      <c r="E4" s="271"/>
      <c r="F4" s="271"/>
      <c r="G4" s="271"/>
      <c r="H4" s="271"/>
      <c r="I4" s="272"/>
    </row>
    <row r="5" spans="2:10" s="11" customFormat="1" ht="20.25" customHeight="1">
      <c r="B5" s="281"/>
      <c r="C5" s="273"/>
      <c r="D5" s="274"/>
      <c r="E5" s="274"/>
      <c r="F5" s="274"/>
      <c r="G5" s="274"/>
      <c r="H5" s="274"/>
      <c r="I5" s="275"/>
      <c r="J5" s="15"/>
    </row>
    <row r="6" spans="2:10" s="11" customFormat="1" ht="15" customHeight="1">
      <c r="B6" s="1"/>
      <c r="C6" s="16"/>
      <c r="D6" s="16"/>
      <c r="F6" s="16"/>
      <c r="G6" s="16"/>
      <c r="H6" s="16"/>
      <c r="I6" s="16"/>
      <c r="J6" s="15"/>
    </row>
    <row r="7" spans="2:10" s="11" customFormat="1" ht="15" customHeight="1">
      <c r="B7" s="50" t="s">
        <v>65</v>
      </c>
      <c r="C7" s="131">
        <v>0</v>
      </c>
      <c r="D7" s="16"/>
      <c r="E7" s="24" t="s">
        <v>66</v>
      </c>
      <c r="F7" s="16"/>
      <c r="G7" s="16"/>
      <c r="H7" s="16"/>
      <c r="I7" s="16"/>
      <c r="J7" s="15"/>
    </row>
    <row r="8" spans="2:10" s="11" customFormat="1" ht="15" customHeight="1">
      <c r="B8" s="1"/>
      <c r="C8" s="16"/>
      <c r="D8" s="16"/>
      <c r="E8" s="16"/>
      <c r="F8" s="16"/>
      <c r="G8" s="16"/>
      <c r="H8" s="16"/>
      <c r="I8" s="16"/>
      <c r="J8" s="15"/>
    </row>
    <row r="9" spans="3:66" s="11" customFormat="1" ht="15" customHeight="1">
      <c r="C9" s="54" t="s">
        <v>30</v>
      </c>
      <c r="D9" s="12"/>
      <c r="E9" s="58" t="s">
        <v>31</v>
      </c>
      <c r="F9" s="59"/>
      <c r="G9" s="59"/>
      <c r="H9" s="59"/>
      <c r="I9" s="59" t="s">
        <v>32</v>
      </c>
      <c r="J9" s="59"/>
      <c r="K9" s="59"/>
      <c r="L9" s="59"/>
      <c r="M9" s="59"/>
      <c r="N9" s="59" t="s">
        <v>33</v>
      </c>
      <c r="O9" s="59"/>
      <c r="P9" s="59"/>
      <c r="Q9" s="59"/>
      <c r="R9" s="59"/>
      <c r="S9" s="59" t="s">
        <v>34</v>
      </c>
      <c r="T9" s="59"/>
      <c r="U9" s="59"/>
      <c r="V9" s="59"/>
      <c r="W9" s="59"/>
      <c r="X9" s="59" t="s">
        <v>35</v>
      </c>
      <c r="Y9" s="59"/>
      <c r="Z9" s="59"/>
      <c r="AA9" s="59"/>
      <c r="AB9" s="59"/>
      <c r="AC9" s="59" t="s">
        <v>59</v>
      </c>
      <c r="AD9" s="59"/>
      <c r="AE9" s="59"/>
      <c r="AF9" s="59"/>
      <c r="AG9" s="59"/>
      <c r="AH9" s="59" t="s">
        <v>36</v>
      </c>
      <c r="AI9" s="59"/>
      <c r="AJ9" s="59"/>
      <c r="AK9" s="59"/>
      <c r="AL9" s="59"/>
      <c r="AM9" s="59" t="s">
        <v>37</v>
      </c>
      <c r="AN9" s="59"/>
      <c r="AO9" s="59"/>
      <c r="AP9" s="59"/>
      <c r="AQ9" s="59"/>
      <c r="AR9" s="59" t="s">
        <v>38</v>
      </c>
      <c r="AS9" s="59"/>
      <c r="AT9" s="59"/>
      <c r="AU9" s="59"/>
      <c r="AV9" s="59"/>
      <c r="AW9" s="59" t="s">
        <v>39</v>
      </c>
      <c r="AX9" s="59"/>
      <c r="AY9" s="59"/>
      <c r="AZ9" s="59"/>
      <c r="BA9" s="59"/>
      <c r="BB9" s="59" t="s">
        <v>40</v>
      </c>
      <c r="BC9" s="59"/>
      <c r="BD9" s="59"/>
      <c r="BE9" s="59"/>
      <c r="BF9" s="59"/>
      <c r="BG9" s="59" t="s">
        <v>41</v>
      </c>
      <c r="BH9" s="59"/>
      <c r="BI9" s="59"/>
      <c r="BJ9" s="59"/>
      <c r="BK9" s="59"/>
      <c r="BL9" s="108" t="s">
        <v>42</v>
      </c>
      <c r="BM9" s="6"/>
      <c r="BN9" s="6"/>
    </row>
    <row r="10" spans="3:66" s="11" customFormat="1" ht="15" customHeight="1">
      <c r="C10" s="55" t="s">
        <v>43</v>
      </c>
      <c r="D10" s="12"/>
      <c r="E10" s="60">
        <v>2013</v>
      </c>
      <c r="F10" s="61">
        <f aca="true" t="shared" si="0" ref="F10:AK10">E10+1</f>
        <v>2014</v>
      </c>
      <c r="G10" s="61">
        <f t="shared" si="0"/>
        <v>2015</v>
      </c>
      <c r="H10" s="61">
        <f t="shared" si="0"/>
        <v>2016</v>
      </c>
      <c r="I10" s="61">
        <f t="shared" si="0"/>
        <v>2017</v>
      </c>
      <c r="J10" s="61">
        <f t="shared" si="0"/>
        <v>2018</v>
      </c>
      <c r="K10" s="61">
        <f t="shared" si="0"/>
        <v>2019</v>
      </c>
      <c r="L10" s="61">
        <f t="shared" si="0"/>
        <v>2020</v>
      </c>
      <c r="M10" s="61">
        <f t="shared" si="0"/>
        <v>2021</v>
      </c>
      <c r="N10" s="61">
        <f t="shared" si="0"/>
        <v>2022</v>
      </c>
      <c r="O10" s="61">
        <f t="shared" si="0"/>
        <v>2023</v>
      </c>
      <c r="P10" s="61">
        <f t="shared" si="0"/>
        <v>2024</v>
      </c>
      <c r="Q10" s="61">
        <f t="shared" si="0"/>
        <v>2025</v>
      </c>
      <c r="R10" s="61">
        <f t="shared" si="0"/>
        <v>2026</v>
      </c>
      <c r="S10" s="61">
        <f t="shared" si="0"/>
        <v>2027</v>
      </c>
      <c r="T10" s="61">
        <f t="shared" si="0"/>
        <v>2028</v>
      </c>
      <c r="U10" s="61">
        <f t="shared" si="0"/>
        <v>2029</v>
      </c>
      <c r="V10" s="61">
        <f t="shared" si="0"/>
        <v>2030</v>
      </c>
      <c r="W10" s="61">
        <f t="shared" si="0"/>
        <v>2031</v>
      </c>
      <c r="X10" s="61">
        <f t="shared" si="0"/>
        <v>2032</v>
      </c>
      <c r="Y10" s="61">
        <f t="shared" si="0"/>
        <v>2033</v>
      </c>
      <c r="Z10" s="61">
        <f t="shared" si="0"/>
        <v>2034</v>
      </c>
      <c r="AA10" s="61">
        <f t="shared" si="0"/>
        <v>2035</v>
      </c>
      <c r="AB10" s="61">
        <f t="shared" si="0"/>
        <v>2036</v>
      </c>
      <c r="AC10" s="61">
        <f t="shared" si="0"/>
        <v>2037</v>
      </c>
      <c r="AD10" s="61">
        <f t="shared" si="0"/>
        <v>2038</v>
      </c>
      <c r="AE10" s="61">
        <f t="shared" si="0"/>
        <v>2039</v>
      </c>
      <c r="AF10" s="61">
        <f t="shared" si="0"/>
        <v>2040</v>
      </c>
      <c r="AG10" s="61">
        <f t="shared" si="0"/>
        <v>2041</v>
      </c>
      <c r="AH10" s="61">
        <f t="shared" si="0"/>
        <v>2042</v>
      </c>
      <c r="AI10" s="61">
        <f t="shared" si="0"/>
        <v>2043</v>
      </c>
      <c r="AJ10" s="61">
        <f t="shared" si="0"/>
        <v>2044</v>
      </c>
      <c r="AK10" s="61">
        <f t="shared" si="0"/>
        <v>2045</v>
      </c>
      <c r="AL10" s="61">
        <f aca="true" t="shared" si="1" ref="AL10:BL10">AK10+1</f>
        <v>2046</v>
      </c>
      <c r="AM10" s="61">
        <f t="shared" si="1"/>
        <v>2047</v>
      </c>
      <c r="AN10" s="61">
        <f t="shared" si="1"/>
        <v>2048</v>
      </c>
      <c r="AO10" s="61">
        <f t="shared" si="1"/>
        <v>2049</v>
      </c>
      <c r="AP10" s="61">
        <f t="shared" si="1"/>
        <v>2050</v>
      </c>
      <c r="AQ10" s="61">
        <f t="shared" si="1"/>
        <v>2051</v>
      </c>
      <c r="AR10" s="61">
        <f t="shared" si="1"/>
        <v>2052</v>
      </c>
      <c r="AS10" s="61">
        <f t="shared" si="1"/>
        <v>2053</v>
      </c>
      <c r="AT10" s="61">
        <f t="shared" si="1"/>
        <v>2054</v>
      </c>
      <c r="AU10" s="61">
        <f t="shared" si="1"/>
        <v>2055</v>
      </c>
      <c r="AV10" s="61">
        <f t="shared" si="1"/>
        <v>2056</v>
      </c>
      <c r="AW10" s="61">
        <f t="shared" si="1"/>
        <v>2057</v>
      </c>
      <c r="AX10" s="61">
        <f t="shared" si="1"/>
        <v>2058</v>
      </c>
      <c r="AY10" s="61">
        <f t="shared" si="1"/>
        <v>2059</v>
      </c>
      <c r="AZ10" s="61">
        <f t="shared" si="1"/>
        <v>2060</v>
      </c>
      <c r="BA10" s="61">
        <f t="shared" si="1"/>
        <v>2061</v>
      </c>
      <c r="BB10" s="61">
        <f t="shared" si="1"/>
        <v>2062</v>
      </c>
      <c r="BC10" s="61">
        <f t="shared" si="1"/>
        <v>2063</v>
      </c>
      <c r="BD10" s="61">
        <f t="shared" si="1"/>
        <v>2064</v>
      </c>
      <c r="BE10" s="61">
        <f t="shared" si="1"/>
        <v>2065</v>
      </c>
      <c r="BF10" s="61">
        <f t="shared" si="1"/>
        <v>2066</v>
      </c>
      <c r="BG10" s="61">
        <f t="shared" si="1"/>
        <v>2067</v>
      </c>
      <c r="BH10" s="61">
        <f t="shared" si="1"/>
        <v>2068</v>
      </c>
      <c r="BI10" s="61">
        <f t="shared" si="1"/>
        <v>2069</v>
      </c>
      <c r="BJ10" s="61">
        <f t="shared" si="1"/>
        <v>2070</v>
      </c>
      <c r="BK10" s="61">
        <f t="shared" si="1"/>
        <v>2071</v>
      </c>
      <c r="BL10" s="86">
        <f t="shared" si="1"/>
        <v>2072</v>
      </c>
      <c r="BM10" s="6"/>
      <c r="BN10" s="6"/>
    </row>
    <row r="11" spans="3:72" s="11" customFormat="1" ht="15" customHeight="1">
      <c r="C11" s="56"/>
      <c r="D11" s="13"/>
      <c r="E11" s="60">
        <v>0</v>
      </c>
      <c r="F11" s="61">
        <f aca="true" t="shared" si="2" ref="F11:AK11">E11+1</f>
        <v>1</v>
      </c>
      <c r="G11" s="61">
        <f t="shared" si="2"/>
        <v>2</v>
      </c>
      <c r="H11" s="61">
        <f t="shared" si="2"/>
        <v>3</v>
      </c>
      <c r="I11" s="61">
        <f t="shared" si="2"/>
        <v>4</v>
      </c>
      <c r="J11" s="61">
        <f t="shared" si="2"/>
        <v>5</v>
      </c>
      <c r="K11" s="61">
        <f t="shared" si="2"/>
        <v>6</v>
      </c>
      <c r="L11" s="61">
        <f t="shared" si="2"/>
        <v>7</v>
      </c>
      <c r="M11" s="61">
        <f t="shared" si="2"/>
        <v>8</v>
      </c>
      <c r="N11" s="61">
        <f t="shared" si="2"/>
        <v>9</v>
      </c>
      <c r="O11" s="61">
        <f t="shared" si="2"/>
        <v>10</v>
      </c>
      <c r="P11" s="61">
        <f t="shared" si="2"/>
        <v>11</v>
      </c>
      <c r="Q11" s="61">
        <f t="shared" si="2"/>
        <v>12</v>
      </c>
      <c r="R11" s="61">
        <f t="shared" si="2"/>
        <v>13</v>
      </c>
      <c r="S11" s="61">
        <f t="shared" si="2"/>
        <v>14</v>
      </c>
      <c r="T11" s="61">
        <f t="shared" si="2"/>
        <v>15</v>
      </c>
      <c r="U11" s="61">
        <f t="shared" si="2"/>
        <v>16</v>
      </c>
      <c r="V11" s="61">
        <f t="shared" si="2"/>
        <v>17</v>
      </c>
      <c r="W11" s="61">
        <f t="shared" si="2"/>
        <v>18</v>
      </c>
      <c r="X11" s="61">
        <f t="shared" si="2"/>
        <v>19</v>
      </c>
      <c r="Y11" s="61">
        <f t="shared" si="2"/>
        <v>20</v>
      </c>
      <c r="Z11" s="61">
        <f t="shared" si="2"/>
        <v>21</v>
      </c>
      <c r="AA11" s="61">
        <f t="shared" si="2"/>
        <v>22</v>
      </c>
      <c r="AB11" s="61">
        <f t="shared" si="2"/>
        <v>23</v>
      </c>
      <c r="AC11" s="61">
        <f t="shared" si="2"/>
        <v>24</v>
      </c>
      <c r="AD11" s="61">
        <f t="shared" si="2"/>
        <v>25</v>
      </c>
      <c r="AE11" s="61">
        <f t="shared" si="2"/>
        <v>26</v>
      </c>
      <c r="AF11" s="61">
        <f t="shared" si="2"/>
        <v>27</v>
      </c>
      <c r="AG11" s="61">
        <f t="shared" si="2"/>
        <v>28</v>
      </c>
      <c r="AH11" s="61">
        <f t="shared" si="2"/>
        <v>29</v>
      </c>
      <c r="AI11" s="61">
        <f t="shared" si="2"/>
        <v>30</v>
      </c>
      <c r="AJ11" s="61">
        <f t="shared" si="2"/>
        <v>31</v>
      </c>
      <c r="AK11" s="61">
        <f t="shared" si="2"/>
        <v>32</v>
      </c>
      <c r="AL11" s="61">
        <f aca="true" t="shared" si="3" ref="AL11:BL11">AK11+1</f>
        <v>33</v>
      </c>
      <c r="AM11" s="61">
        <f t="shared" si="3"/>
        <v>34</v>
      </c>
      <c r="AN11" s="61">
        <f t="shared" si="3"/>
        <v>35</v>
      </c>
      <c r="AO11" s="61">
        <f t="shared" si="3"/>
        <v>36</v>
      </c>
      <c r="AP11" s="61">
        <f t="shared" si="3"/>
        <v>37</v>
      </c>
      <c r="AQ11" s="61">
        <f t="shared" si="3"/>
        <v>38</v>
      </c>
      <c r="AR11" s="61">
        <f t="shared" si="3"/>
        <v>39</v>
      </c>
      <c r="AS11" s="61">
        <f t="shared" si="3"/>
        <v>40</v>
      </c>
      <c r="AT11" s="61">
        <f t="shared" si="3"/>
        <v>41</v>
      </c>
      <c r="AU11" s="61">
        <f t="shared" si="3"/>
        <v>42</v>
      </c>
      <c r="AV11" s="61">
        <f t="shared" si="3"/>
        <v>43</v>
      </c>
      <c r="AW11" s="61">
        <f t="shared" si="3"/>
        <v>44</v>
      </c>
      <c r="AX11" s="61">
        <f t="shared" si="3"/>
        <v>45</v>
      </c>
      <c r="AY11" s="61">
        <f t="shared" si="3"/>
        <v>46</v>
      </c>
      <c r="AZ11" s="61">
        <f t="shared" si="3"/>
        <v>47</v>
      </c>
      <c r="BA11" s="61">
        <f t="shared" si="3"/>
        <v>48</v>
      </c>
      <c r="BB11" s="61">
        <f t="shared" si="3"/>
        <v>49</v>
      </c>
      <c r="BC11" s="61">
        <f t="shared" si="3"/>
        <v>50</v>
      </c>
      <c r="BD11" s="61">
        <f t="shared" si="3"/>
        <v>51</v>
      </c>
      <c r="BE11" s="61">
        <f t="shared" si="3"/>
        <v>52</v>
      </c>
      <c r="BF11" s="61">
        <f t="shared" si="3"/>
        <v>53</v>
      </c>
      <c r="BG11" s="61">
        <f t="shared" si="3"/>
        <v>54</v>
      </c>
      <c r="BH11" s="61">
        <f t="shared" si="3"/>
        <v>55</v>
      </c>
      <c r="BI11" s="61">
        <f t="shared" si="3"/>
        <v>56</v>
      </c>
      <c r="BJ11" s="61">
        <f t="shared" si="3"/>
        <v>57</v>
      </c>
      <c r="BK11" s="61">
        <f t="shared" si="3"/>
        <v>58</v>
      </c>
      <c r="BL11" s="86">
        <f t="shared" si="3"/>
        <v>59</v>
      </c>
      <c r="BM11" s="6"/>
      <c r="BN11" s="6"/>
      <c r="BO11" s="106"/>
      <c r="BP11" s="106"/>
      <c r="BQ11" s="106"/>
      <c r="BR11" s="106"/>
      <c r="BS11" s="106"/>
      <c r="BT11" s="106"/>
    </row>
    <row r="12" spans="3:72" s="11" customFormat="1" ht="15" customHeight="1">
      <c r="C12" s="57" t="s">
        <v>58</v>
      </c>
      <c r="D12" s="13"/>
      <c r="E12" s="62" t="s">
        <v>58</v>
      </c>
      <c r="F12" s="63" t="s">
        <v>58</v>
      </c>
      <c r="G12" s="63" t="s">
        <v>58</v>
      </c>
      <c r="H12" s="63" t="s">
        <v>58</v>
      </c>
      <c r="I12" s="63" t="s">
        <v>58</v>
      </c>
      <c r="J12" s="63" t="s">
        <v>58</v>
      </c>
      <c r="K12" s="63" t="s">
        <v>58</v>
      </c>
      <c r="L12" s="63" t="s">
        <v>58</v>
      </c>
      <c r="M12" s="63" t="s">
        <v>58</v>
      </c>
      <c r="N12" s="63" t="s">
        <v>58</v>
      </c>
      <c r="O12" s="63" t="s">
        <v>58</v>
      </c>
      <c r="P12" s="63" t="s">
        <v>58</v>
      </c>
      <c r="Q12" s="63" t="s">
        <v>58</v>
      </c>
      <c r="R12" s="63" t="s">
        <v>58</v>
      </c>
      <c r="S12" s="63" t="s">
        <v>58</v>
      </c>
      <c r="T12" s="63" t="s">
        <v>58</v>
      </c>
      <c r="U12" s="63" t="s">
        <v>58</v>
      </c>
      <c r="V12" s="63" t="s">
        <v>58</v>
      </c>
      <c r="W12" s="63" t="s">
        <v>58</v>
      </c>
      <c r="X12" s="63" t="s">
        <v>58</v>
      </c>
      <c r="Y12" s="63" t="s">
        <v>58</v>
      </c>
      <c r="Z12" s="63" t="s">
        <v>58</v>
      </c>
      <c r="AA12" s="63" t="s">
        <v>58</v>
      </c>
      <c r="AB12" s="63" t="s">
        <v>58</v>
      </c>
      <c r="AC12" s="63" t="s">
        <v>58</v>
      </c>
      <c r="AD12" s="63" t="s">
        <v>58</v>
      </c>
      <c r="AE12" s="63" t="s">
        <v>58</v>
      </c>
      <c r="AF12" s="63" t="s">
        <v>58</v>
      </c>
      <c r="AG12" s="63" t="s">
        <v>58</v>
      </c>
      <c r="AH12" s="63" t="s">
        <v>58</v>
      </c>
      <c r="AI12" s="63" t="s">
        <v>58</v>
      </c>
      <c r="AJ12" s="63" t="s">
        <v>58</v>
      </c>
      <c r="AK12" s="63" t="s">
        <v>58</v>
      </c>
      <c r="AL12" s="63" t="s">
        <v>58</v>
      </c>
      <c r="AM12" s="63" t="s">
        <v>58</v>
      </c>
      <c r="AN12" s="63" t="s">
        <v>58</v>
      </c>
      <c r="AO12" s="63" t="s">
        <v>58</v>
      </c>
      <c r="AP12" s="63" t="s">
        <v>58</v>
      </c>
      <c r="AQ12" s="63" t="s">
        <v>58</v>
      </c>
      <c r="AR12" s="63" t="s">
        <v>58</v>
      </c>
      <c r="AS12" s="63" t="s">
        <v>58</v>
      </c>
      <c r="AT12" s="63" t="s">
        <v>58</v>
      </c>
      <c r="AU12" s="63" t="s">
        <v>58</v>
      </c>
      <c r="AV12" s="63" t="s">
        <v>58</v>
      </c>
      <c r="AW12" s="63" t="s">
        <v>58</v>
      </c>
      <c r="AX12" s="63" t="s">
        <v>58</v>
      </c>
      <c r="AY12" s="63" t="s">
        <v>58</v>
      </c>
      <c r="AZ12" s="63" t="s">
        <v>58</v>
      </c>
      <c r="BA12" s="63" t="s">
        <v>58</v>
      </c>
      <c r="BB12" s="63" t="s">
        <v>58</v>
      </c>
      <c r="BC12" s="63" t="s">
        <v>58</v>
      </c>
      <c r="BD12" s="63" t="s">
        <v>58</v>
      </c>
      <c r="BE12" s="63" t="s">
        <v>58</v>
      </c>
      <c r="BF12" s="63" t="s">
        <v>58</v>
      </c>
      <c r="BG12" s="63" t="s">
        <v>58</v>
      </c>
      <c r="BH12" s="63" t="s">
        <v>58</v>
      </c>
      <c r="BI12" s="63" t="s">
        <v>58</v>
      </c>
      <c r="BJ12" s="63" t="s">
        <v>58</v>
      </c>
      <c r="BK12" s="63" t="s">
        <v>58</v>
      </c>
      <c r="BL12" s="87" t="s">
        <v>58</v>
      </c>
      <c r="BM12" s="6"/>
      <c r="BN12" s="6"/>
      <c r="BO12" s="106"/>
      <c r="BP12" s="106"/>
      <c r="BQ12" s="106"/>
      <c r="BR12" s="106"/>
      <c r="BS12" s="106"/>
      <c r="BT12" s="106"/>
    </row>
    <row r="13" spans="3:72" ht="15" customHeight="1">
      <c r="C13" s="30"/>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4"/>
      <c r="BM13" s="2"/>
      <c r="BN13" s="2"/>
      <c r="BO13" s="282" t="s">
        <v>5</v>
      </c>
      <c r="BP13" s="282"/>
      <c r="BQ13" s="282"/>
      <c r="BR13" s="282"/>
      <c r="BS13" s="282"/>
      <c r="BT13" s="282"/>
    </row>
    <row r="14" spans="2:72" ht="15" customHeight="1">
      <c r="B14" s="51" t="s">
        <v>21</v>
      </c>
      <c r="C14" s="31"/>
      <c r="D14" s="23"/>
      <c r="E14" s="44"/>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110"/>
      <c r="BO14" s="258" t="s">
        <v>239</v>
      </c>
      <c r="BP14" s="259"/>
      <c r="BQ14" s="259"/>
      <c r="BR14" s="259"/>
      <c r="BS14" s="259"/>
      <c r="BT14" s="260"/>
    </row>
    <row r="15" spans="2:72" ht="15" customHeight="1">
      <c r="B15" s="26"/>
      <c r="C15" s="31"/>
      <c r="D15" s="23"/>
      <c r="E15" s="44"/>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110"/>
      <c r="BO15" s="261"/>
      <c r="BP15" s="262"/>
      <c r="BQ15" s="262"/>
      <c r="BR15" s="262"/>
      <c r="BS15" s="262"/>
      <c r="BT15" s="263"/>
    </row>
    <row r="16" spans="2:72" ht="15" customHeight="1">
      <c r="B16" s="51" t="s">
        <v>110</v>
      </c>
      <c r="C16" s="31"/>
      <c r="D16" s="23"/>
      <c r="E16" s="44"/>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110"/>
      <c r="BO16" s="264"/>
      <c r="BP16" s="265"/>
      <c r="BQ16" s="265"/>
      <c r="BR16" s="265"/>
      <c r="BS16" s="265"/>
      <c r="BT16" s="266"/>
    </row>
    <row r="17" spans="2:72" ht="15" customHeight="1">
      <c r="B17" s="27" t="s">
        <v>51</v>
      </c>
      <c r="C17" s="31">
        <f>SUM(E17:BL17)</f>
        <v>0</v>
      </c>
      <c r="D17" s="23"/>
      <c r="E17" s="127"/>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9"/>
      <c r="BO17" s="255" t="s">
        <v>4</v>
      </c>
      <c r="BP17" s="256"/>
      <c r="BQ17" s="256"/>
      <c r="BR17" s="256"/>
      <c r="BS17" s="256"/>
      <c r="BT17" s="257"/>
    </row>
    <row r="18" spans="2:72" ht="15" customHeight="1">
      <c r="B18" s="27" t="s">
        <v>52</v>
      </c>
      <c r="C18" s="31">
        <f>SUM(E18:BL18)</f>
        <v>0</v>
      </c>
      <c r="D18" s="23"/>
      <c r="E18" s="127"/>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9"/>
      <c r="BO18" s="248" t="s">
        <v>10</v>
      </c>
      <c r="BP18" s="243"/>
      <c r="BQ18" s="243"/>
      <c r="BR18" s="243"/>
      <c r="BS18" s="243"/>
      <c r="BT18" s="244"/>
    </row>
    <row r="19" spans="2:72" ht="15" customHeight="1">
      <c r="B19" s="27" t="s">
        <v>50</v>
      </c>
      <c r="C19" s="31">
        <f>SUM(E19:BL19)</f>
        <v>0</v>
      </c>
      <c r="D19" s="23"/>
      <c r="E19" s="127"/>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9"/>
      <c r="BO19" s="248" t="s">
        <v>10</v>
      </c>
      <c r="BP19" s="243"/>
      <c r="BQ19" s="243"/>
      <c r="BR19" s="243"/>
      <c r="BS19" s="243"/>
      <c r="BT19" s="244"/>
    </row>
    <row r="20" spans="2:72" ht="15" customHeight="1">
      <c r="B20" s="27"/>
      <c r="C20" s="31"/>
      <c r="D20" s="23"/>
      <c r="E20" s="44"/>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110"/>
      <c r="BO20" s="242" t="s">
        <v>9</v>
      </c>
      <c r="BP20" s="243"/>
      <c r="BQ20" s="243"/>
      <c r="BR20" s="243"/>
      <c r="BS20" s="243"/>
      <c r="BT20" s="244"/>
    </row>
    <row r="21" spans="2:72" ht="15" customHeight="1">
      <c r="B21" s="52" t="s">
        <v>44</v>
      </c>
      <c r="C21" s="111">
        <f>SUM(C17:C19)</f>
        <v>0</v>
      </c>
      <c r="D21" s="112"/>
      <c r="E21" s="113">
        <f aca="true" t="shared" si="4" ref="E21:AJ21">SUM(E17:E19)</f>
        <v>0</v>
      </c>
      <c r="F21" s="114">
        <f t="shared" si="4"/>
        <v>0</v>
      </c>
      <c r="G21" s="114">
        <f t="shared" si="4"/>
        <v>0</v>
      </c>
      <c r="H21" s="114">
        <f t="shared" si="4"/>
        <v>0</v>
      </c>
      <c r="I21" s="114">
        <f t="shared" si="4"/>
        <v>0</v>
      </c>
      <c r="J21" s="114">
        <f t="shared" si="4"/>
        <v>0</v>
      </c>
      <c r="K21" s="114">
        <f t="shared" si="4"/>
        <v>0</v>
      </c>
      <c r="L21" s="114">
        <f t="shared" si="4"/>
        <v>0</v>
      </c>
      <c r="M21" s="114">
        <f t="shared" si="4"/>
        <v>0</v>
      </c>
      <c r="N21" s="114">
        <f t="shared" si="4"/>
        <v>0</v>
      </c>
      <c r="O21" s="114">
        <f t="shared" si="4"/>
        <v>0</v>
      </c>
      <c r="P21" s="114">
        <f t="shared" si="4"/>
        <v>0</v>
      </c>
      <c r="Q21" s="114">
        <f t="shared" si="4"/>
        <v>0</v>
      </c>
      <c r="R21" s="114">
        <f t="shared" si="4"/>
        <v>0</v>
      </c>
      <c r="S21" s="114">
        <f t="shared" si="4"/>
        <v>0</v>
      </c>
      <c r="T21" s="114">
        <f t="shared" si="4"/>
        <v>0</v>
      </c>
      <c r="U21" s="114">
        <f t="shared" si="4"/>
        <v>0</v>
      </c>
      <c r="V21" s="114">
        <f t="shared" si="4"/>
        <v>0</v>
      </c>
      <c r="W21" s="114">
        <f t="shared" si="4"/>
        <v>0</v>
      </c>
      <c r="X21" s="114">
        <f t="shared" si="4"/>
        <v>0</v>
      </c>
      <c r="Y21" s="114">
        <f t="shared" si="4"/>
        <v>0</v>
      </c>
      <c r="Z21" s="114">
        <f t="shared" si="4"/>
        <v>0</v>
      </c>
      <c r="AA21" s="114">
        <f t="shared" si="4"/>
        <v>0</v>
      </c>
      <c r="AB21" s="114">
        <f t="shared" si="4"/>
        <v>0</v>
      </c>
      <c r="AC21" s="114">
        <f t="shared" si="4"/>
        <v>0</v>
      </c>
      <c r="AD21" s="114">
        <f t="shared" si="4"/>
        <v>0</v>
      </c>
      <c r="AE21" s="114">
        <f t="shared" si="4"/>
        <v>0</v>
      </c>
      <c r="AF21" s="114">
        <f t="shared" si="4"/>
        <v>0</v>
      </c>
      <c r="AG21" s="114">
        <f t="shared" si="4"/>
        <v>0</v>
      </c>
      <c r="AH21" s="114">
        <f t="shared" si="4"/>
        <v>0</v>
      </c>
      <c r="AI21" s="114">
        <f t="shared" si="4"/>
        <v>0</v>
      </c>
      <c r="AJ21" s="114">
        <f t="shared" si="4"/>
        <v>0</v>
      </c>
      <c r="AK21" s="114">
        <f aca="true" t="shared" si="5" ref="AK21:BL21">SUM(AK17:AK19)</f>
        <v>0</v>
      </c>
      <c r="AL21" s="114">
        <f t="shared" si="5"/>
        <v>0</v>
      </c>
      <c r="AM21" s="114">
        <f t="shared" si="5"/>
        <v>0</v>
      </c>
      <c r="AN21" s="114">
        <f t="shared" si="5"/>
        <v>0</v>
      </c>
      <c r="AO21" s="114">
        <f t="shared" si="5"/>
        <v>0</v>
      </c>
      <c r="AP21" s="114">
        <f t="shared" si="5"/>
        <v>0</v>
      </c>
      <c r="AQ21" s="114">
        <f t="shared" si="5"/>
        <v>0</v>
      </c>
      <c r="AR21" s="114">
        <f t="shared" si="5"/>
        <v>0</v>
      </c>
      <c r="AS21" s="114">
        <f t="shared" si="5"/>
        <v>0</v>
      </c>
      <c r="AT21" s="114">
        <f t="shared" si="5"/>
        <v>0</v>
      </c>
      <c r="AU21" s="114">
        <f t="shared" si="5"/>
        <v>0</v>
      </c>
      <c r="AV21" s="114">
        <f t="shared" si="5"/>
        <v>0</v>
      </c>
      <c r="AW21" s="114">
        <f t="shared" si="5"/>
        <v>0</v>
      </c>
      <c r="AX21" s="114">
        <f t="shared" si="5"/>
        <v>0</v>
      </c>
      <c r="AY21" s="114">
        <f t="shared" si="5"/>
        <v>0</v>
      </c>
      <c r="AZ21" s="114">
        <f t="shared" si="5"/>
        <v>0</v>
      </c>
      <c r="BA21" s="114">
        <f t="shared" si="5"/>
        <v>0</v>
      </c>
      <c r="BB21" s="114">
        <f t="shared" si="5"/>
        <v>0</v>
      </c>
      <c r="BC21" s="114">
        <f t="shared" si="5"/>
        <v>0</v>
      </c>
      <c r="BD21" s="114">
        <f t="shared" si="5"/>
        <v>0</v>
      </c>
      <c r="BE21" s="114">
        <f t="shared" si="5"/>
        <v>0</v>
      </c>
      <c r="BF21" s="114">
        <f t="shared" si="5"/>
        <v>0</v>
      </c>
      <c r="BG21" s="114">
        <f t="shared" si="5"/>
        <v>0</v>
      </c>
      <c r="BH21" s="114">
        <f t="shared" si="5"/>
        <v>0</v>
      </c>
      <c r="BI21" s="114">
        <f t="shared" si="5"/>
        <v>0</v>
      </c>
      <c r="BJ21" s="114">
        <f t="shared" si="5"/>
        <v>0</v>
      </c>
      <c r="BK21" s="114">
        <f t="shared" si="5"/>
        <v>0</v>
      </c>
      <c r="BL21" s="115">
        <f t="shared" si="5"/>
        <v>0</v>
      </c>
      <c r="BO21" s="242" t="s">
        <v>9</v>
      </c>
      <c r="BP21" s="243"/>
      <c r="BQ21" s="243"/>
      <c r="BR21" s="243"/>
      <c r="BS21" s="243"/>
      <c r="BT21" s="244"/>
    </row>
    <row r="22" spans="2:72" ht="15" customHeight="1">
      <c r="B22" s="28"/>
      <c r="C22" s="31"/>
      <c r="D22" s="23"/>
      <c r="E22" s="44"/>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110"/>
      <c r="BO22" s="242" t="s">
        <v>9</v>
      </c>
      <c r="BP22" s="243"/>
      <c r="BQ22" s="243"/>
      <c r="BR22" s="243"/>
      <c r="BS22" s="243"/>
      <c r="BT22" s="244"/>
    </row>
    <row r="23" spans="2:72" ht="15" customHeight="1">
      <c r="B23" s="64" t="s">
        <v>67</v>
      </c>
      <c r="C23" s="31"/>
      <c r="D23" s="23"/>
      <c r="E23" s="44"/>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110"/>
      <c r="BO23" s="252" t="s">
        <v>9</v>
      </c>
      <c r="BP23" s="253"/>
      <c r="BQ23" s="253"/>
      <c r="BR23" s="253"/>
      <c r="BS23" s="253"/>
      <c r="BT23" s="254"/>
    </row>
    <row r="24" spans="2:72" ht="15" customHeight="1">
      <c r="B24" s="28" t="s">
        <v>53</v>
      </c>
      <c r="C24" s="31">
        <f>SUM(E24:BL24)</f>
        <v>0</v>
      </c>
      <c r="D24" s="23"/>
      <c r="E24" s="127"/>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9"/>
      <c r="BO24" s="248"/>
      <c r="BP24" s="243"/>
      <c r="BQ24" s="243"/>
      <c r="BR24" s="243"/>
      <c r="BS24" s="243"/>
      <c r="BT24" s="244"/>
    </row>
    <row r="25" spans="2:72" ht="15" customHeight="1">
      <c r="B25" s="28" t="s">
        <v>45</v>
      </c>
      <c r="C25" s="31">
        <f>SUM(E25:BL25)</f>
        <v>0</v>
      </c>
      <c r="D25" s="23"/>
      <c r="E25" s="127"/>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9"/>
      <c r="BO25" s="248" t="s">
        <v>10</v>
      </c>
      <c r="BP25" s="243"/>
      <c r="BQ25" s="243"/>
      <c r="BR25" s="243"/>
      <c r="BS25" s="243"/>
      <c r="BT25" s="244"/>
    </row>
    <row r="26" spans="2:72" ht="15" customHeight="1">
      <c r="B26" s="28" t="s">
        <v>54</v>
      </c>
      <c r="C26" s="31">
        <f>SUM(E26:BL26)</f>
        <v>0</v>
      </c>
      <c r="D26" s="23"/>
      <c r="E26" s="127"/>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9"/>
      <c r="BO26" s="248" t="s">
        <v>10</v>
      </c>
      <c r="BP26" s="243"/>
      <c r="BQ26" s="243"/>
      <c r="BR26" s="243"/>
      <c r="BS26" s="243"/>
      <c r="BT26" s="244"/>
    </row>
    <row r="27" spans="2:72" ht="15" customHeight="1">
      <c r="B27" s="28" t="s">
        <v>56</v>
      </c>
      <c r="C27" s="31">
        <f>SUM(E27:BL27)</f>
        <v>0</v>
      </c>
      <c r="D27" s="23"/>
      <c r="E27" s="127"/>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9"/>
      <c r="BO27" s="248" t="s">
        <v>10</v>
      </c>
      <c r="BP27" s="243"/>
      <c r="BQ27" s="243"/>
      <c r="BR27" s="243"/>
      <c r="BS27" s="243"/>
      <c r="BT27" s="244"/>
    </row>
    <row r="28" spans="2:72" ht="15" customHeight="1">
      <c r="B28" s="28"/>
      <c r="C28" s="31"/>
      <c r="D28" s="23"/>
      <c r="E28" s="44"/>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110"/>
      <c r="BO28" s="242" t="s">
        <v>9</v>
      </c>
      <c r="BP28" s="243"/>
      <c r="BQ28" s="243"/>
      <c r="BR28" s="243"/>
      <c r="BS28" s="243"/>
      <c r="BT28" s="244"/>
    </row>
    <row r="29" spans="2:72" ht="15" customHeight="1">
      <c r="B29" s="52" t="s">
        <v>46</v>
      </c>
      <c r="C29" s="116">
        <f>SUM(C24:C27)</f>
        <v>0</v>
      </c>
      <c r="D29" s="117"/>
      <c r="E29" s="118">
        <f aca="true" t="shared" si="6" ref="E29:AJ29">SUM(E24:E27)</f>
        <v>0</v>
      </c>
      <c r="F29" s="119">
        <f t="shared" si="6"/>
        <v>0</v>
      </c>
      <c r="G29" s="119">
        <f t="shared" si="6"/>
        <v>0</v>
      </c>
      <c r="H29" s="119">
        <f t="shared" si="6"/>
        <v>0</v>
      </c>
      <c r="I29" s="119">
        <f t="shared" si="6"/>
        <v>0</v>
      </c>
      <c r="J29" s="119">
        <f t="shared" si="6"/>
        <v>0</v>
      </c>
      <c r="K29" s="119">
        <f t="shared" si="6"/>
        <v>0</v>
      </c>
      <c r="L29" s="119">
        <f t="shared" si="6"/>
        <v>0</v>
      </c>
      <c r="M29" s="119">
        <f t="shared" si="6"/>
        <v>0</v>
      </c>
      <c r="N29" s="119">
        <f t="shared" si="6"/>
        <v>0</v>
      </c>
      <c r="O29" s="119">
        <f t="shared" si="6"/>
        <v>0</v>
      </c>
      <c r="P29" s="119">
        <f t="shared" si="6"/>
        <v>0</v>
      </c>
      <c r="Q29" s="119">
        <f t="shared" si="6"/>
        <v>0</v>
      </c>
      <c r="R29" s="119">
        <f t="shared" si="6"/>
        <v>0</v>
      </c>
      <c r="S29" s="119">
        <f t="shared" si="6"/>
        <v>0</v>
      </c>
      <c r="T29" s="119">
        <f t="shared" si="6"/>
        <v>0</v>
      </c>
      <c r="U29" s="119">
        <f t="shared" si="6"/>
        <v>0</v>
      </c>
      <c r="V29" s="119">
        <f t="shared" si="6"/>
        <v>0</v>
      </c>
      <c r="W29" s="119">
        <f t="shared" si="6"/>
        <v>0</v>
      </c>
      <c r="X29" s="119">
        <f t="shared" si="6"/>
        <v>0</v>
      </c>
      <c r="Y29" s="119">
        <f t="shared" si="6"/>
        <v>0</v>
      </c>
      <c r="Z29" s="119">
        <f t="shared" si="6"/>
        <v>0</v>
      </c>
      <c r="AA29" s="119">
        <f t="shared" si="6"/>
        <v>0</v>
      </c>
      <c r="AB29" s="119">
        <f t="shared" si="6"/>
        <v>0</v>
      </c>
      <c r="AC29" s="119">
        <f t="shared" si="6"/>
        <v>0</v>
      </c>
      <c r="AD29" s="119">
        <f t="shared" si="6"/>
        <v>0</v>
      </c>
      <c r="AE29" s="119">
        <f t="shared" si="6"/>
        <v>0</v>
      </c>
      <c r="AF29" s="119">
        <f t="shared" si="6"/>
        <v>0</v>
      </c>
      <c r="AG29" s="119">
        <f t="shared" si="6"/>
        <v>0</v>
      </c>
      <c r="AH29" s="119">
        <f t="shared" si="6"/>
        <v>0</v>
      </c>
      <c r="AI29" s="119">
        <f t="shared" si="6"/>
        <v>0</v>
      </c>
      <c r="AJ29" s="119">
        <f t="shared" si="6"/>
        <v>0</v>
      </c>
      <c r="AK29" s="119">
        <f aca="true" t="shared" si="7" ref="AK29:BL29">SUM(AK24:AK27)</f>
        <v>0</v>
      </c>
      <c r="AL29" s="119">
        <f t="shared" si="7"/>
        <v>0</v>
      </c>
      <c r="AM29" s="119">
        <f t="shared" si="7"/>
        <v>0</v>
      </c>
      <c r="AN29" s="119">
        <f t="shared" si="7"/>
        <v>0</v>
      </c>
      <c r="AO29" s="119">
        <f t="shared" si="7"/>
        <v>0</v>
      </c>
      <c r="AP29" s="119">
        <f t="shared" si="7"/>
        <v>0</v>
      </c>
      <c r="AQ29" s="119">
        <f t="shared" si="7"/>
        <v>0</v>
      </c>
      <c r="AR29" s="119">
        <f t="shared" si="7"/>
        <v>0</v>
      </c>
      <c r="AS29" s="119">
        <f t="shared" si="7"/>
        <v>0</v>
      </c>
      <c r="AT29" s="119">
        <f t="shared" si="7"/>
        <v>0</v>
      </c>
      <c r="AU29" s="119">
        <f t="shared" si="7"/>
        <v>0</v>
      </c>
      <c r="AV29" s="119">
        <f t="shared" si="7"/>
        <v>0</v>
      </c>
      <c r="AW29" s="119">
        <f t="shared" si="7"/>
        <v>0</v>
      </c>
      <c r="AX29" s="119">
        <f t="shared" si="7"/>
        <v>0</v>
      </c>
      <c r="AY29" s="119">
        <f t="shared" si="7"/>
        <v>0</v>
      </c>
      <c r="AZ29" s="119">
        <f t="shared" si="7"/>
        <v>0</v>
      </c>
      <c r="BA29" s="119">
        <f t="shared" si="7"/>
        <v>0</v>
      </c>
      <c r="BB29" s="119">
        <f t="shared" si="7"/>
        <v>0</v>
      </c>
      <c r="BC29" s="119">
        <f t="shared" si="7"/>
        <v>0</v>
      </c>
      <c r="BD29" s="119">
        <f t="shared" si="7"/>
        <v>0</v>
      </c>
      <c r="BE29" s="119">
        <f t="shared" si="7"/>
        <v>0</v>
      </c>
      <c r="BF29" s="119">
        <f t="shared" si="7"/>
        <v>0</v>
      </c>
      <c r="BG29" s="119">
        <f t="shared" si="7"/>
        <v>0</v>
      </c>
      <c r="BH29" s="119">
        <f t="shared" si="7"/>
        <v>0</v>
      </c>
      <c r="BI29" s="119">
        <f t="shared" si="7"/>
        <v>0</v>
      </c>
      <c r="BJ29" s="119">
        <f t="shared" si="7"/>
        <v>0</v>
      </c>
      <c r="BK29" s="119">
        <f t="shared" si="7"/>
        <v>0</v>
      </c>
      <c r="BL29" s="120">
        <f t="shared" si="7"/>
        <v>0</v>
      </c>
      <c r="BO29" s="242" t="s">
        <v>9</v>
      </c>
      <c r="BP29" s="243"/>
      <c r="BQ29" s="243"/>
      <c r="BR29" s="243"/>
      <c r="BS29" s="243"/>
      <c r="BT29" s="244"/>
    </row>
    <row r="30" spans="2:72" ht="15" customHeight="1">
      <c r="B30" s="8"/>
      <c r="C30" s="31"/>
      <c r="D30" s="23"/>
      <c r="E30" s="44"/>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110"/>
      <c r="BO30" s="248"/>
      <c r="BP30" s="243"/>
      <c r="BQ30" s="243"/>
      <c r="BR30" s="243"/>
      <c r="BS30" s="243"/>
      <c r="BT30" s="244"/>
    </row>
    <row r="31" spans="2:72" ht="15" customHeight="1">
      <c r="B31" s="8"/>
      <c r="C31" s="31"/>
      <c r="D31" s="23"/>
      <c r="E31" s="44"/>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110"/>
      <c r="BO31" s="248"/>
      <c r="BP31" s="243"/>
      <c r="BQ31" s="243"/>
      <c r="BR31" s="243"/>
      <c r="BS31" s="243"/>
      <c r="BT31" s="244"/>
    </row>
    <row r="32" spans="2:72" ht="15" customHeight="1">
      <c r="B32" s="51" t="s">
        <v>1</v>
      </c>
      <c r="C32" s="31"/>
      <c r="D32" s="23"/>
      <c r="E32" s="44"/>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110"/>
      <c r="BO32" s="249"/>
      <c r="BP32" s="250"/>
      <c r="BQ32" s="250"/>
      <c r="BR32" s="250"/>
      <c r="BS32" s="250"/>
      <c r="BT32" s="251"/>
    </row>
    <row r="33" spans="2:72" ht="15" customHeight="1">
      <c r="B33" s="8" t="s">
        <v>23</v>
      </c>
      <c r="C33" s="31">
        <f>SUM(E33:BL33)</f>
        <v>0</v>
      </c>
      <c r="D33" s="23"/>
      <c r="E33" s="44"/>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110"/>
      <c r="BO33" s="248" t="s">
        <v>10</v>
      </c>
      <c r="BP33" s="243"/>
      <c r="BQ33" s="243"/>
      <c r="BR33" s="243"/>
      <c r="BS33" s="243"/>
      <c r="BT33" s="244"/>
    </row>
    <row r="34" spans="2:72" ht="15" customHeight="1">
      <c r="B34" s="8" t="s">
        <v>47</v>
      </c>
      <c r="C34" s="31">
        <f>SUM(E34:BL34)</f>
        <v>0</v>
      </c>
      <c r="D34" s="23"/>
      <c r="E34" s="44"/>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110"/>
      <c r="BO34" s="248" t="s">
        <v>10</v>
      </c>
      <c r="BP34" s="243"/>
      <c r="BQ34" s="243"/>
      <c r="BR34" s="243"/>
      <c r="BS34" s="243"/>
      <c r="BT34" s="244"/>
    </row>
    <row r="35" spans="2:72" ht="15" customHeight="1">
      <c r="B35" s="8" t="s">
        <v>68</v>
      </c>
      <c r="C35" s="31">
        <f>SUM(E35:BL35)</f>
        <v>0</v>
      </c>
      <c r="D35" s="23"/>
      <c r="E35" s="44"/>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110"/>
      <c r="BO35" s="248" t="s">
        <v>10</v>
      </c>
      <c r="BP35" s="243"/>
      <c r="BQ35" s="243"/>
      <c r="BR35" s="243"/>
      <c r="BS35" s="243"/>
      <c r="BT35" s="244"/>
    </row>
    <row r="36" spans="2:72" ht="15" customHeight="1">
      <c r="B36" s="8"/>
      <c r="C36" s="31"/>
      <c r="D36" s="23"/>
      <c r="E36" s="44"/>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110"/>
      <c r="BO36" s="242" t="s">
        <v>9</v>
      </c>
      <c r="BP36" s="243"/>
      <c r="BQ36" s="243"/>
      <c r="BR36" s="243"/>
      <c r="BS36" s="243"/>
      <c r="BT36" s="244"/>
    </row>
    <row r="37" spans="2:72" ht="15" customHeight="1">
      <c r="B37" s="52" t="s">
        <v>57</v>
      </c>
      <c r="C37" s="111">
        <f>SUM(C33:C35)</f>
        <v>0</v>
      </c>
      <c r="D37" s="121"/>
      <c r="E37" s="122">
        <f aca="true" t="shared" si="8" ref="E37:AJ37">SUM(E33:E35)</f>
        <v>0</v>
      </c>
      <c r="F37" s="123">
        <f t="shared" si="8"/>
        <v>0</v>
      </c>
      <c r="G37" s="123">
        <f t="shared" si="8"/>
        <v>0</v>
      </c>
      <c r="H37" s="123">
        <f t="shared" si="8"/>
        <v>0</v>
      </c>
      <c r="I37" s="123">
        <f t="shared" si="8"/>
        <v>0</v>
      </c>
      <c r="J37" s="123">
        <f t="shared" si="8"/>
        <v>0</v>
      </c>
      <c r="K37" s="123">
        <f t="shared" si="8"/>
        <v>0</v>
      </c>
      <c r="L37" s="123">
        <f t="shared" si="8"/>
        <v>0</v>
      </c>
      <c r="M37" s="123">
        <f t="shared" si="8"/>
        <v>0</v>
      </c>
      <c r="N37" s="123">
        <f t="shared" si="8"/>
        <v>0</v>
      </c>
      <c r="O37" s="123">
        <f t="shared" si="8"/>
        <v>0</v>
      </c>
      <c r="P37" s="123">
        <f t="shared" si="8"/>
        <v>0</v>
      </c>
      <c r="Q37" s="123">
        <f t="shared" si="8"/>
        <v>0</v>
      </c>
      <c r="R37" s="123">
        <f t="shared" si="8"/>
        <v>0</v>
      </c>
      <c r="S37" s="123">
        <f t="shared" si="8"/>
        <v>0</v>
      </c>
      <c r="T37" s="123">
        <f t="shared" si="8"/>
        <v>0</v>
      </c>
      <c r="U37" s="123">
        <f t="shared" si="8"/>
        <v>0</v>
      </c>
      <c r="V37" s="123">
        <f t="shared" si="8"/>
        <v>0</v>
      </c>
      <c r="W37" s="123">
        <f t="shared" si="8"/>
        <v>0</v>
      </c>
      <c r="X37" s="123">
        <f t="shared" si="8"/>
        <v>0</v>
      </c>
      <c r="Y37" s="123">
        <f t="shared" si="8"/>
        <v>0</v>
      </c>
      <c r="Z37" s="123">
        <f t="shared" si="8"/>
        <v>0</v>
      </c>
      <c r="AA37" s="123">
        <f t="shared" si="8"/>
        <v>0</v>
      </c>
      <c r="AB37" s="123">
        <f t="shared" si="8"/>
        <v>0</v>
      </c>
      <c r="AC37" s="123">
        <f t="shared" si="8"/>
        <v>0</v>
      </c>
      <c r="AD37" s="123">
        <f t="shared" si="8"/>
        <v>0</v>
      </c>
      <c r="AE37" s="123">
        <f t="shared" si="8"/>
        <v>0</v>
      </c>
      <c r="AF37" s="123">
        <f t="shared" si="8"/>
        <v>0</v>
      </c>
      <c r="AG37" s="123">
        <f t="shared" si="8"/>
        <v>0</v>
      </c>
      <c r="AH37" s="123">
        <f t="shared" si="8"/>
        <v>0</v>
      </c>
      <c r="AI37" s="123">
        <f t="shared" si="8"/>
        <v>0</v>
      </c>
      <c r="AJ37" s="123">
        <f t="shared" si="8"/>
        <v>0</v>
      </c>
      <c r="AK37" s="123">
        <f aca="true" t="shared" si="9" ref="AK37:BL37">SUM(AK33:AK35)</f>
        <v>0</v>
      </c>
      <c r="AL37" s="123">
        <f t="shared" si="9"/>
        <v>0</v>
      </c>
      <c r="AM37" s="123">
        <f t="shared" si="9"/>
        <v>0</v>
      </c>
      <c r="AN37" s="123">
        <f t="shared" si="9"/>
        <v>0</v>
      </c>
      <c r="AO37" s="123">
        <f t="shared" si="9"/>
        <v>0</v>
      </c>
      <c r="AP37" s="123">
        <f t="shared" si="9"/>
        <v>0</v>
      </c>
      <c r="AQ37" s="123">
        <f t="shared" si="9"/>
        <v>0</v>
      </c>
      <c r="AR37" s="123">
        <f t="shared" si="9"/>
        <v>0</v>
      </c>
      <c r="AS37" s="123">
        <f t="shared" si="9"/>
        <v>0</v>
      </c>
      <c r="AT37" s="123">
        <f t="shared" si="9"/>
        <v>0</v>
      </c>
      <c r="AU37" s="123">
        <f t="shared" si="9"/>
        <v>0</v>
      </c>
      <c r="AV37" s="123">
        <f t="shared" si="9"/>
        <v>0</v>
      </c>
      <c r="AW37" s="123">
        <f t="shared" si="9"/>
        <v>0</v>
      </c>
      <c r="AX37" s="123">
        <f t="shared" si="9"/>
        <v>0</v>
      </c>
      <c r="AY37" s="123">
        <f t="shared" si="9"/>
        <v>0</v>
      </c>
      <c r="AZ37" s="123">
        <f t="shared" si="9"/>
        <v>0</v>
      </c>
      <c r="BA37" s="123">
        <f t="shared" si="9"/>
        <v>0</v>
      </c>
      <c r="BB37" s="123">
        <f t="shared" si="9"/>
        <v>0</v>
      </c>
      <c r="BC37" s="123">
        <f t="shared" si="9"/>
        <v>0</v>
      </c>
      <c r="BD37" s="123">
        <f t="shared" si="9"/>
        <v>0</v>
      </c>
      <c r="BE37" s="123">
        <f t="shared" si="9"/>
        <v>0</v>
      </c>
      <c r="BF37" s="123">
        <f t="shared" si="9"/>
        <v>0</v>
      </c>
      <c r="BG37" s="123">
        <f t="shared" si="9"/>
        <v>0</v>
      </c>
      <c r="BH37" s="123">
        <f t="shared" si="9"/>
        <v>0</v>
      </c>
      <c r="BI37" s="123">
        <f t="shared" si="9"/>
        <v>0</v>
      </c>
      <c r="BJ37" s="123">
        <f t="shared" si="9"/>
        <v>0</v>
      </c>
      <c r="BK37" s="123">
        <f t="shared" si="9"/>
        <v>0</v>
      </c>
      <c r="BL37" s="124">
        <f t="shared" si="9"/>
        <v>0</v>
      </c>
      <c r="BO37" s="242" t="s">
        <v>9</v>
      </c>
      <c r="BP37" s="243"/>
      <c r="BQ37" s="243"/>
      <c r="BR37" s="243"/>
      <c r="BS37" s="243"/>
      <c r="BT37" s="244"/>
    </row>
    <row r="38" spans="2:72" ht="15" customHeight="1">
      <c r="B38" s="8"/>
      <c r="C38" s="31"/>
      <c r="D38" s="23"/>
      <c r="E38" s="44"/>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110"/>
      <c r="BO38" s="242" t="s">
        <v>9</v>
      </c>
      <c r="BP38" s="243"/>
      <c r="BQ38" s="243"/>
      <c r="BR38" s="243"/>
      <c r="BS38" s="243"/>
      <c r="BT38" s="244"/>
    </row>
    <row r="39" spans="2:72" ht="15" customHeight="1">
      <c r="B39" s="52" t="s">
        <v>60</v>
      </c>
      <c r="C39" s="111">
        <f>SUM(C21,C29,C37)</f>
        <v>0</v>
      </c>
      <c r="D39" s="112"/>
      <c r="E39" s="113">
        <f aca="true" t="shared" si="10" ref="E39:AJ39">SUM(E21,E29,E37)</f>
        <v>0</v>
      </c>
      <c r="F39" s="114">
        <f t="shared" si="10"/>
        <v>0</v>
      </c>
      <c r="G39" s="114">
        <f t="shared" si="10"/>
        <v>0</v>
      </c>
      <c r="H39" s="114">
        <f t="shared" si="10"/>
        <v>0</v>
      </c>
      <c r="I39" s="114">
        <f t="shared" si="10"/>
        <v>0</v>
      </c>
      <c r="J39" s="114">
        <f t="shared" si="10"/>
        <v>0</v>
      </c>
      <c r="K39" s="114">
        <f t="shared" si="10"/>
        <v>0</v>
      </c>
      <c r="L39" s="114">
        <f t="shared" si="10"/>
        <v>0</v>
      </c>
      <c r="M39" s="114">
        <f t="shared" si="10"/>
        <v>0</v>
      </c>
      <c r="N39" s="114">
        <f t="shared" si="10"/>
        <v>0</v>
      </c>
      <c r="O39" s="114">
        <f t="shared" si="10"/>
        <v>0</v>
      </c>
      <c r="P39" s="114">
        <f t="shared" si="10"/>
        <v>0</v>
      </c>
      <c r="Q39" s="114">
        <f t="shared" si="10"/>
        <v>0</v>
      </c>
      <c r="R39" s="114">
        <f t="shared" si="10"/>
        <v>0</v>
      </c>
      <c r="S39" s="114">
        <f t="shared" si="10"/>
        <v>0</v>
      </c>
      <c r="T39" s="114">
        <f t="shared" si="10"/>
        <v>0</v>
      </c>
      <c r="U39" s="114">
        <f t="shared" si="10"/>
        <v>0</v>
      </c>
      <c r="V39" s="114">
        <f t="shared" si="10"/>
        <v>0</v>
      </c>
      <c r="W39" s="114">
        <f t="shared" si="10"/>
        <v>0</v>
      </c>
      <c r="X39" s="114">
        <f t="shared" si="10"/>
        <v>0</v>
      </c>
      <c r="Y39" s="114">
        <f t="shared" si="10"/>
        <v>0</v>
      </c>
      <c r="Z39" s="114">
        <f t="shared" si="10"/>
        <v>0</v>
      </c>
      <c r="AA39" s="114">
        <f t="shared" si="10"/>
        <v>0</v>
      </c>
      <c r="AB39" s="114">
        <f t="shared" si="10"/>
        <v>0</v>
      </c>
      <c r="AC39" s="114">
        <f t="shared" si="10"/>
        <v>0</v>
      </c>
      <c r="AD39" s="114">
        <f t="shared" si="10"/>
        <v>0</v>
      </c>
      <c r="AE39" s="114">
        <f t="shared" si="10"/>
        <v>0</v>
      </c>
      <c r="AF39" s="114">
        <f t="shared" si="10"/>
        <v>0</v>
      </c>
      <c r="AG39" s="114">
        <f t="shared" si="10"/>
        <v>0</v>
      </c>
      <c r="AH39" s="114">
        <f t="shared" si="10"/>
        <v>0</v>
      </c>
      <c r="AI39" s="114">
        <f t="shared" si="10"/>
        <v>0</v>
      </c>
      <c r="AJ39" s="114">
        <f t="shared" si="10"/>
        <v>0</v>
      </c>
      <c r="AK39" s="114">
        <f aca="true" t="shared" si="11" ref="AK39:BL39">SUM(AK21,AK29,AK37)</f>
        <v>0</v>
      </c>
      <c r="AL39" s="114">
        <f t="shared" si="11"/>
        <v>0</v>
      </c>
      <c r="AM39" s="114">
        <f t="shared" si="11"/>
        <v>0</v>
      </c>
      <c r="AN39" s="114">
        <f t="shared" si="11"/>
        <v>0</v>
      </c>
      <c r="AO39" s="114">
        <f t="shared" si="11"/>
        <v>0</v>
      </c>
      <c r="AP39" s="114">
        <f t="shared" si="11"/>
        <v>0</v>
      </c>
      <c r="AQ39" s="114">
        <f t="shared" si="11"/>
        <v>0</v>
      </c>
      <c r="AR39" s="114">
        <f t="shared" si="11"/>
        <v>0</v>
      </c>
      <c r="AS39" s="114">
        <f t="shared" si="11"/>
        <v>0</v>
      </c>
      <c r="AT39" s="114">
        <f t="shared" si="11"/>
        <v>0</v>
      </c>
      <c r="AU39" s="114">
        <f t="shared" si="11"/>
        <v>0</v>
      </c>
      <c r="AV39" s="114">
        <f t="shared" si="11"/>
        <v>0</v>
      </c>
      <c r="AW39" s="114">
        <f t="shared" si="11"/>
        <v>0</v>
      </c>
      <c r="AX39" s="114">
        <f t="shared" si="11"/>
        <v>0</v>
      </c>
      <c r="AY39" s="114">
        <f t="shared" si="11"/>
        <v>0</v>
      </c>
      <c r="AZ39" s="114">
        <f t="shared" si="11"/>
        <v>0</v>
      </c>
      <c r="BA39" s="114">
        <f t="shared" si="11"/>
        <v>0</v>
      </c>
      <c r="BB39" s="114">
        <f t="shared" si="11"/>
        <v>0</v>
      </c>
      <c r="BC39" s="114">
        <f t="shared" si="11"/>
        <v>0</v>
      </c>
      <c r="BD39" s="114">
        <f t="shared" si="11"/>
        <v>0</v>
      </c>
      <c r="BE39" s="114">
        <f t="shared" si="11"/>
        <v>0</v>
      </c>
      <c r="BF39" s="114">
        <f t="shared" si="11"/>
        <v>0</v>
      </c>
      <c r="BG39" s="114">
        <f t="shared" si="11"/>
        <v>0</v>
      </c>
      <c r="BH39" s="114">
        <f t="shared" si="11"/>
        <v>0</v>
      </c>
      <c r="BI39" s="114">
        <f t="shared" si="11"/>
        <v>0</v>
      </c>
      <c r="BJ39" s="114">
        <f t="shared" si="11"/>
        <v>0</v>
      </c>
      <c r="BK39" s="114">
        <f t="shared" si="11"/>
        <v>0</v>
      </c>
      <c r="BL39" s="115">
        <f t="shared" si="11"/>
        <v>0</v>
      </c>
      <c r="BO39" s="242" t="s">
        <v>9</v>
      </c>
      <c r="BP39" s="243"/>
      <c r="BQ39" s="243"/>
      <c r="BR39" s="243"/>
      <c r="BS39" s="243"/>
      <c r="BT39" s="244"/>
    </row>
    <row r="40" spans="2:72" ht="15" customHeight="1">
      <c r="B40" s="8"/>
      <c r="C40" s="31"/>
      <c r="D40" s="23"/>
      <c r="E40" s="44"/>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110"/>
      <c r="BO40" s="242" t="s">
        <v>9</v>
      </c>
      <c r="BP40" s="243"/>
      <c r="BQ40" s="243"/>
      <c r="BR40" s="243"/>
      <c r="BS40" s="243"/>
      <c r="BT40" s="244"/>
    </row>
    <row r="41" spans="2:72" ht="15" customHeight="1">
      <c r="B41" s="25" t="s">
        <v>49</v>
      </c>
      <c r="C41" s="31">
        <f>SUM(E41:BL41)</f>
        <v>0</v>
      </c>
      <c r="D41" s="23"/>
      <c r="E41" s="35">
        <f aca="true" t="shared" si="12" ref="E41:AJ41">E39*E48</f>
        <v>0</v>
      </c>
      <c r="F41" s="36">
        <f t="shared" si="12"/>
        <v>0</v>
      </c>
      <c r="G41" s="36">
        <f t="shared" si="12"/>
        <v>0</v>
      </c>
      <c r="H41" s="36">
        <f t="shared" si="12"/>
        <v>0</v>
      </c>
      <c r="I41" s="36">
        <f t="shared" si="12"/>
        <v>0</v>
      </c>
      <c r="J41" s="36">
        <f t="shared" si="12"/>
        <v>0</v>
      </c>
      <c r="K41" s="36">
        <f t="shared" si="12"/>
        <v>0</v>
      </c>
      <c r="L41" s="36">
        <f t="shared" si="12"/>
        <v>0</v>
      </c>
      <c r="M41" s="36">
        <f t="shared" si="12"/>
        <v>0</v>
      </c>
      <c r="N41" s="36">
        <f t="shared" si="12"/>
        <v>0</v>
      </c>
      <c r="O41" s="36">
        <f t="shared" si="12"/>
        <v>0</v>
      </c>
      <c r="P41" s="36">
        <f t="shared" si="12"/>
        <v>0</v>
      </c>
      <c r="Q41" s="36">
        <f t="shared" si="12"/>
        <v>0</v>
      </c>
      <c r="R41" s="36">
        <f t="shared" si="12"/>
        <v>0</v>
      </c>
      <c r="S41" s="36">
        <f t="shared" si="12"/>
        <v>0</v>
      </c>
      <c r="T41" s="36">
        <f t="shared" si="12"/>
        <v>0</v>
      </c>
      <c r="U41" s="36">
        <f t="shared" si="12"/>
        <v>0</v>
      </c>
      <c r="V41" s="36">
        <f t="shared" si="12"/>
        <v>0</v>
      </c>
      <c r="W41" s="36">
        <f t="shared" si="12"/>
        <v>0</v>
      </c>
      <c r="X41" s="36">
        <f t="shared" si="12"/>
        <v>0</v>
      </c>
      <c r="Y41" s="36">
        <f t="shared" si="12"/>
        <v>0</v>
      </c>
      <c r="Z41" s="36">
        <f t="shared" si="12"/>
        <v>0</v>
      </c>
      <c r="AA41" s="36">
        <f t="shared" si="12"/>
        <v>0</v>
      </c>
      <c r="AB41" s="36">
        <f t="shared" si="12"/>
        <v>0</v>
      </c>
      <c r="AC41" s="36">
        <f t="shared" si="12"/>
        <v>0</v>
      </c>
      <c r="AD41" s="36">
        <f t="shared" si="12"/>
        <v>0</v>
      </c>
      <c r="AE41" s="36">
        <f t="shared" si="12"/>
        <v>0</v>
      </c>
      <c r="AF41" s="36">
        <f t="shared" si="12"/>
        <v>0</v>
      </c>
      <c r="AG41" s="36">
        <f t="shared" si="12"/>
        <v>0</v>
      </c>
      <c r="AH41" s="36">
        <f t="shared" si="12"/>
        <v>0</v>
      </c>
      <c r="AI41" s="36">
        <f t="shared" si="12"/>
        <v>0</v>
      </c>
      <c r="AJ41" s="36">
        <f t="shared" si="12"/>
        <v>0</v>
      </c>
      <c r="AK41" s="36">
        <f aca="true" t="shared" si="13" ref="AK41:BL41">AK39*AK48</f>
        <v>0</v>
      </c>
      <c r="AL41" s="36">
        <f t="shared" si="13"/>
        <v>0</v>
      </c>
      <c r="AM41" s="36">
        <f t="shared" si="13"/>
        <v>0</v>
      </c>
      <c r="AN41" s="36">
        <f t="shared" si="13"/>
        <v>0</v>
      </c>
      <c r="AO41" s="36">
        <f t="shared" si="13"/>
        <v>0</v>
      </c>
      <c r="AP41" s="36">
        <f t="shared" si="13"/>
        <v>0</v>
      </c>
      <c r="AQ41" s="36">
        <f t="shared" si="13"/>
        <v>0</v>
      </c>
      <c r="AR41" s="36">
        <f t="shared" si="13"/>
        <v>0</v>
      </c>
      <c r="AS41" s="36">
        <f t="shared" si="13"/>
        <v>0</v>
      </c>
      <c r="AT41" s="36">
        <f t="shared" si="13"/>
        <v>0</v>
      </c>
      <c r="AU41" s="36">
        <f t="shared" si="13"/>
        <v>0</v>
      </c>
      <c r="AV41" s="36">
        <f t="shared" si="13"/>
        <v>0</v>
      </c>
      <c r="AW41" s="36">
        <f t="shared" si="13"/>
        <v>0</v>
      </c>
      <c r="AX41" s="36">
        <f t="shared" si="13"/>
        <v>0</v>
      </c>
      <c r="AY41" s="36">
        <f t="shared" si="13"/>
        <v>0</v>
      </c>
      <c r="AZ41" s="36">
        <f t="shared" si="13"/>
        <v>0</v>
      </c>
      <c r="BA41" s="36">
        <f t="shared" si="13"/>
        <v>0</v>
      </c>
      <c r="BB41" s="36">
        <f t="shared" si="13"/>
        <v>0</v>
      </c>
      <c r="BC41" s="36">
        <f t="shared" si="13"/>
        <v>0</v>
      </c>
      <c r="BD41" s="36">
        <f t="shared" si="13"/>
        <v>0</v>
      </c>
      <c r="BE41" s="36">
        <f t="shared" si="13"/>
        <v>0</v>
      </c>
      <c r="BF41" s="36">
        <f t="shared" si="13"/>
        <v>0</v>
      </c>
      <c r="BG41" s="36">
        <f t="shared" si="13"/>
        <v>0</v>
      </c>
      <c r="BH41" s="36">
        <f t="shared" si="13"/>
        <v>0</v>
      </c>
      <c r="BI41" s="36">
        <f t="shared" si="13"/>
        <v>0</v>
      </c>
      <c r="BJ41" s="36">
        <f t="shared" si="13"/>
        <v>0</v>
      </c>
      <c r="BK41" s="36">
        <f t="shared" si="13"/>
        <v>0</v>
      </c>
      <c r="BL41" s="37">
        <f t="shared" si="13"/>
        <v>0</v>
      </c>
      <c r="BO41" s="245" t="s">
        <v>9</v>
      </c>
      <c r="BP41" s="246"/>
      <c r="BQ41" s="246"/>
      <c r="BR41" s="246"/>
      <c r="BS41" s="246"/>
      <c r="BT41" s="247"/>
    </row>
    <row r="42" spans="2:3" ht="15" customHeight="1">
      <c r="B42" s="29"/>
      <c r="C42" s="30"/>
    </row>
    <row r="43" spans="2:3" ht="15" customHeight="1">
      <c r="B43" s="188" t="s">
        <v>61</v>
      </c>
      <c r="C43" s="32">
        <f>SUM(E41:BL41)</f>
        <v>0</v>
      </c>
    </row>
    <row r="44" spans="2:3" ht="15" customHeight="1">
      <c r="B44" s="189" t="s">
        <v>62</v>
      </c>
      <c r="C44" s="33">
        <f>$C$43/$C$52</f>
        <v>0</v>
      </c>
    </row>
    <row r="45" ht="15" customHeight="1">
      <c r="B45" s="17"/>
    </row>
    <row r="46" spans="2:64" ht="15" customHeight="1">
      <c r="B46" s="17"/>
      <c r="E46">
        <f aca="true" t="shared" si="14" ref="E46:AJ46">E11</f>
        <v>0</v>
      </c>
      <c r="F46">
        <f t="shared" si="14"/>
        <v>1</v>
      </c>
      <c r="G46">
        <f t="shared" si="14"/>
        <v>2</v>
      </c>
      <c r="H46">
        <f t="shared" si="14"/>
        <v>3</v>
      </c>
      <c r="I46">
        <f t="shared" si="14"/>
        <v>4</v>
      </c>
      <c r="J46">
        <f t="shared" si="14"/>
        <v>5</v>
      </c>
      <c r="K46">
        <f t="shared" si="14"/>
        <v>6</v>
      </c>
      <c r="L46">
        <f t="shared" si="14"/>
        <v>7</v>
      </c>
      <c r="M46">
        <f t="shared" si="14"/>
        <v>8</v>
      </c>
      <c r="N46">
        <f t="shared" si="14"/>
        <v>9</v>
      </c>
      <c r="O46">
        <f t="shared" si="14"/>
        <v>10</v>
      </c>
      <c r="P46">
        <f t="shared" si="14"/>
        <v>11</v>
      </c>
      <c r="Q46">
        <f t="shared" si="14"/>
        <v>12</v>
      </c>
      <c r="R46">
        <f t="shared" si="14"/>
        <v>13</v>
      </c>
      <c r="S46">
        <f t="shared" si="14"/>
        <v>14</v>
      </c>
      <c r="T46">
        <f t="shared" si="14"/>
        <v>15</v>
      </c>
      <c r="U46">
        <f t="shared" si="14"/>
        <v>16</v>
      </c>
      <c r="V46">
        <f t="shared" si="14"/>
        <v>17</v>
      </c>
      <c r="W46">
        <f t="shared" si="14"/>
        <v>18</v>
      </c>
      <c r="X46">
        <f t="shared" si="14"/>
        <v>19</v>
      </c>
      <c r="Y46">
        <f t="shared" si="14"/>
        <v>20</v>
      </c>
      <c r="Z46">
        <f t="shared" si="14"/>
        <v>21</v>
      </c>
      <c r="AA46">
        <f t="shared" si="14"/>
        <v>22</v>
      </c>
      <c r="AB46">
        <f t="shared" si="14"/>
        <v>23</v>
      </c>
      <c r="AC46">
        <f t="shared" si="14"/>
        <v>24</v>
      </c>
      <c r="AD46">
        <f t="shared" si="14"/>
        <v>25</v>
      </c>
      <c r="AE46">
        <f t="shared" si="14"/>
        <v>26</v>
      </c>
      <c r="AF46">
        <f t="shared" si="14"/>
        <v>27</v>
      </c>
      <c r="AG46">
        <f t="shared" si="14"/>
        <v>28</v>
      </c>
      <c r="AH46">
        <f t="shared" si="14"/>
        <v>29</v>
      </c>
      <c r="AI46">
        <f t="shared" si="14"/>
        <v>30</v>
      </c>
      <c r="AJ46">
        <f t="shared" si="14"/>
        <v>31</v>
      </c>
      <c r="AK46">
        <f aca="true" t="shared" si="15" ref="AK46:BL46">AK11</f>
        <v>32</v>
      </c>
      <c r="AL46">
        <f t="shared" si="15"/>
        <v>33</v>
      </c>
      <c r="AM46">
        <f t="shared" si="15"/>
        <v>34</v>
      </c>
      <c r="AN46">
        <f t="shared" si="15"/>
        <v>35</v>
      </c>
      <c r="AO46">
        <f t="shared" si="15"/>
        <v>36</v>
      </c>
      <c r="AP46">
        <f t="shared" si="15"/>
        <v>37</v>
      </c>
      <c r="AQ46">
        <f t="shared" si="15"/>
        <v>38</v>
      </c>
      <c r="AR46">
        <f t="shared" si="15"/>
        <v>39</v>
      </c>
      <c r="AS46">
        <f t="shared" si="15"/>
        <v>40</v>
      </c>
      <c r="AT46">
        <f t="shared" si="15"/>
        <v>41</v>
      </c>
      <c r="AU46">
        <f t="shared" si="15"/>
        <v>42</v>
      </c>
      <c r="AV46">
        <f t="shared" si="15"/>
        <v>43</v>
      </c>
      <c r="AW46">
        <f t="shared" si="15"/>
        <v>44</v>
      </c>
      <c r="AX46">
        <f t="shared" si="15"/>
        <v>45</v>
      </c>
      <c r="AY46">
        <f t="shared" si="15"/>
        <v>46</v>
      </c>
      <c r="AZ46">
        <f t="shared" si="15"/>
        <v>47</v>
      </c>
      <c r="BA46">
        <f t="shared" si="15"/>
        <v>48</v>
      </c>
      <c r="BB46">
        <f t="shared" si="15"/>
        <v>49</v>
      </c>
      <c r="BC46">
        <f t="shared" si="15"/>
        <v>50</v>
      </c>
      <c r="BD46">
        <f t="shared" si="15"/>
        <v>51</v>
      </c>
      <c r="BE46">
        <f t="shared" si="15"/>
        <v>52</v>
      </c>
      <c r="BF46">
        <f t="shared" si="15"/>
        <v>53</v>
      </c>
      <c r="BG46">
        <f t="shared" si="15"/>
        <v>54</v>
      </c>
      <c r="BH46">
        <f t="shared" si="15"/>
        <v>55</v>
      </c>
      <c r="BI46">
        <f t="shared" si="15"/>
        <v>56</v>
      </c>
      <c r="BJ46">
        <f t="shared" si="15"/>
        <v>57</v>
      </c>
      <c r="BK46">
        <f t="shared" si="15"/>
        <v>58</v>
      </c>
      <c r="BL46">
        <f t="shared" si="15"/>
        <v>59</v>
      </c>
    </row>
    <row r="47" spans="2:64" ht="15" customHeight="1">
      <c r="B47" s="14" t="s">
        <v>63</v>
      </c>
      <c r="E47" s="38">
        <v>0.035</v>
      </c>
      <c r="F47" s="38">
        <v>0.035</v>
      </c>
      <c r="G47" s="38">
        <v>0.035</v>
      </c>
      <c r="H47" s="38">
        <v>0.035</v>
      </c>
      <c r="I47" s="38">
        <v>0.035</v>
      </c>
      <c r="J47" s="38">
        <v>0.035</v>
      </c>
      <c r="K47" s="38">
        <v>0.035</v>
      </c>
      <c r="L47" s="38">
        <v>0.035</v>
      </c>
      <c r="M47" s="38">
        <v>0.035</v>
      </c>
      <c r="N47" s="38">
        <v>0.035</v>
      </c>
      <c r="O47" s="38">
        <v>0.035</v>
      </c>
      <c r="P47" s="38">
        <v>0.035</v>
      </c>
      <c r="Q47" s="38">
        <v>0.035</v>
      </c>
      <c r="R47" s="38">
        <v>0.035</v>
      </c>
      <c r="S47" s="38">
        <v>0.035</v>
      </c>
      <c r="T47" s="38">
        <v>0.035</v>
      </c>
      <c r="U47" s="38">
        <v>0.035</v>
      </c>
      <c r="V47" s="38">
        <v>0.035</v>
      </c>
      <c r="W47" s="38">
        <v>0.035</v>
      </c>
      <c r="X47" s="38">
        <v>0.035</v>
      </c>
      <c r="Y47" s="38">
        <v>0.035</v>
      </c>
      <c r="Z47" s="38">
        <v>0.035</v>
      </c>
      <c r="AA47" s="38">
        <v>0.035</v>
      </c>
      <c r="AB47" s="38">
        <v>0.035</v>
      </c>
      <c r="AC47" s="38">
        <v>0.035</v>
      </c>
      <c r="AD47" s="38">
        <v>0.035</v>
      </c>
      <c r="AE47" s="38">
        <v>0.035</v>
      </c>
      <c r="AF47" s="38">
        <v>0.035</v>
      </c>
      <c r="AG47" s="38">
        <v>0.035</v>
      </c>
      <c r="AH47" s="38">
        <v>0.035</v>
      </c>
      <c r="AI47" s="38">
        <v>0.035</v>
      </c>
      <c r="AJ47" s="39">
        <v>0.03</v>
      </c>
      <c r="AK47" s="39">
        <v>0.03</v>
      </c>
      <c r="AL47" s="39">
        <v>0.03</v>
      </c>
      <c r="AM47" s="39">
        <v>0.03</v>
      </c>
      <c r="AN47" s="39">
        <v>0.03</v>
      </c>
      <c r="AO47" s="39">
        <v>0.03</v>
      </c>
      <c r="AP47" s="39">
        <v>0.03</v>
      </c>
      <c r="AQ47" s="39">
        <v>0.03</v>
      </c>
      <c r="AR47" s="39">
        <v>0.03</v>
      </c>
      <c r="AS47" s="39">
        <v>0.03</v>
      </c>
      <c r="AT47" s="39">
        <v>0.03</v>
      </c>
      <c r="AU47" s="39">
        <v>0.03</v>
      </c>
      <c r="AV47" s="39">
        <v>0.03</v>
      </c>
      <c r="AW47" s="39">
        <v>0.03</v>
      </c>
      <c r="AX47" s="39">
        <v>0.03</v>
      </c>
      <c r="AY47" s="39">
        <v>0.03</v>
      </c>
      <c r="AZ47" s="39">
        <v>0.03</v>
      </c>
      <c r="BA47" s="39">
        <v>0.03</v>
      </c>
      <c r="BB47" s="39">
        <v>0.03</v>
      </c>
      <c r="BC47" s="39">
        <v>0.03</v>
      </c>
      <c r="BD47" s="39">
        <v>0.03</v>
      </c>
      <c r="BE47" s="39">
        <v>0.03</v>
      </c>
      <c r="BF47" s="39">
        <v>0.03</v>
      </c>
      <c r="BG47" s="39">
        <v>0.03</v>
      </c>
      <c r="BH47" s="39">
        <v>0.03</v>
      </c>
      <c r="BI47" s="39">
        <v>0.03</v>
      </c>
      <c r="BJ47" s="39">
        <v>0.03</v>
      </c>
      <c r="BK47" s="39">
        <v>0.03</v>
      </c>
      <c r="BL47" s="39">
        <v>0.03</v>
      </c>
    </row>
    <row r="48" spans="2:64" ht="15" customHeight="1">
      <c r="B48" s="14" t="s">
        <v>48</v>
      </c>
      <c r="E48" s="18">
        <f aca="true" t="shared" si="16" ref="E48:AI48">1/((1+E47)^E11)</f>
        <v>1</v>
      </c>
      <c r="F48" s="18">
        <f t="shared" si="16"/>
        <v>0.9661835748792271</v>
      </c>
      <c r="G48" s="18">
        <f t="shared" si="16"/>
        <v>0.933510700366403</v>
      </c>
      <c r="H48" s="18">
        <f t="shared" si="16"/>
        <v>0.9019427056680224</v>
      </c>
      <c r="I48" s="18">
        <f t="shared" si="16"/>
        <v>0.8714422276985724</v>
      </c>
      <c r="J48" s="18">
        <f t="shared" si="16"/>
        <v>0.8419731668585242</v>
      </c>
      <c r="K48" s="18">
        <f t="shared" si="16"/>
        <v>0.8135006443077528</v>
      </c>
      <c r="L48" s="18">
        <f t="shared" si="16"/>
        <v>0.7859909606838191</v>
      </c>
      <c r="M48" s="18">
        <f t="shared" si="16"/>
        <v>0.7594115562162506</v>
      </c>
      <c r="N48" s="18">
        <f t="shared" si="16"/>
        <v>0.7337309721896141</v>
      </c>
      <c r="O48" s="18">
        <f t="shared" si="16"/>
        <v>0.7089188137097722</v>
      </c>
      <c r="P48" s="18">
        <f t="shared" si="16"/>
        <v>0.6849457137292485</v>
      </c>
      <c r="Q48" s="18">
        <f t="shared" si="16"/>
        <v>0.661783298289129</v>
      </c>
      <c r="R48" s="18">
        <f t="shared" si="16"/>
        <v>0.6394041529363567</v>
      </c>
      <c r="S48" s="18">
        <f t="shared" si="16"/>
        <v>0.617781790276673</v>
      </c>
      <c r="T48" s="18">
        <f t="shared" si="16"/>
        <v>0.596890618624805</v>
      </c>
      <c r="U48" s="18">
        <f t="shared" si="16"/>
        <v>0.5767059117147875</v>
      </c>
      <c r="V48" s="18">
        <f t="shared" si="16"/>
        <v>0.5572037794345773</v>
      </c>
      <c r="W48" s="18">
        <f t="shared" si="16"/>
        <v>0.5383611395503163</v>
      </c>
      <c r="X48" s="18">
        <f t="shared" si="16"/>
        <v>0.5201556903867791</v>
      </c>
      <c r="Y48" s="18">
        <f t="shared" si="16"/>
        <v>0.5025658844316706</v>
      </c>
      <c r="Z48" s="18">
        <f t="shared" si="16"/>
        <v>0.4855709028325321</v>
      </c>
      <c r="AA48" s="18">
        <f t="shared" si="16"/>
        <v>0.46915063075606966</v>
      </c>
      <c r="AB48" s="18">
        <f t="shared" si="16"/>
        <v>0.45328563358074364</v>
      </c>
      <c r="AC48" s="18">
        <f t="shared" si="16"/>
        <v>0.4379571338944384</v>
      </c>
      <c r="AD48" s="18">
        <f t="shared" si="16"/>
        <v>0.42314698926998884</v>
      </c>
      <c r="AE48" s="18">
        <f t="shared" si="16"/>
        <v>0.40883767079225974</v>
      </c>
      <c r="AF48" s="18">
        <f t="shared" si="16"/>
        <v>0.39501224231136206</v>
      </c>
      <c r="AG48" s="18">
        <f t="shared" si="16"/>
        <v>0.3816543403974513</v>
      </c>
      <c r="AH48" s="18">
        <f t="shared" si="16"/>
        <v>0.368748154973383</v>
      </c>
      <c r="AI48" s="18">
        <f t="shared" si="16"/>
        <v>0.35627841060230236</v>
      </c>
      <c r="AJ48" s="18">
        <f aca="true" t="shared" si="17" ref="AJ48:BL48">+AI48/(1+AJ47)</f>
        <v>0.3459013695167984</v>
      </c>
      <c r="AK48" s="18">
        <f t="shared" si="17"/>
        <v>0.3358265723464062</v>
      </c>
      <c r="AL48" s="18">
        <f t="shared" si="17"/>
        <v>0.3260452158702973</v>
      </c>
      <c r="AM48" s="18">
        <f t="shared" si="17"/>
        <v>0.3165487532721333</v>
      </c>
      <c r="AN48" s="18">
        <f t="shared" si="17"/>
        <v>0.30732888667197406</v>
      </c>
      <c r="AO48" s="18">
        <f t="shared" si="17"/>
        <v>0.29837755987570297</v>
      </c>
      <c r="AP48" s="18">
        <f t="shared" si="17"/>
        <v>0.28968695133563394</v>
      </c>
      <c r="AQ48" s="18">
        <f t="shared" si="17"/>
        <v>0.28124946731614947</v>
      </c>
      <c r="AR48" s="18">
        <f t="shared" si="17"/>
        <v>0.27305773525839755</v>
      </c>
      <c r="AS48" s="18">
        <f t="shared" si="17"/>
        <v>0.26510459733825004</v>
      </c>
      <c r="AT48" s="18">
        <f t="shared" si="17"/>
        <v>0.25738310421189325</v>
      </c>
      <c r="AU48" s="18">
        <f t="shared" si="17"/>
        <v>0.2498865089435857</v>
      </c>
      <c r="AV48" s="18">
        <f t="shared" si="17"/>
        <v>0.24260826111027736</v>
      </c>
      <c r="AW48" s="18">
        <f t="shared" si="17"/>
        <v>0.23554200107793918</v>
      </c>
      <c r="AX48" s="18">
        <f t="shared" si="17"/>
        <v>0.22868155444460114</v>
      </c>
      <c r="AY48" s="18">
        <f t="shared" si="17"/>
        <v>0.2220209266452438</v>
      </c>
      <c r="AZ48" s="18">
        <f t="shared" si="17"/>
        <v>0.21555429771382895</v>
      </c>
      <c r="BA48" s="18">
        <f t="shared" si="17"/>
        <v>0.20927601719789218</v>
      </c>
      <c r="BB48" s="18">
        <f t="shared" si="17"/>
        <v>0.20318059922125453</v>
      </c>
      <c r="BC48" s="18">
        <f t="shared" si="17"/>
        <v>0.19726271769053838</v>
      </c>
      <c r="BD48" s="18">
        <f t="shared" si="17"/>
        <v>0.1915172016412994</v>
      </c>
      <c r="BE48" s="18">
        <f t="shared" si="17"/>
        <v>0.18593903071970816</v>
      </c>
      <c r="BF48" s="18">
        <f t="shared" si="17"/>
        <v>0.18052333079583316</v>
      </c>
      <c r="BG48" s="18">
        <f t="shared" si="17"/>
        <v>0.1752653697046924</v>
      </c>
      <c r="BH48" s="18">
        <f t="shared" si="17"/>
        <v>0.17016055311135184</v>
      </c>
      <c r="BI48" s="18">
        <f t="shared" si="17"/>
        <v>0.1652044204964581</v>
      </c>
      <c r="BJ48" s="18">
        <f t="shared" si="17"/>
        <v>0.16039264125869718</v>
      </c>
      <c r="BK48" s="18">
        <f t="shared" si="17"/>
        <v>0.15572101093077395</v>
      </c>
      <c r="BL48" s="18">
        <f t="shared" si="17"/>
        <v>0.15118544750560578</v>
      </c>
    </row>
    <row r="49" spans="2:64" ht="15" customHeight="1">
      <c r="B49" s="14" t="s">
        <v>64</v>
      </c>
      <c r="E49" s="20">
        <f>E48</f>
        <v>1</v>
      </c>
      <c r="F49" s="20">
        <f aca="true" t="shared" si="18" ref="F49:AK49">+F48+E49</f>
        <v>1.9661835748792271</v>
      </c>
      <c r="G49" s="20">
        <f t="shared" si="18"/>
        <v>2.89969427524563</v>
      </c>
      <c r="H49" s="20">
        <f t="shared" si="18"/>
        <v>3.8016369809136523</v>
      </c>
      <c r="I49" s="20">
        <f t="shared" si="18"/>
        <v>4.673079208612225</v>
      </c>
      <c r="J49" s="20">
        <f t="shared" si="18"/>
        <v>5.515052375470749</v>
      </c>
      <c r="K49" s="20">
        <f t="shared" si="18"/>
        <v>6.328553019778502</v>
      </c>
      <c r="L49" s="20">
        <f t="shared" si="18"/>
        <v>7.1145439804623205</v>
      </c>
      <c r="M49" s="20">
        <f t="shared" si="18"/>
        <v>7.873955536678571</v>
      </c>
      <c r="N49" s="20">
        <f t="shared" si="18"/>
        <v>8.607686508868186</v>
      </c>
      <c r="O49" s="20">
        <f t="shared" si="18"/>
        <v>9.316605322577958</v>
      </c>
      <c r="P49" s="20">
        <f t="shared" si="18"/>
        <v>10.001551036307207</v>
      </c>
      <c r="Q49" s="20">
        <f t="shared" si="18"/>
        <v>10.663334334596335</v>
      </c>
      <c r="R49" s="20">
        <f t="shared" si="18"/>
        <v>11.302738487532691</v>
      </c>
      <c r="S49" s="20">
        <f t="shared" si="18"/>
        <v>11.920520277809365</v>
      </c>
      <c r="T49" s="20">
        <f t="shared" si="18"/>
        <v>12.51741089643417</v>
      </c>
      <c r="U49" s="20">
        <f t="shared" si="18"/>
        <v>13.094116808148957</v>
      </c>
      <c r="V49" s="20">
        <f t="shared" si="18"/>
        <v>13.651320587583534</v>
      </c>
      <c r="W49" s="20">
        <f t="shared" si="18"/>
        <v>14.18968172713385</v>
      </c>
      <c r="X49" s="20">
        <f t="shared" si="18"/>
        <v>14.70983741752063</v>
      </c>
      <c r="Y49" s="20">
        <f t="shared" si="18"/>
        <v>15.2124033019523</v>
      </c>
      <c r="Z49" s="20">
        <f t="shared" si="18"/>
        <v>15.697974204784831</v>
      </c>
      <c r="AA49" s="20">
        <f t="shared" si="18"/>
        <v>16.1671248355409</v>
      </c>
      <c r="AB49" s="20">
        <f t="shared" si="18"/>
        <v>16.620410469121644</v>
      </c>
      <c r="AC49" s="20">
        <f t="shared" si="18"/>
        <v>17.058367603016084</v>
      </c>
      <c r="AD49" s="20">
        <f t="shared" si="18"/>
        <v>17.48151459228607</v>
      </c>
      <c r="AE49" s="20">
        <f t="shared" si="18"/>
        <v>17.89035226307833</v>
      </c>
      <c r="AF49" s="20">
        <f t="shared" si="18"/>
        <v>18.285364505389694</v>
      </c>
      <c r="AG49" s="20">
        <f t="shared" si="18"/>
        <v>18.667018845787144</v>
      </c>
      <c r="AH49" s="20">
        <f t="shared" si="18"/>
        <v>19.035767000760526</v>
      </c>
      <c r="AI49" s="20">
        <f t="shared" si="18"/>
        <v>19.39204541136283</v>
      </c>
      <c r="AJ49" s="20">
        <f t="shared" si="18"/>
        <v>19.73794678087963</v>
      </c>
      <c r="AK49" s="20">
        <f t="shared" si="18"/>
        <v>20.073773353226034</v>
      </c>
      <c r="AL49" s="20">
        <f aca="true" t="shared" si="19" ref="AL49:BL49">+AL48+AK49</f>
        <v>20.399818569096333</v>
      </c>
      <c r="AM49" s="20">
        <f t="shared" si="19"/>
        <v>20.716367322368466</v>
      </c>
      <c r="AN49" s="20">
        <f t="shared" si="19"/>
        <v>21.02369620904044</v>
      </c>
      <c r="AO49" s="20">
        <f t="shared" si="19"/>
        <v>21.322073768916145</v>
      </c>
      <c r="AP49" s="20">
        <f t="shared" si="19"/>
        <v>21.61176072025178</v>
      </c>
      <c r="AQ49" s="20">
        <f t="shared" si="19"/>
        <v>21.89301018756793</v>
      </c>
      <c r="AR49" s="20">
        <f t="shared" si="19"/>
        <v>22.16606792282633</v>
      </c>
      <c r="AS49" s="20">
        <f t="shared" si="19"/>
        <v>22.43117252016458</v>
      </c>
      <c r="AT49" s="20">
        <f t="shared" si="19"/>
        <v>22.688555624376473</v>
      </c>
      <c r="AU49" s="20">
        <f t="shared" si="19"/>
        <v>22.93844213332006</v>
      </c>
      <c r="AV49" s="20">
        <f t="shared" si="19"/>
        <v>23.181050394430336</v>
      </c>
      <c r="AW49" s="20">
        <f t="shared" si="19"/>
        <v>23.416592395508275</v>
      </c>
      <c r="AX49" s="20">
        <f t="shared" si="19"/>
        <v>23.645273949952877</v>
      </c>
      <c r="AY49" s="20">
        <f t="shared" si="19"/>
        <v>23.86729487659812</v>
      </c>
      <c r="AZ49" s="20">
        <f t="shared" si="19"/>
        <v>24.08284917431195</v>
      </c>
      <c r="BA49" s="20">
        <f t="shared" si="19"/>
        <v>24.292125191509843</v>
      </c>
      <c r="BB49" s="20">
        <f t="shared" si="19"/>
        <v>24.4953057907311</v>
      </c>
      <c r="BC49" s="20">
        <f t="shared" si="19"/>
        <v>24.692568508421637</v>
      </c>
      <c r="BD49" s="20">
        <f t="shared" si="19"/>
        <v>24.884085710062937</v>
      </c>
      <c r="BE49" s="20">
        <f t="shared" si="19"/>
        <v>25.070024740782646</v>
      </c>
      <c r="BF49" s="20">
        <f t="shared" si="19"/>
        <v>25.25054807157848</v>
      </c>
      <c r="BG49" s="20">
        <f t="shared" si="19"/>
        <v>25.42581344128317</v>
      </c>
      <c r="BH49" s="20">
        <f t="shared" si="19"/>
        <v>25.595973994394523</v>
      </c>
      <c r="BI49" s="20">
        <f t="shared" si="19"/>
        <v>25.76117841489098</v>
      </c>
      <c r="BJ49" s="20">
        <f t="shared" si="19"/>
        <v>25.921571056149677</v>
      </c>
      <c r="BK49" s="20">
        <f t="shared" si="19"/>
        <v>26.07729206708045</v>
      </c>
      <c r="BL49" s="20">
        <f t="shared" si="19"/>
        <v>26.228477514586054</v>
      </c>
    </row>
    <row r="50" spans="2:64" ht="15" customHeight="1">
      <c r="B50" s="107" t="s">
        <v>223</v>
      </c>
      <c r="C50" s="9">
        <f>$C$7</f>
        <v>0</v>
      </c>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2:64" ht="15" customHeight="1">
      <c r="B51" s="107" t="s">
        <v>225</v>
      </c>
      <c r="E51" s="20">
        <v>1</v>
      </c>
      <c r="F51" s="20">
        <f aca="true" t="shared" si="20" ref="F51:AK51">IF($C$50&gt;F46,F48,"")</f>
      </c>
      <c r="G51" s="20">
        <f t="shared" si="20"/>
      </c>
      <c r="H51" s="20">
        <f t="shared" si="20"/>
      </c>
      <c r="I51" s="20">
        <f t="shared" si="20"/>
      </c>
      <c r="J51" s="20">
        <f t="shared" si="20"/>
      </c>
      <c r="K51" s="20">
        <f t="shared" si="20"/>
      </c>
      <c r="L51" s="20">
        <f t="shared" si="20"/>
      </c>
      <c r="M51" s="20">
        <f t="shared" si="20"/>
      </c>
      <c r="N51" s="20">
        <f t="shared" si="20"/>
      </c>
      <c r="O51" s="20">
        <f t="shared" si="20"/>
      </c>
      <c r="P51" s="20">
        <f t="shared" si="20"/>
      </c>
      <c r="Q51" s="20">
        <f t="shared" si="20"/>
      </c>
      <c r="R51" s="20">
        <f t="shared" si="20"/>
      </c>
      <c r="S51" s="20">
        <f t="shared" si="20"/>
      </c>
      <c r="T51" s="20">
        <f t="shared" si="20"/>
      </c>
      <c r="U51" s="20">
        <f t="shared" si="20"/>
      </c>
      <c r="V51" s="20">
        <f t="shared" si="20"/>
      </c>
      <c r="W51" s="20">
        <f t="shared" si="20"/>
      </c>
      <c r="X51" s="20">
        <f t="shared" si="20"/>
      </c>
      <c r="Y51" s="20">
        <f t="shared" si="20"/>
      </c>
      <c r="Z51" s="20">
        <f t="shared" si="20"/>
      </c>
      <c r="AA51" s="20">
        <f t="shared" si="20"/>
      </c>
      <c r="AB51" s="20">
        <f t="shared" si="20"/>
      </c>
      <c r="AC51" s="20">
        <f t="shared" si="20"/>
      </c>
      <c r="AD51" s="20">
        <f t="shared" si="20"/>
      </c>
      <c r="AE51" s="20">
        <f t="shared" si="20"/>
      </c>
      <c r="AF51" s="20">
        <f t="shared" si="20"/>
      </c>
      <c r="AG51" s="20">
        <f t="shared" si="20"/>
      </c>
      <c r="AH51" s="20">
        <f t="shared" si="20"/>
      </c>
      <c r="AI51" s="20">
        <f t="shared" si="20"/>
      </c>
      <c r="AJ51" s="20">
        <f t="shared" si="20"/>
      </c>
      <c r="AK51" s="20">
        <f t="shared" si="20"/>
      </c>
      <c r="AL51" s="20">
        <f aca="true" t="shared" si="21" ref="AL51:BL51">IF($C$50&gt;AL46,AL48,"")</f>
      </c>
      <c r="AM51" s="20">
        <f t="shared" si="21"/>
      </c>
      <c r="AN51" s="20">
        <f t="shared" si="21"/>
      </c>
      <c r="AO51" s="20">
        <f t="shared" si="21"/>
      </c>
      <c r="AP51" s="20">
        <f t="shared" si="21"/>
      </c>
      <c r="AQ51" s="20">
        <f t="shared" si="21"/>
      </c>
      <c r="AR51" s="20">
        <f t="shared" si="21"/>
      </c>
      <c r="AS51" s="20">
        <f t="shared" si="21"/>
      </c>
      <c r="AT51" s="20">
        <f t="shared" si="21"/>
      </c>
      <c r="AU51" s="20">
        <f t="shared" si="21"/>
      </c>
      <c r="AV51" s="20">
        <f t="shared" si="21"/>
      </c>
      <c r="AW51" s="20">
        <f t="shared" si="21"/>
      </c>
      <c r="AX51" s="20">
        <f t="shared" si="21"/>
      </c>
      <c r="AY51" s="20">
        <f t="shared" si="21"/>
      </c>
      <c r="AZ51" s="20">
        <f t="shared" si="21"/>
      </c>
      <c r="BA51" s="20">
        <f t="shared" si="21"/>
      </c>
      <c r="BB51" s="20">
        <f t="shared" si="21"/>
      </c>
      <c r="BC51" s="20">
        <f t="shared" si="21"/>
      </c>
      <c r="BD51" s="20">
        <f t="shared" si="21"/>
      </c>
      <c r="BE51" s="20">
        <f t="shared" si="21"/>
      </c>
      <c r="BF51" s="20">
        <f t="shared" si="21"/>
      </c>
      <c r="BG51" s="20">
        <f t="shared" si="21"/>
      </c>
      <c r="BH51" s="20">
        <f t="shared" si="21"/>
      </c>
      <c r="BI51" s="20">
        <f t="shared" si="21"/>
      </c>
      <c r="BJ51" s="20">
        <f t="shared" si="21"/>
      </c>
      <c r="BK51" s="20">
        <f t="shared" si="21"/>
      </c>
      <c r="BL51" s="20">
        <f t="shared" si="21"/>
      </c>
    </row>
    <row r="52" spans="2:64" ht="15" customHeight="1">
      <c r="B52" s="107" t="s">
        <v>224</v>
      </c>
      <c r="C52" s="45">
        <f>SUM(E51:BL51)</f>
        <v>1</v>
      </c>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2:64" ht="15" customHeight="1">
      <c r="B53" s="14"/>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5:80" ht="15" customHeight="1">
      <c r="E54" s="10"/>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U54" s="21"/>
      <c r="BV54" s="21"/>
      <c r="BW54" s="21"/>
      <c r="BX54" s="21"/>
      <c r="BY54" s="21"/>
      <c r="BZ54" s="21"/>
      <c r="CA54" s="21"/>
      <c r="CB54" s="21"/>
    </row>
    <row r="55" spans="2:72" ht="15" customHeight="1">
      <c r="B55" s="14" t="s">
        <v>123</v>
      </c>
      <c r="C55" s="45">
        <f>SUM(E55:BL55)</f>
        <v>0</v>
      </c>
      <c r="E55" s="23">
        <f aca="true" t="shared" si="22" ref="E55:AJ55">(E39-E25)*E48</f>
        <v>0</v>
      </c>
      <c r="F55" s="23">
        <f t="shared" si="22"/>
        <v>0</v>
      </c>
      <c r="G55" s="23">
        <f t="shared" si="22"/>
        <v>0</v>
      </c>
      <c r="H55" s="23">
        <f t="shared" si="22"/>
        <v>0</v>
      </c>
      <c r="I55" s="23">
        <f t="shared" si="22"/>
        <v>0</v>
      </c>
      <c r="J55" s="23">
        <f t="shared" si="22"/>
        <v>0</v>
      </c>
      <c r="K55" s="23">
        <f t="shared" si="22"/>
        <v>0</v>
      </c>
      <c r="L55" s="23">
        <f t="shared" si="22"/>
        <v>0</v>
      </c>
      <c r="M55" s="23">
        <f t="shared" si="22"/>
        <v>0</v>
      </c>
      <c r="N55" s="23">
        <f t="shared" si="22"/>
        <v>0</v>
      </c>
      <c r="O55" s="23">
        <f t="shared" si="22"/>
        <v>0</v>
      </c>
      <c r="P55" s="23">
        <f t="shared" si="22"/>
        <v>0</v>
      </c>
      <c r="Q55" s="23">
        <f t="shared" si="22"/>
        <v>0</v>
      </c>
      <c r="R55" s="23">
        <f t="shared" si="22"/>
        <v>0</v>
      </c>
      <c r="S55" s="23">
        <f t="shared" si="22"/>
        <v>0</v>
      </c>
      <c r="T55" s="23">
        <f t="shared" si="22"/>
        <v>0</v>
      </c>
      <c r="U55" s="23">
        <f t="shared" si="22"/>
        <v>0</v>
      </c>
      <c r="V55" s="23">
        <f t="shared" si="22"/>
        <v>0</v>
      </c>
      <c r="W55" s="23">
        <f t="shared" si="22"/>
        <v>0</v>
      </c>
      <c r="X55" s="23">
        <f t="shared" si="22"/>
        <v>0</v>
      </c>
      <c r="Y55" s="23">
        <f t="shared" si="22"/>
        <v>0</v>
      </c>
      <c r="Z55" s="23">
        <f t="shared" si="22"/>
        <v>0</v>
      </c>
      <c r="AA55" s="23">
        <f t="shared" si="22"/>
        <v>0</v>
      </c>
      <c r="AB55" s="23">
        <f t="shared" si="22"/>
        <v>0</v>
      </c>
      <c r="AC55" s="23">
        <f t="shared" si="22"/>
        <v>0</v>
      </c>
      <c r="AD55" s="23">
        <f t="shared" si="22"/>
        <v>0</v>
      </c>
      <c r="AE55" s="23">
        <f t="shared" si="22"/>
        <v>0</v>
      </c>
      <c r="AF55" s="23">
        <f t="shared" si="22"/>
        <v>0</v>
      </c>
      <c r="AG55" s="23">
        <f t="shared" si="22"/>
        <v>0</v>
      </c>
      <c r="AH55" s="23">
        <f t="shared" si="22"/>
        <v>0</v>
      </c>
      <c r="AI55" s="23">
        <f t="shared" si="22"/>
        <v>0</v>
      </c>
      <c r="AJ55" s="23">
        <f t="shared" si="22"/>
        <v>0</v>
      </c>
      <c r="AK55" s="23">
        <f aca="true" t="shared" si="23" ref="AK55:BL55">(AK39-AK25)*AK48</f>
        <v>0</v>
      </c>
      <c r="AL55" s="23">
        <f t="shared" si="23"/>
        <v>0</v>
      </c>
      <c r="AM55" s="23">
        <f t="shared" si="23"/>
        <v>0</v>
      </c>
      <c r="AN55" s="23">
        <f t="shared" si="23"/>
        <v>0</v>
      </c>
      <c r="AO55" s="23">
        <f t="shared" si="23"/>
        <v>0</v>
      </c>
      <c r="AP55" s="23">
        <f t="shared" si="23"/>
        <v>0</v>
      </c>
      <c r="AQ55" s="23">
        <f t="shared" si="23"/>
        <v>0</v>
      </c>
      <c r="AR55" s="23">
        <f t="shared" si="23"/>
        <v>0</v>
      </c>
      <c r="AS55" s="23">
        <f t="shared" si="23"/>
        <v>0</v>
      </c>
      <c r="AT55" s="23">
        <f t="shared" si="23"/>
        <v>0</v>
      </c>
      <c r="AU55" s="23">
        <f t="shared" si="23"/>
        <v>0</v>
      </c>
      <c r="AV55" s="23">
        <f t="shared" si="23"/>
        <v>0</v>
      </c>
      <c r="AW55" s="23">
        <f t="shared" si="23"/>
        <v>0</v>
      </c>
      <c r="AX55" s="23">
        <f t="shared" si="23"/>
        <v>0</v>
      </c>
      <c r="AY55" s="23">
        <f t="shared" si="23"/>
        <v>0</v>
      </c>
      <c r="AZ55" s="23">
        <f t="shared" si="23"/>
        <v>0</v>
      </c>
      <c r="BA55" s="23">
        <f t="shared" si="23"/>
        <v>0</v>
      </c>
      <c r="BB55" s="23">
        <f t="shared" si="23"/>
        <v>0</v>
      </c>
      <c r="BC55" s="23">
        <f t="shared" si="23"/>
        <v>0</v>
      </c>
      <c r="BD55" s="23">
        <f t="shared" si="23"/>
        <v>0</v>
      </c>
      <c r="BE55" s="23">
        <f t="shared" si="23"/>
        <v>0</v>
      </c>
      <c r="BF55" s="23">
        <f t="shared" si="23"/>
        <v>0</v>
      </c>
      <c r="BG55" s="23">
        <f t="shared" si="23"/>
        <v>0</v>
      </c>
      <c r="BH55" s="23">
        <f t="shared" si="23"/>
        <v>0</v>
      </c>
      <c r="BI55" s="23">
        <f t="shared" si="23"/>
        <v>0</v>
      </c>
      <c r="BJ55" s="23">
        <f t="shared" si="23"/>
        <v>0</v>
      </c>
      <c r="BK55" s="23">
        <f t="shared" si="23"/>
        <v>0</v>
      </c>
      <c r="BL55" s="23">
        <f t="shared" si="23"/>
        <v>0</v>
      </c>
      <c r="BO55" s="21"/>
      <c r="BP55" s="21"/>
      <c r="BQ55" s="21"/>
      <c r="BR55" s="21"/>
      <c r="BS55" s="21"/>
      <c r="BT55" s="21"/>
    </row>
    <row r="56" spans="2:7" ht="15" customHeight="1">
      <c r="B56" s="14" t="s">
        <v>124</v>
      </c>
      <c r="C56" s="45">
        <f>$C$55/$C$52</f>
        <v>0</v>
      </c>
      <c r="G56" s="23"/>
    </row>
    <row r="57" ht="15" customHeight="1"/>
    <row r="58" ht="15" customHeight="1"/>
    <row r="59" ht="15" customHeight="1"/>
    <row r="60" ht="15">
      <c r="F60" s="109"/>
    </row>
  </sheetData>
  <sheetProtection/>
  <mergeCells count="30">
    <mergeCell ref="BO34:BT34"/>
    <mergeCell ref="BO35:BT35"/>
    <mergeCell ref="BO40:BT40"/>
    <mergeCell ref="BO41:BT41"/>
    <mergeCell ref="BO36:BT36"/>
    <mergeCell ref="BO37:BT37"/>
    <mergeCell ref="BO38:BT38"/>
    <mergeCell ref="BO39:BT39"/>
    <mergeCell ref="BO27:BT27"/>
    <mergeCell ref="BO26:BT26"/>
    <mergeCell ref="BO28:BT28"/>
    <mergeCell ref="BO29:BT29"/>
    <mergeCell ref="BO32:BT32"/>
    <mergeCell ref="BO33:BT33"/>
    <mergeCell ref="BO30:BT30"/>
    <mergeCell ref="BO31:BT31"/>
    <mergeCell ref="BO18:BT18"/>
    <mergeCell ref="BO19:BT19"/>
    <mergeCell ref="BO23:BT23"/>
    <mergeCell ref="BO20:BT20"/>
    <mergeCell ref="BO21:BT21"/>
    <mergeCell ref="BO22:BT22"/>
    <mergeCell ref="BO24:BT24"/>
    <mergeCell ref="BO25:BT25"/>
    <mergeCell ref="BO14:BT16"/>
    <mergeCell ref="C3:I5"/>
    <mergeCell ref="C2:I2"/>
    <mergeCell ref="B3:B5"/>
    <mergeCell ref="BO13:BT13"/>
    <mergeCell ref="BO17:BT17"/>
  </mergeCells>
  <printOptions/>
  <pageMargins left="0.75" right="0.75" top="0.71" bottom="0.7" header="0.5" footer="0.5"/>
  <pageSetup fitToWidth="3" fitToHeight="1" horizontalDpi="200" verticalDpi="200" orientation="landscape" paperSize="9" scale="42" r:id="rId3"/>
  <headerFooter alignWithMargins="0">
    <oddHeader xml:space="preserve">&amp;R&amp;"Arial,Bold"OPTION 2&amp;"Arial,Regular" </oddHead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CB60"/>
  <sheetViews>
    <sheetView zoomScale="72" zoomScaleNormal="72" zoomScalePageLayoutView="0" workbookViewId="0" topLeftCell="A1">
      <selection activeCell="A1" sqref="A1"/>
    </sheetView>
  </sheetViews>
  <sheetFormatPr defaultColWidth="8.88671875" defaultRowHeight="15"/>
  <cols>
    <col min="1" max="1" width="1.99609375" style="0" customWidth="1"/>
    <col min="2" max="2" width="48.4453125" style="0" customWidth="1"/>
    <col min="3" max="3" width="10.6640625" style="9" customWidth="1"/>
    <col min="4" max="4" width="1.99609375" style="0" customWidth="1"/>
    <col min="5" max="64" width="10.6640625" style="0" customWidth="1"/>
    <col min="67" max="67" width="11.77734375" style="0" customWidth="1"/>
    <col min="68" max="69" width="11.4453125" style="0" customWidth="1"/>
    <col min="70" max="70" width="11.77734375" style="0" customWidth="1"/>
    <col min="71" max="72" width="11.4453125" style="0" customWidth="1"/>
  </cols>
  <sheetData>
    <row r="1" ht="10.5" customHeight="1"/>
    <row r="2" spans="2:9" s="11" customFormat="1" ht="15" customHeight="1">
      <c r="B2" s="141" t="s">
        <v>70</v>
      </c>
      <c r="C2" s="276" t="s">
        <v>228</v>
      </c>
      <c r="D2" s="277"/>
      <c r="E2" s="277"/>
      <c r="F2" s="277"/>
      <c r="G2" s="277"/>
      <c r="H2" s="277"/>
      <c r="I2" s="278"/>
    </row>
    <row r="3" spans="2:9" s="11" customFormat="1" ht="20.25" customHeight="1">
      <c r="B3" s="279" t="s">
        <v>226</v>
      </c>
      <c r="C3" s="267" t="s">
        <v>230</v>
      </c>
      <c r="D3" s="268"/>
      <c r="E3" s="268"/>
      <c r="F3" s="268"/>
      <c r="G3" s="268"/>
      <c r="H3" s="268"/>
      <c r="I3" s="269"/>
    </row>
    <row r="4" spans="2:9" s="11" customFormat="1" ht="20.25" customHeight="1">
      <c r="B4" s="280"/>
      <c r="C4" s="270"/>
      <c r="D4" s="271"/>
      <c r="E4" s="271"/>
      <c r="F4" s="271"/>
      <c r="G4" s="271"/>
      <c r="H4" s="271"/>
      <c r="I4" s="272"/>
    </row>
    <row r="5" spans="2:10" s="11" customFormat="1" ht="20.25" customHeight="1">
      <c r="B5" s="281"/>
      <c r="C5" s="273"/>
      <c r="D5" s="274"/>
      <c r="E5" s="274"/>
      <c r="F5" s="274"/>
      <c r="G5" s="274"/>
      <c r="H5" s="274"/>
      <c r="I5" s="275"/>
      <c r="J5" s="15"/>
    </row>
    <row r="6" spans="2:10" s="11" customFormat="1" ht="15" customHeight="1">
      <c r="B6" s="1"/>
      <c r="C6" s="16"/>
      <c r="D6" s="16"/>
      <c r="F6" s="16"/>
      <c r="G6" s="16"/>
      <c r="H6" s="16"/>
      <c r="I6" s="16"/>
      <c r="J6" s="15"/>
    </row>
    <row r="7" spans="2:10" s="11" customFormat="1" ht="15" customHeight="1">
      <c r="B7" s="50" t="s">
        <v>65</v>
      </c>
      <c r="C7" s="22">
        <v>0</v>
      </c>
      <c r="D7" s="16"/>
      <c r="E7" s="24" t="s">
        <v>66</v>
      </c>
      <c r="F7" s="16"/>
      <c r="G7" s="16"/>
      <c r="H7" s="16"/>
      <c r="I7" s="16"/>
      <c r="J7" s="15"/>
    </row>
    <row r="8" spans="2:10" s="11" customFormat="1" ht="15" customHeight="1">
      <c r="B8" s="1"/>
      <c r="C8" s="16"/>
      <c r="D8" s="16"/>
      <c r="E8" s="16"/>
      <c r="F8" s="16"/>
      <c r="G8" s="16"/>
      <c r="H8" s="16"/>
      <c r="I8" s="16"/>
      <c r="J8" s="15"/>
    </row>
    <row r="9" spans="3:66" s="11" customFormat="1" ht="15" customHeight="1">
      <c r="C9" s="54" t="s">
        <v>30</v>
      </c>
      <c r="D9" s="12"/>
      <c r="E9" s="58" t="s">
        <v>31</v>
      </c>
      <c r="F9" s="59"/>
      <c r="G9" s="59"/>
      <c r="H9" s="59"/>
      <c r="I9" s="59" t="s">
        <v>32</v>
      </c>
      <c r="J9" s="59"/>
      <c r="K9" s="59"/>
      <c r="L9" s="59"/>
      <c r="M9" s="59"/>
      <c r="N9" s="59" t="s">
        <v>33</v>
      </c>
      <c r="O9" s="59"/>
      <c r="P9" s="59"/>
      <c r="Q9" s="59"/>
      <c r="R9" s="59"/>
      <c r="S9" s="59" t="s">
        <v>34</v>
      </c>
      <c r="T9" s="59"/>
      <c r="U9" s="59"/>
      <c r="V9" s="59"/>
      <c r="W9" s="59"/>
      <c r="X9" s="59" t="s">
        <v>35</v>
      </c>
      <c r="Y9" s="59"/>
      <c r="Z9" s="59"/>
      <c r="AA9" s="59"/>
      <c r="AB9" s="59"/>
      <c r="AC9" s="59" t="s">
        <v>59</v>
      </c>
      <c r="AD9" s="59"/>
      <c r="AE9" s="59"/>
      <c r="AF9" s="59"/>
      <c r="AG9" s="59"/>
      <c r="AH9" s="59" t="s">
        <v>36</v>
      </c>
      <c r="AI9" s="59"/>
      <c r="AJ9" s="59"/>
      <c r="AK9" s="59"/>
      <c r="AL9" s="59"/>
      <c r="AM9" s="59" t="s">
        <v>37</v>
      </c>
      <c r="AN9" s="59"/>
      <c r="AO9" s="59"/>
      <c r="AP9" s="59"/>
      <c r="AQ9" s="59"/>
      <c r="AR9" s="59" t="s">
        <v>38</v>
      </c>
      <c r="AS9" s="59"/>
      <c r="AT9" s="59"/>
      <c r="AU9" s="59"/>
      <c r="AV9" s="59"/>
      <c r="AW9" s="59" t="s">
        <v>39</v>
      </c>
      <c r="AX9" s="59"/>
      <c r="AY9" s="59"/>
      <c r="AZ9" s="59"/>
      <c r="BA9" s="59"/>
      <c r="BB9" s="59" t="s">
        <v>40</v>
      </c>
      <c r="BC9" s="59"/>
      <c r="BD9" s="59"/>
      <c r="BE9" s="59"/>
      <c r="BF9" s="59"/>
      <c r="BG9" s="59" t="s">
        <v>41</v>
      </c>
      <c r="BH9" s="59"/>
      <c r="BI9" s="59"/>
      <c r="BJ9" s="59"/>
      <c r="BK9" s="59"/>
      <c r="BL9" s="108" t="s">
        <v>42</v>
      </c>
      <c r="BM9" s="6"/>
      <c r="BN9" s="6"/>
    </row>
    <row r="10" spans="3:66" s="11" customFormat="1" ht="15" customHeight="1">
      <c r="C10" s="55" t="s">
        <v>43</v>
      </c>
      <c r="D10" s="12"/>
      <c r="E10" s="60">
        <v>2013</v>
      </c>
      <c r="F10" s="61">
        <f aca="true" t="shared" si="0" ref="F10:AK10">E10+1</f>
        <v>2014</v>
      </c>
      <c r="G10" s="61">
        <f t="shared" si="0"/>
        <v>2015</v>
      </c>
      <c r="H10" s="61">
        <f t="shared" si="0"/>
        <v>2016</v>
      </c>
      <c r="I10" s="61">
        <f t="shared" si="0"/>
        <v>2017</v>
      </c>
      <c r="J10" s="61">
        <f t="shared" si="0"/>
        <v>2018</v>
      </c>
      <c r="K10" s="61">
        <f t="shared" si="0"/>
        <v>2019</v>
      </c>
      <c r="L10" s="61">
        <f t="shared" si="0"/>
        <v>2020</v>
      </c>
      <c r="M10" s="61">
        <f t="shared" si="0"/>
        <v>2021</v>
      </c>
      <c r="N10" s="61">
        <f t="shared" si="0"/>
        <v>2022</v>
      </c>
      <c r="O10" s="61">
        <f t="shared" si="0"/>
        <v>2023</v>
      </c>
      <c r="P10" s="61">
        <f t="shared" si="0"/>
        <v>2024</v>
      </c>
      <c r="Q10" s="61">
        <f t="shared" si="0"/>
        <v>2025</v>
      </c>
      <c r="R10" s="61">
        <f t="shared" si="0"/>
        <v>2026</v>
      </c>
      <c r="S10" s="61">
        <f t="shared" si="0"/>
        <v>2027</v>
      </c>
      <c r="T10" s="61">
        <f t="shared" si="0"/>
        <v>2028</v>
      </c>
      <c r="U10" s="61">
        <f t="shared" si="0"/>
        <v>2029</v>
      </c>
      <c r="V10" s="61">
        <f t="shared" si="0"/>
        <v>2030</v>
      </c>
      <c r="W10" s="61">
        <f t="shared" si="0"/>
        <v>2031</v>
      </c>
      <c r="X10" s="61">
        <f t="shared" si="0"/>
        <v>2032</v>
      </c>
      <c r="Y10" s="61">
        <f t="shared" si="0"/>
        <v>2033</v>
      </c>
      <c r="Z10" s="61">
        <f t="shared" si="0"/>
        <v>2034</v>
      </c>
      <c r="AA10" s="61">
        <f t="shared" si="0"/>
        <v>2035</v>
      </c>
      <c r="AB10" s="61">
        <f t="shared" si="0"/>
        <v>2036</v>
      </c>
      <c r="AC10" s="61">
        <f t="shared" si="0"/>
        <v>2037</v>
      </c>
      <c r="AD10" s="61">
        <f t="shared" si="0"/>
        <v>2038</v>
      </c>
      <c r="AE10" s="61">
        <f t="shared" si="0"/>
        <v>2039</v>
      </c>
      <c r="AF10" s="61">
        <f t="shared" si="0"/>
        <v>2040</v>
      </c>
      <c r="AG10" s="61">
        <f t="shared" si="0"/>
        <v>2041</v>
      </c>
      <c r="AH10" s="61">
        <f t="shared" si="0"/>
        <v>2042</v>
      </c>
      <c r="AI10" s="61">
        <f t="shared" si="0"/>
        <v>2043</v>
      </c>
      <c r="AJ10" s="61">
        <f t="shared" si="0"/>
        <v>2044</v>
      </c>
      <c r="AK10" s="61">
        <f t="shared" si="0"/>
        <v>2045</v>
      </c>
      <c r="AL10" s="61">
        <f aca="true" t="shared" si="1" ref="AL10:BL10">AK10+1</f>
        <v>2046</v>
      </c>
      <c r="AM10" s="61">
        <f t="shared" si="1"/>
        <v>2047</v>
      </c>
      <c r="AN10" s="61">
        <f t="shared" si="1"/>
        <v>2048</v>
      </c>
      <c r="AO10" s="61">
        <f t="shared" si="1"/>
        <v>2049</v>
      </c>
      <c r="AP10" s="61">
        <f t="shared" si="1"/>
        <v>2050</v>
      </c>
      <c r="AQ10" s="61">
        <f t="shared" si="1"/>
        <v>2051</v>
      </c>
      <c r="AR10" s="61">
        <f t="shared" si="1"/>
        <v>2052</v>
      </c>
      <c r="AS10" s="61">
        <f t="shared" si="1"/>
        <v>2053</v>
      </c>
      <c r="AT10" s="61">
        <f t="shared" si="1"/>
        <v>2054</v>
      </c>
      <c r="AU10" s="61">
        <f t="shared" si="1"/>
        <v>2055</v>
      </c>
      <c r="AV10" s="61">
        <f t="shared" si="1"/>
        <v>2056</v>
      </c>
      <c r="AW10" s="61">
        <f t="shared" si="1"/>
        <v>2057</v>
      </c>
      <c r="AX10" s="61">
        <f t="shared" si="1"/>
        <v>2058</v>
      </c>
      <c r="AY10" s="61">
        <f t="shared" si="1"/>
        <v>2059</v>
      </c>
      <c r="AZ10" s="61">
        <f t="shared" si="1"/>
        <v>2060</v>
      </c>
      <c r="BA10" s="61">
        <f t="shared" si="1"/>
        <v>2061</v>
      </c>
      <c r="BB10" s="61">
        <f t="shared" si="1"/>
        <v>2062</v>
      </c>
      <c r="BC10" s="61">
        <f t="shared" si="1"/>
        <v>2063</v>
      </c>
      <c r="BD10" s="61">
        <f t="shared" si="1"/>
        <v>2064</v>
      </c>
      <c r="BE10" s="61">
        <f t="shared" si="1"/>
        <v>2065</v>
      </c>
      <c r="BF10" s="61">
        <f t="shared" si="1"/>
        <v>2066</v>
      </c>
      <c r="BG10" s="61">
        <f t="shared" si="1"/>
        <v>2067</v>
      </c>
      <c r="BH10" s="61">
        <f t="shared" si="1"/>
        <v>2068</v>
      </c>
      <c r="BI10" s="61">
        <f t="shared" si="1"/>
        <v>2069</v>
      </c>
      <c r="BJ10" s="61">
        <f t="shared" si="1"/>
        <v>2070</v>
      </c>
      <c r="BK10" s="61">
        <f t="shared" si="1"/>
        <v>2071</v>
      </c>
      <c r="BL10" s="86">
        <f t="shared" si="1"/>
        <v>2072</v>
      </c>
      <c r="BM10" s="6"/>
      <c r="BN10" s="6"/>
    </row>
    <row r="11" spans="3:72" s="11" customFormat="1" ht="15" customHeight="1">
      <c r="C11" s="56"/>
      <c r="D11" s="13"/>
      <c r="E11" s="60">
        <v>0</v>
      </c>
      <c r="F11" s="61">
        <f aca="true" t="shared" si="2" ref="F11:AK11">E11+1</f>
        <v>1</v>
      </c>
      <c r="G11" s="61">
        <f t="shared" si="2"/>
        <v>2</v>
      </c>
      <c r="H11" s="61">
        <f t="shared" si="2"/>
        <v>3</v>
      </c>
      <c r="I11" s="61">
        <f t="shared" si="2"/>
        <v>4</v>
      </c>
      <c r="J11" s="61">
        <f t="shared" si="2"/>
        <v>5</v>
      </c>
      <c r="K11" s="61">
        <f t="shared" si="2"/>
        <v>6</v>
      </c>
      <c r="L11" s="61">
        <f t="shared" si="2"/>
        <v>7</v>
      </c>
      <c r="M11" s="61">
        <f t="shared" si="2"/>
        <v>8</v>
      </c>
      <c r="N11" s="61">
        <f t="shared" si="2"/>
        <v>9</v>
      </c>
      <c r="O11" s="61">
        <f t="shared" si="2"/>
        <v>10</v>
      </c>
      <c r="P11" s="61">
        <f t="shared" si="2"/>
        <v>11</v>
      </c>
      <c r="Q11" s="61">
        <f t="shared" si="2"/>
        <v>12</v>
      </c>
      <c r="R11" s="61">
        <f t="shared" si="2"/>
        <v>13</v>
      </c>
      <c r="S11" s="61">
        <f t="shared" si="2"/>
        <v>14</v>
      </c>
      <c r="T11" s="61">
        <f t="shared" si="2"/>
        <v>15</v>
      </c>
      <c r="U11" s="61">
        <f t="shared" si="2"/>
        <v>16</v>
      </c>
      <c r="V11" s="61">
        <f t="shared" si="2"/>
        <v>17</v>
      </c>
      <c r="W11" s="61">
        <f t="shared" si="2"/>
        <v>18</v>
      </c>
      <c r="X11" s="61">
        <f t="shared" si="2"/>
        <v>19</v>
      </c>
      <c r="Y11" s="61">
        <f t="shared" si="2"/>
        <v>20</v>
      </c>
      <c r="Z11" s="61">
        <f t="shared" si="2"/>
        <v>21</v>
      </c>
      <c r="AA11" s="61">
        <f t="shared" si="2"/>
        <v>22</v>
      </c>
      <c r="AB11" s="61">
        <f t="shared" si="2"/>
        <v>23</v>
      </c>
      <c r="AC11" s="61">
        <f t="shared" si="2"/>
        <v>24</v>
      </c>
      <c r="AD11" s="61">
        <f t="shared" si="2"/>
        <v>25</v>
      </c>
      <c r="AE11" s="61">
        <f t="shared" si="2"/>
        <v>26</v>
      </c>
      <c r="AF11" s="61">
        <f t="shared" si="2"/>
        <v>27</v>
      </c>
      <c r="AG11" s="61">
        <f t="shared" si="2"/>
        <v>28</v>
      </c>
      <c r="AH11" s="61">
        <f t="shared" si="2"/>
        <v>29</v>
      </c>
      <c r="AI11" s="61">
        <f t="shared" si="2"/>
        <v>30</v>
      </c>
      <c r="AJ11" s="61">
        <f t="shared" si="2"/>
        <v>31</v>
      </c>
      <c r="AK11" s="61">
        <f t="shared" si="2"/>
        <v>32</v>
      </c>
      <c r="AL11" s="61">
        <f aca="true" t="shared" si="3" ref="AL11:BL11">AK11+1</f>
        <v>33</v>
      </c>
      <c r="AM11" s="61">
        <f t="shared" si="3"/>
        <v>34</v>
      </c>
      <c r="AN11" s="61">
        <f t="shared" si="3"/>
        <v>35</v>
      </c>
      <c r="AO11" s="61">
        <f t="shared" si="3"/>
        <v>36</v>
      </c>
      <c r="AP11" s="61">
        <f t="shared" si="3"/>
        <v>37</v>
      </c>
      <c r="AQ11" s="61">
        <f t="shared" si="3"/>
        <v>38</v>
      </c>
      <c r="AR11" s="61">
        <f t="shared" si="3"/>
        <v>39</v>
      </c>
      <c r="AS11" s="61">
        <f t="shared" si="3"/>
        <v>40</v>
      </c>
      <c r="AT11" s="61">
        <f t="shared" si="3"/>
        <v>41</v>
      </c>
      <c r="AU11" s="61">
        <f t="shared" si="3"/>
        <v>42</v>
      </c>
      <c r="AV11" s="61">
        <f t="shared" si="3"/>
        <v>43</v>
      </c>
      <c r="AW11" s="61">
        <f t="shared" si="3"/>
        <v>44</v>
      </c>
      <c r="AX11" s="61">
        <f t="shared" si="3"/>
        <v>45</v>
      </c>
      <c r="AY11" s="61">
        <f t="shared" si="3"/>
        <v>46</v>
      </c>
      <c r="AZ11" s="61">
        <f t="shared" si="3"/>
        <v>47</v>
      </c>
      <c r="BA11" s="61">
        <f t="shared" si="3"/>
        <v>48</v>
      </c>
      <c r="BB11" s="61">
        <f t="shared" si="3"/>
        <v>49</v>
      </c>
      <c r="BC11" s="61">
        <f t="shared" si="3"/>
        <v>50</v>
      </c>
      <c r="BD11" s="61">
        <f t="shared" si="3"/>
        <v>51</v>
      </c>
      <c r="BE11" s="61">
        <f t="shared" si="3"/>
        <v>52</v>
      </c>
      <c r="BF11" s="61">
        <f t="shared" si="3"/>
        <v>53</v>
      </c>
      <c r="BG11" s="61">
        <f t="shared" si="3"/>
        <v>54</v>
      </c>
      <c r="BH11" s="61">
        <f t="shared" si="3"/>
        <v>55</v>
      </c>
      <c r="BI11" s="61">
        <f t="shared" si="3"/>
        <v>56</v>
      </c>
      <c r="BJ11" s="61">
        <f t="shared" si="3"/>
        <v>57</v>
      </c>
      <c r="BK11" s="61">
        <f t="shared" si="3"/>
        <v>58</v>
      </c>
      <c r="BL11" s="86">
        <f t="shared" si="3"/>
        <v>59</v>
      </c>
      <c r="BM11" s="6"/>
      <c r="BN11" s="6"/>
      <c r="BO11" s="106"/>
      <c r="BP11" s="106"/>
      <c r="BQ11" s="106"/>
      <c r="BR11" s="106"/>
      <c r="BS11" s="106"/>
      <c r="BT11" s="106"/>
    </row>
    <row r="12" spans="3:72" s="11" customFormat="1" ht="15" customHeight="1">
      <c r="C12" s="57" t="s">
        <v>58</v>
      </c>
      <c r="D12" s="13"/>
      <c r="E12" s="62" t="s">
        <v>58</v>
      </c>
      <c r="F12" s="63" t="s">
        <v>58</v>
      </c>
      <c r="G12" s="63" t="s">
        <v>58</v>
      </c>
      <c r="H12" s="63" t="s">
        <v>58</v>
      </c>
      <c r="I12" s="63" t="s">
        <v>58</v>
      </c>
      <c r="J12" s="63" t="s">
        <v>58</v>
      </c>
      <c r="K12" s="63" t="s">
        <v>58</v>
      </c>
      <c r="L12" s="63" t="s">
        <v>58</v>
      </c>
      <c r="M12" s="63" t="s">
        <v>58</v>
      </c>
      <c r="N12" s="63" t="s">
        <v>58</v>
      </c>
      <c r="O12" s="63" t="s">
        <v>58</v>
      </c>
      <c r="P12" s="63" t="s">
        <v>58</v>
      </c>
      <c r="Q12" s="63" t="s">
        <v>58</v>
      </c>
      <c r="R12" s="63" t="s">
        <v>58</v>
      </c>
      <c r="S12" s="63" t="s">
        <v>58</v>
      </c>
      <c r="T12" s="63" t="s">
        <v>58</v>
      </c>
      <c r="U12" s="63" t="s">
        <v>58</v>
      </c>
      <c r="V12" s="63" t="s">
        <v>58</v>
      </c>
      <c r="W12" s="63" t="s">
        <v>58</v>
      </c>
      <c r="X12" s="63" t="s">
        <v>58</v>
      </c>
      <c r="Y12" s="63" t="s">
        <v>58</v>
      </c>
      <c r="Z12" s="63" t="s">
        <v>58</v>
      </c>
      <c r="AA12" s="63" t="s">
        <v>58</v>
      </c>
      <c r="AB12" s="63" t="s">
        <v>58</v>
      </c>
      <c r="AC12" s="63" t="s">
        <v>58</v>
      </c>
      <c r="AD12" s="63" t="s">
        <v>58</v>
      </c>
      <c r="AE12" s="63" t="s">
        <v>58</v>
      </c>
      <c r="AF12" s="63" t="s">
        <v>58</v>
      </c>
      <c r="AG12" s="63" t="s">
        <v>58</v>
      </c>
      <c r="AH12" s="63" t="s">
        <v>58</v>
      </c>
      <c r="AI12" s="63" t="s">
        <v>58</v>
      </c>
      <c r="AJ12" s="63" t="s">
        <v>58</v>
      </c>
      <c r="AK12" s="63" t="s">
        <v>58</v>
      </c>
      <c r="AL12" s="63" t="s">
        <v>58</v>
      </c>
      <c r="AM12" s="63" t="s">
        <v>58</v>
      </c>
      <c r="AN12" s="63" t="s">
        <v>58</v>
      </c>
      <c r="AO12" s="63" t="s">
        <v>58</v>
      </c>
      <c r="AP12" s="63" t="s">
        <v>58</v>
      </c>
      <c r="AQ12" s="63" t="s">
        <v>58</v>
      </c>
      <c r="AR12" s="63" t="s">
        <v>58</v>
      </c>
      <c r="AS12" s="63" t="s">
        <v>58</v>
      </c>
      <c r="AT12" s="63" t="s">
        <v>58</v>
      </c>
      <c r="AU12" s="63" t="s">
        <v>58</v>
      </c>
      <c r="AV12" s="63" t="s">
        <v>58</v>
      </c>
      <c r="AW12" s="63" t="s">
        <v>58</v>
      </c>
      <c r="AX12" s="63" t="s">
        <v>58</v>
      </c>
      <c r="AY12" s="63" t="s">
        <v>58</v>
      </c>
      <c r="AZ12" s="63" t="s">
        <v>58</v>
      </c>
      <c r="BA12" s="63" t="s">
        <v>58</v>
      </c>
      <c r="BB12" s="63" t="s">
        <v>58</v>
      </c>
      <c r="BC12" s="63" t="s">
        <v>58</v>
      </c>
      <c r="BD12" s="63" t="s">
        <v>58</v>
      </c>
      <c r="BE12" s="63" t="s">
        <v>58</v>
      </c>
      <c r="BF12" s="63" t="s">
        <v>58</v>
      </c>
      <c r="BG12" s="63" t="s">
        <v>58</v>
      </c>
      <c r="BH12" s="63" t="s">
        <v>58</v>
      </c>
      <c r="BI12" s="63" t="s">
        <v>58</v>
      </c>
      <c r="BJ12" s="63" t="s">
        <v>58</v>
      </c>
      <c r="BK12" s="63" t="s">
        <v>58</v>
      </c>
      <c r="BL12" s="87" t="s">
        <v>58</v>
      </c>
      <c r="BM12" s="6"/>
      <c r="BN12" s="6"/>
      <c r="BO12" s="106"/>
      <c r="BP12" s="106"/>
      <c r="BQ12" s="106"/>
      <c r="BR12" s="106"/>
      <c r="BS12" s="106"/>
      <c r="BT12" s="106"/>
    </row>
    <row r="13" spans="3:72" ht="15" customHeight="1">
      <c r="C13" s="30"/>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4"/>
      <c r="BM13" s="2"/>
      <c r="BN13" s="2"/>
      <c r="BO13" s="282" t="s">
        <v>5</v>
      </c>
      <c r="BP13" s="282"/>
      <c r="BQ13" s="282"/>
      <c r="BR13" s="282"/>
      <c r="BS13" s="282"/>
      <c r="BT13" s="282"/>
    </row>
    <row r="14" spans="2:72" ht="15" customHeight="1">
      <c r="B14" s="51" t="s">
        <v>21</v>
      </c>
      <c r="C14" s="31"/>
      <c r="D14" s="23"/>
      <c r="E14" s="44"/>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110"/>
      <c r="BO14" s="258" t="s">
        <v>239</v>
      </c>
      <c r="BP14" s="259"/>
      <c r="BQ14" s="259"/>
      <c r="BR14" s="259"/>
      <c r="BS14" s="259"/>
      <c r="BT14" s="260"/>
    </row>
    <row r="15" spans="2:72" ht="15" customHeight="1">
      <c r="B15" s="26"/>
      <c r="C15" s="31"/>
      <c r="D15" s="23"/>
      <c r="E15" s="44"/>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110"/>
      <c r="BO15" s="261"/>
      <c r="BP15" s="262"/>
      <c r="BQ15" s="262"/>
      <c r="BR15" s="262"/>
      <c r="BS15" s="262"/>
      <c r="BT15" s="263"/>
    </row>
    <row r="16" spans="2:72" ht="15" customHeight="1">
      <c r="B16" s="51" t="s">
        <v>110</v>
      </c>
      <c r="C16" s="31"/>
      <c r="D16" s="23"/>
      <c r="E16" s="44"/>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110"/>
      <c r="BO16" s="264"/>
      <c r="BP16" s="265"/>
      <c r="BQ16" s="265"/>
      <c r="BR16" s="265"/>
      <c r="BS16" s="265"/>
      <c r="BT16" s="266"/>
    </row>
    <row r="17" spans="2:72" ht="15" customHeight="1">
      <c r="B17" s="27" t="s">
        <v>51</v>
      </c>
      <c r="C17" s="31">
        <f>SUM(E17:BL17)</f>
        <v>0</v>
      </c>
      <c r="D17" s="23"/>
      <c r="E17" s="4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110"/>
      <c r="BO17" s="255" t="s">
        <v>4</v>
      </c>
      <c r="BP17" s="256"/>
      <c r="BQ17" s="256"/>
      <c r="BR17" s="256"/>
      <c r="BS17" s="256"/>
      <c r="BT17" s="257"/>
    </row>
    <row r="18" spans="2:72" ht="15" customHeight="1">
      <c r="B18" s="27" t="s">
        <v>52</v>
      </c>
      <c r="C18" s="31">
        <f>SUM(E18:BL18)</f>
        <v>0</v>
      </c>
      <c r="D18" s="23"/>
      <c r="E18" s="4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110"/>
      <c r="BO18" s="248" t="s">
        <v>10</v>
      </c>
      <c r="BP18" s="243"/>
      <c r="BQ18" s="243"/>
      <c r="BR18" s="243"/>
      <c r="BS18" s="243"/>
      <c r="BT18" s="244"/>
    </row>
    <row r="19" spans="2:72" ht="15" customHeight="1">
      <c r="B19" s="27" t="s">
        <v>50</v>
      </c>
      <c r="C19" s="31">
        <f>SUM(E19:BL19)</f>
        <v>0</v>
      </c>
      <c r="D19" s="23"/>
      <c r="E19" s="44"/>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110"/>
      <c r="BO19" s="248" t="s">
        <v>10</v>
      </c>
      <c r="BP19" s="243"/>
      <c r="BQ19" s="243"/>
      <c r="BR19" s="243"/>
      <c r="BS19" s="243"/>
      <c r="BT19" s="244"/>
    </row>
    <row r="20" spans="2:72" ht="15" customHeight="1">
      <c r="B20" s="27"/>
      <c r="C20" s="31"/>
      <c r="D20" s="23"/>
      <c r="E20" s="44"/>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110"/>
      <c r="BO20" s="242" t="s">
        <v>9</v>
      </c>
      <c r="BP20" s="243"/>
      <c r="BQ20" s="243"/>
      <c r="BR20" s="243"/>
      <c r="BS20" s="243"/>
      <c r="BT20" s="244"/>
    </row>
    <row r="21" spans="2:72" ht="15" customHeight="1">
      <c r="B21" s="52" t="s">
        <v>44</v>
      </c>
      <c r="C21" s="111">
        <f>SUM(C17:C19)</f>
        <v>0</v>
      </c>
      <c r="D21" s="112"/>
      <c r="E21" s="113">
        <f aca="true" t="shared" si="4" ref="E21:AJ21">SUM(E17:E19)</f>
        <v>0</v>
      </c>
      <c r="F21" s="114">
        <f t="shared" si="4"/>
        <v>0</v>
      </c>
      <c r="G21" s="114">
        <f t="shared" si="4"/>
        <v>0</v>
      </c>
      <c r="H21" s="114">
        <f t="shared" si="4"/>
        <v>0</v>
      </c>
      <c r="I21" s="114">
        <f t="shared" si="4"/>
        <v>0</v>
      </c>
      <c r="J21" s="114">
        <f t="shared" si="4"/>
        <v>0</v>
      </c>
      <c r="K21" s="114">
        <f t="shared" si="4"/>
        <v>0</v>
      </c>
      <c r="L21" s="114">
        <f t="shared" si="4"/>
        <v>0</v>
      </c>
      <c r="M21" s="114">
        <f t="shared" si="4"/>
        <v>0</v>
      </c>
      <c r="N21" s="114">
        <f t="shared" si="4"/>
        <v>0</v>
      </c>
      <c r="O21" s="114">
        <f t="shared" si="4"/>
        <v>0</v>
      </c>
      <c r="P21" s="114">
        <f t="shared" si="4"/>
        <v>0</v>
      </c>
      <c r="Q21" s="114">
        <f t="shared" si="4"/>
        <v>0</v>
      </c>
      <c r="R21" s="114">
        <f t="shared" si="4"/>
        <v>0</v>
      </c>
      <c r="S21" s="114">
        <f t="shared" si="4"/>
        <v>0</v>
      </c>
      <c r="T21" s="114">
        <f t="shared" si="4"/>
        <v>0</v>
      </c>
      <c r="U21" s="114">
        <f t="shared" si="4"/>
        <v>0</v>
      </c>
      <c r="V21" s="114">
        <f t="shared" si="4"/>
        <v>0</v>
      </c>
      <c r="W21" s="114">
        <f t="shared" si="4"/>
        <v>0</v>
      </c>
      <c r="X21" s="114">
        <f t="shared" si="4"/>
        <v>0</v>
      </c>
      <c r="Y21" s="114">
        <f t="shared" si="4"/>
        <v>0</v>
      </c>
      <c r="Z21" s="114">
        <f t="shared" si="4"/>
        <v>0</v>
      </c>
      <c r="AA21" s="114">
        <f t="shared" si="4"/>
        <v>0</v>
      </c>
      <c r="AB21" s="114">
        <f t="shared" si="4"/>
        <v>0</v>
      </c>
      <c r="AC21" s="114">
        <f t="shared" si="4"/>
        <v>0</v>
      </c>
      <c r="AD21" s="114">
        <f t="shared" si="4"/>
        <v>0</v>
      </c>
      <c r="AE21" s="114">
        <f t="shared" si="4"/>
        <v>0</v>
      </c>
      <c r="AF21" s="114">
        <f t="shared" si="4"/>
        <v>0</v>
      </c>
      <c r="AG21" s="114">
        <f t="shared" si="4"/>
        <v>0</v>
      </c>
      <c r="AH21" s="114">
        <f t="shared" si="4"/>
        <v>0</v>
      </c>
      <c r="AI21" s="114">
        <f t="shared" si="4"/>
        <v>0</v>
      </c>
      <c r="AJ21" s="114">
        <f t="shared" si="4"/>
        <v>0</v>
      </c>
      <c r="AK21" s="114">
        <f aca="true" t="shared" si="5" ref="AK21:BL21">SUM(AK17:AK19)</f>
        <v>0</v>
      </c>
      <c r="AL21" s="114">
        <f t="shared" si="5"/>
        <v>0</v>
      </c>
      <c r="AM21" s="114">
        <f t="shared" si="5"/>
        <v>0</v>
      </c>
      <c r="AN21" s="114">
        <f t="shared" si="5"/>
        <v>0</v>
      </c>
      <c r="AO21" s="114">
        <f t="shared" si="5"/>
        <v>0</v>
      </c>
      <c r="AP21" s="114">
        <f t="shared" si="5"/>
        <v>0</v>
      </c>
      <c r="AQ21" s="114">
        <f t="shared" si="5"/>
        <v>0</v>
      </c>
      <c r="AR21" s="114">
        <f t="shared" si="5"/>
        <v>0</v>
      </c>
      <c r="AS21" s="114">
        <f t="shared" si="5"/>
        <v>0</v>
      </c>
      <c r="AT21" s="114">
        <f t="shared" si="5"/>
        <v>0</v>
      </c>
      <c r="AU21" s="114">
        <f t="shared" si="5"/>
        <v>0</v>
      </c>
      <c r="AV21" s="114">
        <f t="shared" si="5"/>
        <v>0</v>
      </c>
      <c r="AW21" s="114">
        <f t="shared" si="5"/>
        <v>0</v>
      </c>
      <c r="AX21" s="114">
        <f t="shared" si="5"/>
        <v>0</v>
      </c>
      <c r="AY21" s="114">
        <f t="shared" si="5"/>
        <v>0</v>
      </c>
      <c r="AZ21" s="114">
        <f t="shared" si="5"/>
        <v>0</v>
      </c>
      <c r="BA21" s="114">
        <f t="shared" si="5"/>
        <v>0</v>
      </c>
      <c r="BB21" s="114">
        <f t="shared" si="5"/>
        <v>0</v>
      </c>
      <c r="BC21" s="114">
        <f t="shared" si="5"/>
        <v>0</v>
      </c>
      <c r="BD21" s="114">
        <f t="shared" si="5"/>
        <v>0</v>
      </c>
      <c r="BE21" s="114">
        <f t="shared" si="5"/>
        <v>0</v>
      </c>
      <c r="BF21" s="114">
        <f t="shared" si="5"/>
        <v>0</v>
      </c>
      <c r="BG21" s="114">
        <f t="shared" si="5"/>
        <v>0</v>
      </c>
      <c r="BH21" s="114">
        <f t="shared" si="5"/>
        <v>0</v>
      </c>
      <c r="BI21" s="114">
        <f t="shared" si="5"/>
        <v>0</v>
      </c>
      <c r="BJ21" s="114">
        <f t="shared" si="5"/>
        <v>0</v>
      </c>
      <c r="BK21" s="114">
        <f t="shared" si="5"/>
        <v>0</v>
      </c>
      <c r="BL21" s="115">
        <f t="shared" si="5"/>
        <v>0</v>
      </c>
      <c r="BO21" s="242" t="s">
        <v>9</v>
      </c>
      <c r="BP21" s="243"/>
      <c r="BQ21" s="243"/>
      <c r="BR21" s="243"/>
      <c r="BS21" s="243"/>
      <c r="BT21" s="244"/>
    </row>
    <row r="22" spans="2:72" ht="15" customHeight="1">
      <c r="B22" s="28"/>
      <c r="C22" s="31"/>
      <c r="D22" s="23"/>
      <c r="E22" s="44"/>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110"/>
      <c r="BO22" s="242" t="s">
        <v>9</v>
      </c>
      <c r="BP22" s="243"/>
      <c r="BQ22" s="243"/>
      <c r="BR22" s="243"/>
      <c r="BS22" s="243"/>
      <c r="BT22" s="244"/>
    </row>
    <row r="23" spans="2:72" ht="15" customHeight="1">
      <c r="B23" s="64" t="s">
        <v>67</v>
      </c>
      <c r="C23" s="31"/>
      <c r="D23" s="23"/>
      <c r="E23" s="44"/>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110"/>
      <c r="BO23" s="252" t="s">
        <v>9</v>
      </c>
      <c r="BP23" s="253"/>
      <c r="BQ23" s="253"/>
      <c r="BR23" s="253"/>
      <c r="BS23" s="253"/>
      <c r="BT23" s="254"/>
    </row>
    <row r="24" spans="2:72" ht="15" customHeight="1">
      <c r="B24" s="28" t="s">
        <v>53</v>
      </c>
      <c r="C24" s="31">
        <f>SUM(E24:BL24)</f>
        <v>0</v>
      </c>
      <c r="D24" s="23"/>
      <c r="E24" s="44"/>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110"/>
      <c r="BO24" s="248"/>
      <c r="BP24" s="243"/>
      <c r="BQ24" s="243"/>
      <c r="BR24" s="243"/>
      <c r="BS24" s="243"/>
      <c r="BT24" s="244"/>
    </row>
    <row r="25" spans="2:72" ht="15" customHeight="1">
      <c r="B25" s="28" t="s">
        <v>45</v>
      </c>
      <c r="C25" s="31">
        <f>SUM(E25:BL25)</f>
        <v>0</v>
      </c>
      <c r="D25" s="23"/>
      <c r="E25" s="44"/>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110"/>
      <c r="BO25" s="248" t="s">
        <v>10</v>
      </c>
      <c r="BP25" s="243"/>
      <c r="BQ25" s="243"/>
      <c r="BR25" s="243"/>
      <c r="BS25" s="243"/>
      <c r="BT25" s="244"/>
    </row>
    <row r="26" spans="2:72" ht="15" customHeight="1">
      <c r="B26" s="28" t="s">
        <v>54</v>
      </c>
      <c r="C26" s="31">
        <f>SUM(E26:BL26)</f>
        <v>0</v>
      </c>
      <c r="D26" s="23"/>
      <c r="E26" s="44"/>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110"/>
      <c r="BO26" s="248" t="s">
        <v>10</v>
      </c>
      <c r="BP26" s="243"/>
      <c r="BQ26" s="243"/>
      <c r="BR26" s="243"/>
      <c r="BS26" s="243"/>
      <c r="BT26" s="244"/>
    </row>
    <row r="27" spans="2:72" ht="15" customHeight="1">
      <c r="B27" s="28" t="s">
        <v>56</v>
      </c>
      <c r="C27" s="31">
        <f>SUM(E27:BL27)</f>
        <v>0</v>
      </c>
      <c r="D27" s="23"/>
      <c r="E27" s="44"/>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110"/>
      <c r="BO27" s="248" t="s">
        <v>10</v>
      </c>
      <c r="BP27" s="243"/>
      <c r="BQ27" s="243"/>
      <c r="BR27" s="243"/>
      <c r="BS27" s="243"/>
      <c r="BT27" s="244"/>
    </row>
    <row r="28" spans="2:72" ht="15" customHeight="1">
      <c r="B28" s="28"/>
      <c r="C28" s="31"/>
      <c r="D28" s="23"/>
      <c r="E28" s="44"/>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110"/>
      <c r="BO28" s="242" t="s">
        <v>9</v>
      </c>
      <c r="BP28" s="243"/>
      <c r="BQ28" s="243"/>
      <c r="BR28" s="243"/>
      <c r="BS28" s="243"/>
      <c r="BT28" s="244"/>
    </row>
    <row r="29" spans="2:72" ht="15" customHeight="1">
      <c r="B29" s="52" t="s">
        <v>46</v>
      </c>
      <c r="C29" s="116">
        <f>SUM(C24:C27)</f>
        <v>0</v>
      </c>
      <c r="D29" s="117"/>
      <c r="E29" s="118">
        <f aca="true" t="shared" si="6" ref="E29:AJ29">SUM(E24:E27)</f>
        <v>0</v>
      </c>
      <c r="F29" s="119">
        <f t="shared" si="6"/>
        <v>0</v>
      </c>
      <c r="G29" s="119">
        <f t="shared" si="6"/>
        <v>0</v>
      </c>
      <c r="H29" s="119">
        <f t="shared" si="6"/>
        <v>0</v>
      </c>
      <c r="I29" s="119">
        <f t="shared" si="6"/>
        <v>0</v>
      </c>
      <c r="J29" s="119">
        <f t="shared" si="6"/>
        <v>0</v>
      </c>
      <c r="K29" s="119">
        <f t="shared" si="6"/>
        <v>0</v>
      </c>
      <c r="L29" s="119">
        <f t="shared" si="6"/>
        <v>0</v>
      </c>
      <c r="M29" s="119">
        <f t="shared" si="6"/>
        <v>0</v>
      </c>
      <c r="N29" s="119">
        <f t="shared" si="6"/>
        <v>0</v>
      </c>
      <c r="O29" s="119">
        <f t="shared" si="6"/>
        <v>0</v>
      </c>
      <c r="P29" s="119">
        <f t="shared" si="6"/>
        <v>0</v>
      </c>
      <c r="Q29" s="119">
        <f t="shared" si="6"/>
        <v>0</v>
      </c>
      <c r="R29" s="119">
        <f t="shared" si="6"/>
        <v>0</v>
      </c>
      <c r="S29" s="119">
        <f t="shared" si="6"/>
        <v>0</v>
      </c>
      <c r="T29" s="119">
        <f t="shared" si="6"/>
        <v>0</v>
      </c>
      <c r="U29" s="119">
        <f t="shared" si="6"/>
        <v>0</v>
      </c>
      <c r="V29" s="119">
        <f t="shared" si="6"/>
        <v>0</v>
      </c>
      <c r="W29" s="119">
        <f t="shared" si="6"/>
        <v>0</v>
      </c>
      <c r="X29" s="119">
        <f t="shared" si="6"/>
        <v>0</v>
      </c>
      <c r="Y29" s="119">
        <f t="shared" si="6"/>
        <v>0</v>
      </c>
      <c r="Z29" s="119">
        <f t="shared" si="6"/>
        <v>0</v>
      </c>
      <c r="AA29" s="119">
        <f t="shared" si="6"/>
        <v>0</v>
      </c>
      <c r="AB29" s="119">
        <f t="shared" si="6"/>
        <v>0</v>
      </c>
      <c r="AC29" s="119">
        <f t="shared" si="6"/>
        <v>0</v>
      </c>
      <c r="AD29" s="119">
        <f t="shared" si="6"/>
        <v>0</v>
      </c>
      <c r="AE29" s="119">
        <f t="shared" si="6"/>
        <v>0</v>
      </c>
      <c r="AF29" s="119">
        <f t="shared" si="6"/>
        <v>0</v>
      </c>
      <c r="AG29" s="119">
        <f t="shared" si="6"/>
        <v>0</v>
      </c>
      <c r="AH29" s="119">
        <f t="shared" si="6"/>
        <v>0</v>
      </c>
      <c r="AI29" s="119">
        <f t="shared" si="6"/>
        <v>0</v>
      </c>
      <c r="AJ29" s="119">
        <f t="shared" si="6"/>
        <v>0</v>
      </c>
      <c r="AK29" s="119">
        <f aca="true" t="shared" si="7" ref="AK29:BL29">SUM(AK24:AK27)</f>
        <v>0</v>
      </c>
      <c r="AL29" s="119">
        <f t="shared" si="7"/>
        <v>0</v>
      </c>
      <c r="AM29" s="119">
        <f t="shared" si="7"/>
        <v>0</v>
      </c>
      <c r="AN29" s="119">
        <f t="shared" si="7"/>
        <v>0</v>
      </c>
      <c r="AO29" s="119">
        <f t="shared" si="7"/>
        <v>0</v>
      </c>
      <c r="AP29" s="119">
        <f t="shared" si="7"/>
        <v>0</v>
      </c>
      <c r="AQ29" s="119">
        <f t="shared" si="7"/>
        <v>0</v>
      </c>
      <c r="AR29" s="119">
        <f t="shared" si="7"/>
        <v>0</v>
      </c>
      <c r="AS29" s="119">
        <f t="shared" si="7"/>
        <v>0</v>
      </c>
      <c r="AT29" s="119">
        <f t="shared" si="7"/>
        <v>0</v>
      </c>
      <c r="AU29" s="119">
        <f t="shared" si="7"/>
        <v>0</v>
      </c>
      <c r="AV29" s="119">
        <f t="shared" si="7"/>
        <v>0</v>
      </c>
      <c r="AW29" s="119">
        <f t="shared" si="7"/>
        <v>0</v>
      </c>
      <c r="AX29" s="119">
        <f t="shared" si="7"/>
        <v>0</v>
      </c>
      <c r="AY29" s="119">
        <f t="shared" si="7"/>
        <v>0</v>
      </c>
      <c r="AZ29" s="119">
        <f t="shared" si="7"/>
        <v>0</v>
      </c>
      <c r="BA29" s="119">
        <f t="shared" si="7"/>
        <v>0</v>
      </c>
      <c r="BB29" s="119">
        <f t="shared" si="7"/>
        <v>0</v>
      </c>
      <c r="BC29" s="119">
        <f t="shared" si="7"/>
        <v>0</v>
      </c>
      <c r="BD29" s="119">
        <f t="shared" si="7"/>
        <v>0</v>
      </c>
      <c r="BE29" s="119">
        <f t="shared" si="7"/>
        <v>0</v>
      </c>
      <c r="BF29" s="119">
        <f t="shared" si="7"/>
        <v>0</v>
      </c>
      <c r="BG29" s="119">
        <f t="shared" si="7"/>
        <v>0</v>
      </c>
      <c r="BH29" s="119">
        <f t="shared" si="7"/>
        <v>0</v>
      </c>
      <c r="BI29" s="119">
        <f t="shared" si="7"/>
        <v>0</v>
      </c>
      <c r="BJ29" s="119">
        <f t="shared" si="7"/>
        <v>0</v>
      </c>
      <c r="BK29" s="119">
        <f t="shared" si="7"/>
        <v>0</v>
      </c>
      <c r="BL29" s="120">
        <f t="shared" si="7"/>
        <v>0</v>
      </c>
      <c r="BO29" s="242" t="s">
        <v>9</v>
      </c>
      <c r="BP29" s="243"/>
      <c r="BQ29" s="243"/>
      <c r="BR29" s="243"/>
      <c r="BS29" s="243"/>
      <c r="BT29" s="244"/>
    </row>
    <row r="30" spans="2:72" ht="15" customHeight="1">
      <c r="B30" s="8"/>
      <c r="C30" s="31"/>
      <c r="D30" s="23"/>
      <c r="E30" s="44"/>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110"/>
      <c r="BO30" s="248"/>
      <c r="BP30" s="243"/>
      <c r="BQ30" s="243"/>
      <c r="BR30" s="243"/>
      <c r="BS30" s="243"/>
      <c r="BT30" s="244"/>
    </row>
    <row r="31" spans="2:72" ht="15" customHeight="1">
      <c r="B31" s="8"/>
      <c r="C31" s="31"/>
      <c r="D31" s="23"/>
      <c r="E31" s="44"/>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110"/>
      <c r="BO31" s="248"/>
      <c r="BP31" s="243"/>
      <c r="BQ31" s="243"/>
      <c r="BR31" s="243"/>
      <c r="BS31" s="243"/>
      <c r="BT31" s="244"/>
    </row>
    <row r="32" spans="2:72" ht="15" customHeight="1">
      <c r="B32" s="51" t="s">
        <v>1</v>
      </c>
      <c r="C32" s="31"/>
      <c r="D32" s="23"/>
      <c r="E32" s="44"/>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110"/>
      <c r="BO32" s="249"/>
      <c r="BP32" s="250"/>
      <c r="BQ32" s="250"/>
      <c r="BR32" s="250"/>
      <c r="BS32" s="250"/>
      <c r="BT32" s="251"/>
    </row>
    <row r="33" spans="2:72" ht="15" customHeight="1">
      <c r="B33" s="8" t="s">
        <v>23</v>
      </c>
      <c r="C33" s="31">
        <f>SUM(E33:BL33)</f>
        <v>0</v>
      </c>
      <c r="D33" s="23"/>
      <c r="E33" s="44"/>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110"/>
      <c r="BO33" s="248" t="s">
        <v>10</v>
      </c>
      <c r="BP33" s="243"/>
      <c r="BQ33" s="243"/>
      <c r="BR33" s="243"/>
      <c r="BS33" s="243"/>
      <c r="BT33" s="244"/>
    </row>
    <row r="34" spans="2:72" ht="15" customHeight="1">
      <c r="B34" s="8" t="s">
        <v>47</v>
      </c>
      <c r="C34" s="31">
        <f>SUM(E34:BL34)</f>
        <v>0</v>
      </c>
      <c r="D34" s="23"/>
      <c r="E34" s="44"/>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110"/>
      <c r="BO34" s="248" t="s">
        <v>10</v>
      </c>
      <c r="BP34" s="243"/>
      <c r="BQ34" s="243"/>
      <c r="BR34" s="243"/>
      <c r="BS34" s="243"/>
      <c r="BT34" s="244"/>
    </row>
    <row r="35" spans="2:72" ht="15" customHeight="1">
      <c r="B35" s="8" t="s">
        <v>68</v>
      </c>
      <c r="C35" s="31">
        <f>SUM(E35:BL35)</f>
        <v>0</v>
      </c>
      <c r="D35" s="23"/>
      <c r="E35" s="44"/>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110"/>
      <c r="BO35" s="248" t="s">
        <v>10</v>
      </c>
      <c r="BP35" s="243"/>
      <c r="BQ35" s="243"/>
      <c r="BR35" s="243"/>
      <c r="BS35" s="243"/>
      <c r="BT35" s="244"/>
    </row>
    <row r="36" spans="2:72" ht="15" customHeight="1">
      <c r="B36" s="8"/>
      <c r="C36" s="31"/>
      <c r="D36" s="23"/>
      <c r="E36" s="44"/>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110"/>
      <c r="BO36" s="242" t="s">
        <v>9</v>
      </c>
      <c r="BP36" s="243"/>
      <c r="BQ36" s="243"/>
      <c r="BR36" s="243"/>
      <c r="BS36" s="243"/>
      <c r="BT36" s="244"/>
    </row>
    <row r="37" spans="2:72" ht="15" customHeight="1">
      <c r="B37" s="52" t="s">
        <v>57</v>
      </c>
      <c r="C37" s="111">
        <f>SUM(C33:C35)</f>
        <v>0</v>
      </c>
      <c r="D37" s="121"/>
      <c r="E37" s="122">
        <f aca="true" t="shared" si="8" ref="E37:AJ37">SUM(E33:E35)</f>
        <v>0</v>
      </c>
      <c r="F37" s="123">
        <f t="shared" si="8"/>
        <v>0</v>
      </c>
      <c r="G37" s="123">
        <f t="shared" si="8"/>
        <v>0</v>
      </c>
      <c r="H37" s="123">
        <f t="shared" si="8"/>
        <v>0</v>
      </c>
      <c r="I37" s="123">
        <f t="shared" si="8"/>
        <v>0</v>
      </c>
      <c r="J37" s="123">
        <f t="shared" si="8"/>
        <v>0</v>
      </c>
      <c r="K37" s="123">
        <f t="shared" si="8"/>
        <v>0</v>
      </c>
      <c r="L37" s="123">
        <f t="shared" si="8"/>
        <v>0</v>
      </c>
      <c r="M37" s="123">
        <f t="shared" si="8"/>
        <v>0</v>
      </c>
      <c r="N37" s="123">
        <f t="shared" si="8"/>
        <v>0</v>
      </c>
      <c r="O37" s="123">
        <f t="shared" si="8"/>
        <v>0</v>
      </c>
      <c r="P37" s="123">
        <f t="shared" si="8"/>
        <v>0</v>
      </c>
      <c r="Q37" s="123">
        <f t="shared" si="8"/>
        <v>0</v>
      </c>
      <c r="R37" s="123">
        <f t="shared" si="8"/>
        <v>0</v>
      </c>
      <c r="S37" s="123">
        <f t="shared" si="8"/>
        <v>0</v>
      </c>
      <c r="T37" s="123">
        <f t="shared" si="8"/>
        <v>0</v>
      </c>
      <c r="U37" s="123">
        <f t="shared" si="8"/>
        <v>0</v>
      </c>
      <c r="V37" s="123">
        <f t="shared" si="8"/>
        <v>0</v>
      </c>
      <c r="W37" s="123">
        <f t="shared" si="8"/>
        <v>0</v>
      </c>
      <c r="X37" s="123">
        <f t="shared" si="8"/>
        <v>0</v>
      </c>
      <c r="Y37" s="123">
        <f t="shared" si="8"/>
        <v>0</v>
      </c>
      <c r="Z37" s="123">
        <f t="shared" si="8"/>
        <v>0</v>
      </c>
      <c r="AA37" s="123">
        <f t="shared" si="8"/>
        <v>0</v>
      </c>
      <c r="AB37" s="123">
        <f t="shared" si="8"/>
        <v>0</v>
      </c>
      <c r="AC37" s="123">
        <f t="shared" si="8"/>
        <v>0</v>
      </c>
      <c r="AD37" s="123">
        <f t="shared" si="8"/>
        <v>0</v>
      </c>
      <c r="AE37" s="123">
        <f t="shared" si="8"/>
        <v>0</v>
      </c>
      <c r="AF37" s="123">
        <f t="shared" si="8"/>
        <v>0</v>
      </c>
      <c r="AG37" s="123">
        <f t="shared" si="8"/>
        <v>0</v>
      </c>
      <c r="AH37" s="123">
        <f t="shared" si="8"/>
        <v>0</v>
      </c>
      <c r="AI37" s="123">
        <f t="shared" si="8"/>
        <v>0</v>
      </c>
      <c r="AJ37" s="123">
        <f t="shared" si="8"/>
        <v>0</v>
      </c>
      <c r="AK37" s="123">
        <f aca="true" t="shared" si="9" ref="AK37:BL37">SUM(AK33:AK35)</f>
        <v>0</v>
      </c>
      <c r="AL37" s="123">
        <f t="shared" si="9"/>
        <v>0</v>
      </c>
      <c r="AM37" s="123">
        <f t="shared" si="9"/>
        <v>0</v>
      </c>
      <c r="AN37" s="123">
        <f t="shared" si="9"/>
        <v>0</v>
      </c>
      <c r="AO37" s="123">
        <f t="shared" si="9"/>
        <v>0</v>
      </c>
      <c r="AP37" s="123">
        <f t="shared" si="9"/>
        <v>0</v>
      </c>
      <c r="AQ37" s="123">
        <f t="shared" si="9"/>
        <v>0</v>
      </c>
      <c r="AR37" s="123">
        <f t="shared" si="9"/>
        <v>0</v>
      </c>
      <c r="AS37" s="123">
        <f t="shared" si="9"/>
        <v>0</v>
      </c>
      <c r="AT37" s="123">
        <f t="shared" si="9"/>
        <v>0</v>
      </c>
      <c r="AU37" s="123">
        <f t="shared" si="9"/>
        <v>0</v>
      </c>
      <c r="AV37" s="123">
        <f t="shared" si="9"/>
        <v>0</v>
      </c>
      <c r="AW37" s="123">
        <f t="shared" si="9"/>
        <v>0</v>
      </c>
      <c r="AX37" s="123">
        <f t="shared" si="9"/>
        <v>0</v>
      </c>
      <c r="AY37" s="123">
        <f t="shared" si="9"/>
        <v>0</v>
      </c>
      <c r="AZ37" s="123">
        <f t="shared" si="9"/>
        <v>0</v>
      </c>
      <c r="BA37" s="123">
        <f t="shared" si="9"/>
        <v>0</v>
      </c>
      <c r="BB37" s="123">
        <f t="shared" si="9"/>
        <v>0</v>
      </c>
      <c r="BC37" s="123">
        <f t="shared" si="9"/>
        <v>0</v>
      </c>
      <c r="BD37" s="123">
        <f t="shared" si="9"/>
        <v>0</v>
      </c>
      <c r="BE37" s="123">
        <f t="shared" si="9"/>
        <v>0</v>
      </c>
      <c r="BF37" s="123">
        <f t="shared" si="9"/>
        <v>0</v>
      </c>
      <c r="BG37" s="123">
        <f t="shared" si="9"/>
        <v>0</v>
      </c>
      <c r="BH37" s="123">
        <f t="shared" si="9"/>
        <v>0</v>
      </c>
      <c r="BI37" s="123">
        <f t="shared" si="9"/>
        <v>0</v>
      </c>
      <c r="BJ37" s="123">
        <f t="shared" si="9"/>
        <v>0</v>
      </c>
      <c r="BK37" s="123">
        <f t="shared" si="9"/>
        <v>0</v>
      </c>
      <c r="BL37" s="124">
        <f t="shared" si="9"/>
        <v>0</v>
      </c>
      <c r="BO37" s="242" t="s">
        <v>9</v>
      </c>
      <c r="BP37" s="243"/>
      <c r="BQ37" s="243"/>
      <c r="BR37" s="243"/>
      <c r="BS37" s="243"/>
      <c r="BT37" s="244"/>
    </row>
    <row r="38" spans="2:72" ht="15" customHeight="1">
      <c r="B38" s="8"/>
      <c r="C38" s="31"/>
      <c r="D38" s="23"/>
      <c r="E38" s="44"/>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110"/>
      <c r="BO38" s="242" t="s">
        <v>9</v>
      </c>
      <c r="BP38" s="243"/>
      <c r="BQ38" s="243"/>
      <c r="BR38" s="243"/>
      <c r="BS38" s="243"/>
      <c r="BT38" s="244"/>
    </row>
    <row r="39" spans="2:72" ht="15" customHeight="1">
      <c r="B39" s="52" t="s">
        <v>60</v>
      </c>
      <c r="C39" s="111">
        <f>SUM(C21,C29,C37)</f>
        <v>0</v>
      </c>
      <c r="D39" s="112"/>
      <c r="E39" s="113">
        <f aca="true" t="shared" si="10" ref="E39:AJ39">SUM(E21,E29,E37)</f>
        <v>0</v>
      </c>
      <c r="F39" s="114">
        <f t="shared" si="10"/>
        <v>0</v>
      </c>
      <c r="G39" s="114">
        <f t="shared" si="10"/>
        <v>0</v>
      </c>
      <c r="H39" s="114">
        <f t="shared" si="10"/>
        <v>0</v>
      </c>
      <c r="I39" s="114">
        <f t="shared" si="10"/>
        <v>0</v>
      </c>
      <c r="J39" s="114">
        <f t="shared" si="10"/>
        <v>0</v>
      </c>
      <c r="K39" s="114">
        <f t="shared" si="10"/>
        <v>0</v>
      </c>
      <c r="L39" s="114">
        <f t="shared" si="10"/>
        <v>0</v>
      </c>
      <c r="M39" s="114">
        <f t="shared" si="10"/>
        <v>0</v>
      </c>
      <c r="N39" s="114">
        <f t="shared" si="10"/>
        <v>0</v>
      </c>
      <c r="O39" s="114">
        <f t="shared" si="10"/>
        <v>0</v>
      </c>
      <c r="P39" s="114">
        <f t="shared" si="10"/>
        <v>0</v>
      </c>
      <c r="Q39" s="114">
        <f t="shared" si="10"/>
        <v>0</v>
      </c>
      <c r="R39" s="114">
        <f t="shared" si="10"/>
        <v>0</v>
      </c>
      <c r="S39" s="114">
        <f t="shared" si="10"/>
        <v>0</v>
      </c>
      <c r="T39" s="114">
        <f t="shared" si="10"/>
        <v>0</v>
      </c>
      <c r="U39" s="114">
        <f t="shared" si="10"/>
        <v>0</v>
      </c>
      <c r="V39" s="114">
        <f t="shared" si="10"/>
        <v>0</v>
      </c>
      <c r="W39" s="114">
        <f t="shared" si="10"/>
        <v>0</v>
      </c>
      <c r="X39" s="114">
        <f t="shared" si="10"/>
        <v>0</v>
      </c>
      <c r="Y39" s="114">
        <f t="shared" si="10"/>
        <v>0</v>
      </c>
      <c r="Z39" s="114">
        <f t="shared" si="10"/>
        <v>0</v>
      </c>
      <c r="AA39" s="114">
        <f t="shared" si="10"/>
        <v>0</v>
      </c>
      <c r="AB39" s="114">
        <f t="shared" si="10"/>
        <v>0</v>
      </c>
      <c r="AC39" s="114">
        <f t="shared" si="10"/>
        <v>0</v>
      </c>
      <c r="AD39" s="114">
        <f t="shared" si="10"/>
        <v>0</v>
      </c>
      <c r="AE39" s="114">
        <f t="shared" si="10"/>
        <v>0</v>
      </c>
      <c r="AF39" s="114">
        <f t="shared" si="10"/>
        <v>0</v>
      </c>
      <c r="AG39" s="114">
        <f t="shared" si="10"/>
        <v>0</v>
      </c>
      <c r="AH39" s="114">
        <f t="shared" si="10"/>
        <v>0</v>
      </c>
      <c r="AI39" s="114">
        <f t="shared" si="10"/>
        <v>0</v>
      </c>
      <c r="AJ39" s="114">
        <f t="shared" si="10"/>
        <v>0</v>
      </c>
      <c r="AK39" s="114">
        <f aca="true" t="shared" si="11" ref="AK39:BL39">SUM(AK21,AK29,AK37)</f>
        <v>0</v>
      </c>
      <c r="AL39" s="114">
        <f t="shared" si="11"/>
        <v>0</v>
      </c>
      <c r="AM39" s="114">
        <f t="shared" si="11"/>
        <v>0</v>
      </c>
      <c r="AN39" s="114">
        <f t="shared" si="11"/>
        <v>0</v>
      </c>
      <c r="AO39" s="114">
        <f t="shared" si="11"/>
        <v>0</v>
      </c>
      <c r="AP39" s="114">
        <f t="shared" si="11"/>
        <v>0</v>
      </c>
      <c r="AQ39" s="114">
        <f t="shared" si="11"/>
        <v>0</v>
      </c>
      <c r="AR39" s="114">
        <f t="shared" si="11"/>
        <v>0</v>
      </c>
      <c r="AS39" s="114">
        <f t="shared" si="11"/>
        <v>0</v>
      </c>
      <c r="AT39" s="114">
        <f t="shared" si="11"/>
        <v>0</v>
      </c>
      <c r="AU39" s="114">
        <f t="shared" si="11"/>
        <v>0</v>
      </c>
      <c r="AV39" s="114">
        <f t="shared" si="11"/>
        <v>0</v>
      </c>
      <c r="AW39" s="114">
        <f t="shared" si="11"/>
        <v>0</v>
      </c>
      <c r="AX39" s="114">
        <f t="shared" si="11"/>
        <v>0</v>
      </c>
      <c r="AY39" s="114">
        <f t="shared" si="11"/>
        <v>0</v>
      </c>
      <c r="AZ39" s="114">
        <f t="shared" si="11"/>
        <v>0</v>
      </c>
      <c r="BA39" s="114">
        <f t="shared" si="11"/>
        <v>0</v>
      </c>
      <c r="BB39" s="114">
        <f t="shared" si="11"/>
        <v>0</v>
      </c>
      <c r="BC39" s="114">
        <f t="shared" si="11"/>
        <v>0</v>
      </c>
      <c r="BD39" s="114">
        <f t="shared" si="11"/>
        <v>0</v>
      </c>
      <c r="BE39" s="114">
        <f t="shared" si="11"/>
        <v>0</v>
      </c>
      <c r="BF39" s="114">
        <f t="shared" si="11"/>
        <v>0</v>
      </c>
      <c r="BG39" s="114">
        <f t="shared" si="11"/>
        <v>0</v>
      </c>
      <c r="BH39" s="114">
        <f t="shared" si="11"/>
        <v>0</v>
      </c>
      <c r="BI39" s="114">
        <f t="shared" si="11"/>
        <v>0</v>
      </c>
      <c r="BJ39" s="114">
        <f t="shared" si="11"/>
        <v>0</v>
      </c>
      <c r="BK39" s="114">
        <f t="shared" si="11"/>
        <v>0</v>
      </c>
      <c r="BL39" s="115">
        <f t="shared" si="11"/>
        <v>0</v>
      </c>
      <c r="BO39" s="242" t="s">
        <v>9</v>
      </c>
      <c r="BP39" s="243"/>
      <c r="BQ39" s="243"/>
      <c r="BR39" s="243"/>
      <c r="BS39" s="243"/>
      <c r="BT39" s="244"/>
    </row>
    <row r="40" spans="2:72" ht="15" customHeight="1">
      <c r="B40" s="8"/>
      <c r="C40" s="31"/>
      <c r="D40" s="23"/>
      <c r="E40" s="44"/>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110"/>
      <c r="BO40" s="242" t="s">
        <v>9</v>
      </c>
      <c r="BP40" s="243"/>
      <c r="BQ40" s="243"/>
      <c r="BR40" s="243"/>
      <c r="BS40" s="243"/>
      <c r="BT40" s="244"/>
    </row>
    <row r="41" spans="2:72" ht="15" customHeight="1">
      <c r="B41" s="25" t="s">
        <v>49</v>
      </c>
      <c r="C41" s="31">
        <f>SUM(E41:BL41)</f>
        <v>0</v>
      </c>
      <c r="D41" s="23"/>
      <c r="E41" s="35">
        <f aca="true" t="shared" si="12" ref="E41:AJ41">E39*E48</f>
        <v>0</v>
      </c>
      <c r="F41" s="36">
        <f t="shared" si="12"/>
        <v>0</v>
      </c>
      <c r="G41" s="36">
        <f t="shared" si="12"/>
        <v>0</v>
      </c>
      <c r="H41" s="36">
        <f t="shared" si="12"/>
        <v>0</v>
      </c>
      <c r="I41" s="36">
        <f t="shared" si="12"/>
        <v>0</v>
      </c>
      <c r="J41" s="36">
        <f t="shared" si="12"/>
        <v>0</v>
      </c>
      <c r="K41" s="36">
        <f t="shared" si="12"/>
        <v>0</v>
      </c>
      <c r="L41" s="36">
        <f t="shared" si="12"/>
        <v>0</v>
      </c>
      <c r="M41" s="36">
        <f t="shared" si="12"/>
        <v>0</v>
      </c>
      <c r="N41" s="36">
        <f t="shared" si="12"/>
        <v>0</v>
      </c>
      <c r="O41" s="36">
        <f t="shared" si="12"/>
        <v>0</v>
      </c>
      <c r="P41" s="36">
        <f t="shared" si="12"/>
        <v>0</v>
      </c>
      <c r="Q41" s="36">
        <f t="shared" si="12"/>
        <v>0</v>
      </c>
      <c r="R41" s="36">
        <f t="shared" si="12"/>
        <v>0</v>
      </c>
      <c r="S41" s="36">
        <f t="shared" si="12"/>
        <v>0</v>
      </c>
      <c r="T41" s="36">
        <f t="shared" si="12"/>
        <v>0</v>
      </c>
      <c r="U41" s="36">
        <f t="shared" si="12"/>
        <v>0</v>
      </c>
      <c r="V41" s="36">
        <f t="shared" si="12"/>
        <v>0</v>
      </c>
      <c r="W41" s="36">
        <f t="shared" si="12"/>
        <v>0</v>
      </c>
      <c r="X41" s="36">
        <f t="shared" si="12"/>
        <v>0</v>
      </c>
      <c r="Y41" s="36">
        <f t="shared" si="12"/>
        <v>0</v>
      </c>
      <c r="Z41" s="36">
        <f t="shared" si="12"/>
        <v>0</v>
      </c>
      <c r="AA41" s="36">
        <f t="shared" si="12"/>
        <v>0</v>
      </c>
      <c r="AB41" s="36">
        <f t="shared" si="12"/>
        <v>0</v>
      </c>
      <c r="AC41" s="36">
        <f t="shared" si="12"/>
        <v>0</v>
      </c>
      <c r="AD41" s="36">
        <f t="shared" si="12"/>
        <v>0</v>
      </c>
      <c r="AE41" s="36">
        <f t="shared" si="12"/>
        <v>0</v>
      </c>
      <c r="AF41" s="36">
        <f t="shared" si="12"/>
        <v>0</v>
      </c>
      <c r="AG41" s="36">
        <f t="shared" si="12"/>
        <v>0</v>
      </c>
      <c r="AH41" s="36">
        <f t="shared" si="12"/>
        <v>0</v>
      </c>
      <c r="AI41" s="36">
        <f t="shared" si="12"/>
        <v>0</v>
      </c>
      <c r="AJ41" s="36">
        <f t="shared" si="12"/>
        <v>0</v>
      </c>
      <c r="AK41" s="36">
        <f aca="true" t="shared" si="13" ref="AK41:BL41">AK39*AK48</f>
        <v>0</v>
      </c>
      <c r="AL41" s="36">
        <f t="shared" si="13"/>
        <v>0</v>
      </c>
      <c r="AM41" s="36">
        <f t="shared" si="13"/>
        <v>0</v>
      </c>
      <c r="AN41" s="36">
        <f t="shared" si="13"/>
        <v>0</v>
      </c>
      <c r="AO41" s="36">
        <f t="shared" si="13"/>
        <v>0</v>
      </c>
      <c r="AP41" s="36">
        <f t="shared" si="13"/>
        <v>0</v>
      </c>
      <c r="AQ41" s="36">
        <f t="shared" si="13"/>
        <v>0</v>
      </c>
      <c r="AR41" s="36">
        <f t="shared" si="13"/>
        <v>0</v>
      </c>
      <c r="AS41" s="36">
        <f t="shared" si="13"/>
        <v>0</v>
      </c>
      <c r="AT41" s="36">
        <f t="shared" si="13"/>
        <v>0</v>
      </c>
      <c r="AU41" s="36">
        <f t="shared" si="13"/>
        <v>0</v>
      </c>
      <c r="AV41" s="36">
        <f t="shared" si="13"/>
        <v>0</v>
      </c>
      <c r="AW41" s="36">
        <f t="shared" si="13"/>
        <v>0</v>
      </c>
      <c r="AX41" s="36">
        <f t="shared" si="13"/>
        <v>0</v>
      </c>
      <c r="AY41" s="36">
        <f t="shared" si="13"/>
        <v>0</v>
      </c>
      <c r="AZ41" s="36">
        <f t="shared" si="13"/>
        <v>0</v>
      </c>
      <c r="BA41" s="36">
        <f t="shared" si="13"/>
        <v>0</v>
      </c>
      <c r="BB41" s="36">
        <f t="shared" si="13"/>
        <v>0</v>
      </c>
      <c r="BC41" s="36">
        <f t="shared" si="13"/>
        <v>0</v>
      </c>
      <c r="BD41" s="36">
        <f t="shared" si="13"/>
        <v>0</v>
      </c>
      <c r="BE41" s="36">
        <f t="shared" si="13"/>
        <v>0</v>
      </c>
      <c r="BF41" s="36">
        <f t="shared" si="13"/>
        <v>0</v>
      </c>
      <c r="BG41" s="36">
        <f t="shared" si="13"/>
        <v>0</v>
      </c>
      <c r="BH41" s="36">
        <f t="shared" si="13"/>
        <v>0</v>
      </c>
      <c r="BI41" s="36">
        <f t="shared" si="13"/>
        <v>0</v>
      </c>
      <c r="BJ41" s="36">
        <f t="shared" si="13"/>
        <v>0</v>
      </c>
      <c r="BK41" s="36">
        <f t="shared" si="13"/>
        <v>0</v>
      </c>
      <c r="BL41" s="37">
        <f t="shared" si="13"/>
        <v>0</v>
      </c>
      <c r="BO41" s="245" t="s">
        <v>9</v>
      </c>
      <c r="BP41" s="246"/>
      <c r="BQ41" s="246"/>
      <c r="BR41" s="246"/>
      <c r="BS41" s="246"/>
      <c r="BT41" s="247"/>
    </row>
    <row r="42" spans="2:3" ht="15" customHeight="1">
      <c r="B42" s="29"/>
      <c r="C42" s="30"/>
    </row>
    <row r="43" spans="2:3" ht="15" customHeight="1">
      <c r="B43" s="188" t="s">
        <v>61</v>
      </c>
      <c r="C43" s="32">
        <f>SUM(E41:BL41)</f>
        <v>0</v>
      </c>
    </row>
    <row r="44" spans="2:3" ht="15" customHeight="1">
      <c r="B44" s="189" t="s">
        <v>62</v>
      </c>
      <c r="C44" s="33">
        <f>$C$43/$C$52</f>
        <v>0</v>
      </c>
    </row>
    <row r="45" ht="15" customHeight="1">
      <c r="B45" s="17"/>
    </row>
    <row r="46" spans="2:64" ht="15" customHeight="1">
      <c r="B46" s="17"/>
      <c r="E46">
        <f aca="true" t="shared" si="14" ref="E46:AJ46">E11</f>
        <v>0</v>
      </c>
      <c r="F46">
        <f t="shared" si="14"/>
        <v>1</v>
      </c>
      <c r="G46">
        <f t="shared" si="14"/>
        <v>2</v>
      </c>
      <c r="H46">
        <f t="shared" si="14"/>
        <v>3</v>
      </c>
      <c r="I46">
        <f t="shared" si="14"/>
        <v>4</v>
      </c>
      <c r="J46">
        <f t="shared" si="14"/>
        <v>5</v>
      </c>
      <c r="K46">
        <f t="shared" si="14"/>
        <v>6</v>
      </c>
      <c r="L46">
        <f t="shared" si="14"/>
        <v>7</v>
      </c>
      <c r="M46">
        <f t="shared" si="14"/>
        <v>8</v>
      </c>
      <c r="N46">
        <f t="shared" si="14"/>
        <v>9</v>
      </c>
      <c r="O46">
        <f t="shared" si="14"/>
        <v>10</v>
      </c>
      <c r="P46">
        <f t="shared" si="14"/>
        <v>11</v>
      </c>
      <c r="Q46">
        <f t="shared" si="14"/>
        <v>12</v>
      </c>
      <c r="R46">
        <f t="shared" si="14"/>
        <v>13</v>
      </c>
      <c r="S46">
        <f t="shared" si="14"/>
        <v>14</v>
      </c>
      <c r="T46">
        <f t="shared" si="14"/>
        <v>15</v>
      </c>
      <c r="U46">
        <f t="shared" si="14"/>
        <v>16</v>
      </c>
      <c r="V46">
        <f t="shared" si="14"/>
        <v>17</v>
      </c>
      <c r="W46">
        <f t="shared" si="14"/>
        <v>18</v>
      </c>
      <c r="X46">
        <f t="shared" si="14"/>
        <v>19</v>
      </c>
      <c r="Y46">
        <f t="shared" si="14"/>
        <v>20</v>
      </c>
      <c r="Z46">
        <f t="shared" si="14"/>
        <v>21</v>
      </c>
      <c r="AA46">
        <f t="shared" si="14"/>
        <v>22</v>
      </c>
      <c r="AB46">
        <f t="shared" si="14"/>
        <v>23</v>
      </c>
      <c r="AC46">
        <f t="shared" si="14"/>
        <v>24</v>
      </c>
      <c r="AD46">
        <f t="shared" si="14"/>
        <v>25</v>
      </c>
      <c r="AE46">
        <f t="shared" si="14"/>
        <v>26</v>
      </c>
      <c r="AF46">
        <f t="shared" si="14"/>
        <v>27</v>
      </c>
      <c r="AG46">
        <f t="shared" si="14"/>
        <v>28</v>
      </c>
      <c r="AH46">
        <f t="shared" si="14"/>
        <v>29</v>
      </c>
      <c r="AI46">
        <f t="shared" si="14"/>
        <v>30</v>
      </c>
      <c r="AJ46">
        <f t="shared" si="14"/>
        <v>31</v>
      </c>
      <c r="AK46">
        <f aca="true" t="shared" si="15" ref="AK46:BL46">AK11</f>
        <v>32</v>
      </c>
      <c r="AL46">
        <f t="shared" si="15"/>
        <v>33</v>
      </c>
      <c r="AM46">
        <f t="shared" si="15"/>
        <v>34</v>
      </c>
      <c r="AN46">
        <f t="shared" si="15"/>
        <v>35</v>
      </c>
      <c r="AO46">
        <f t="shared" si="15"/>
        <v>36</v>
      </c>
      <c r="AP46">
        <f t="shared" si="15"/>
        <v>37</v>
      </c>
      <c r="AQ46">
        <f t="shared" si="15"/>
        <v>38</v>
      </c>
      <c r="AR46">
        <f t="shared" si="15"/>
        <v>39</v>
      </c>
      <c r="AS46">
        <f t="shared" si="15"/>
        <v>40</v>
      </c>
      <c r="AT46">
        <f t="shared" si="15"/>
        <v>41</v>
      </c>
      <c r="AU46">
        <f t="shared" si="15"/>
        <v>42</v>
      </c>
      <c r="AV46">
        <f t="shared" si="15"/>
        <v>43</v>
      </c>
      <c r="AW46">
        <f t="shared" si="15"/>
        <v>44</v>
      </c>
      <c r="AX46">
        <f t="shared" si="15"/>
        <v>45</v>
      </c>
      <c r="AY46">
        <f t="shared" si="15"/>
        <v>46</v>
      </c>
      <c r="AZ46">
        <f t="shared" si="15"/>
        <v>47</v>
      </c>
      <c r="BA46">
        <f t="shared" si="15"/>
        <v>48</v>
      </c>
      <c r="BB46">
        <f t="shared" si="15"/>
        <v>49</v>
      </c>
      <c r="BC46">
        <f t="shared" si="15"/>
        <v>50</v>
      </c>
      <c r="BD46">
        <f t="shared" si="15"/>
        <v>51</v>
      </c>
      <c r="BE46">
        <f t="shared" si="15"/>
        <v>52</v>
      </c>
      <c r="BF46">
        <f t="shared" si="15"/>
        <v>53</v>
      </c>
      <c r="BG46">
        <f t="shared" si="15"/>
        <v>54</v>
      </c>
      <c r="BH46">
        <f t="shared" si="15"/>
        <v>55</v>
      </c>
      <c r="BI46">
        <f t="shared" si="15"/>
        <v>56</v>
      </c>
      <c r="BJ46">
        <f t="shared" si="15"/>
        <v>57</v>
      </c>
      <c r="BK46">
        <f t="shared" si="15"/>
        <v>58</v>
      </c>
      <c r="BL46">
        <f t="shared" si="15"/>
        <v>59</v>
      </c>
    </row>
    <row r="47" spans="2:64" ht="15" customHeight="1">
      <c r="B47" s="14" t="s">
        <v>63</v>
      </c>
      <c r="E47" s="38">
        <v>0.035</v>
      </c>
      <c r="F47" s="38">
        <v>0.035</v>
      </c>
      <c r="G47" s="38">
        <v>0.035</v>
      </c>
      <c r="H47" s="38">
        <v>0.035</v>
      </c>
      <c r="I47" s="38">
        <v>0.035</v>
      </c>
      <c r="J47" s="38">
        <v>0.035</v>
      </c>
      <c r="K47" s="38">
        <v>0.035</v>
      </c>
      <c r="L47" s="38">
        <v>0.035</v>
      </c>
      <c r="M47" s="38">
        <v>0.035</v>
      </c>
      <c r="N47" s="38">
        <v>0.035</v>
      </c>
      <c r="O47" s="38">
        <v>0.035</v>
      </c>
      <c r="P47" s="38">
        <v>0.035</v>
      </c>
      <c r="Q47" s="38">
        <v>0.035</v>
      </c>
      <c r="R47" s="38">
        <v>0.035</v>
      </c>
      <c r="S47" s="38">
        <v>0.035</v>
      </c>
      <c r="T47" s="38">
        <v>0.035</v>
      </c>
      <c r="U47" s="38">
        <v>0.035</v>
      </c>
      <c r="V47" s="38">
        <v>0.035</v>
      </c>
      <c r="W47" s="38">
        <v>0.035</v>
      </c>
      <c r="X47" s="38">
        <v>0.035</v>
      </c>
      <c r="Y47" s="38">
        <v>0.035</v>
      </c>
      <c r="Z47" s="38">
        <v>0.035</v>
      </c>
      <c r="AA47" s="38">
        <v>0.035</v>
      </c>
      <c r="AB47" s="38">
        <v>0.035</v>
      </c>
      <c r="AC47" s="38">
        <v>0.035</v>
      </c>
      <c r="AD47" s="38">
        <v>0.035</v>
      </c>
      <c r="AE47" s="38">
        <v>0.035</v>
      </c>
      <c r="AF47" s="38">
        <v>0.035</v>
      </c>
      <c r="AG47" s="38">
        <v>0.035</v>
      </c>
      <c r="AH47" s="38">
        <v>0.035</v>
      </c>
      <c r="AI47" s="38">
        <v>0.035</v>
      </c>
      <c r="AJ47" s="39">
        <v>0.03</v>
      </c>
      <c r="AK47" s="39">
        <v>0.03</v>
      </c>
      <c r="AL47" s="39">
        <v>0.03</v>
      </c>
      <c r="AM47" s="39">
        <v>0.03</v>
      </c>
      <c r="AN47" s="39">
        <v>0.03</v>
      </c>
      <c r="AO47" s="39">
        <v>0.03</v>
      </c>
      <c r="AP47" s="39">
        <v>0.03</v>
      </c>
      <c r="AQ47" s="39">
        <v>0.03</v>
      </c>
      <c r="AR47" s="39">
        <v>0.03</v>
      </c>
      <c r="AS47" s="39">
        <v>0.03</v>
      </c>
      <c r="AT47" s="39">
        <v>0.03</v>
      </c>
      <c r="AU47" s="39">
        <v>0.03</v>
      </c>
      <c r="AV47" s="39">
        <v>0.03</v>
      </c>
      <c r="AW47" s="39">
        <v>0.03</v>
      </c>
      <c r="AX47" s="39">
        <v>0.03</v>
      </c>
      <c r="AY47" s="39">
        <v>0.03</v>
      </c>
      <c r="AZ47" s="39">
        <v>0.03</v>
      </c>
      <c r="BA47" s="39">
        <v>0.03</v>
      </c>
      <c r="BB47" s="39">
        <v>0.03</v>
      </c>
      <c r="BC47" s="39">
        <v>0.03</v>
      </c>
      <c r="BD47" s="39">
        <v>0.03</v>
      </c>
      <c r="BE47" s="39">
        <v>0.03</v>
      </c>
      <c r="BF47" s="39">
        <v>0.03</v>
      </c>
      <c r="BG47" s="39">
        <v>0.03</v>
      </c>
      <c r="BH47" s="39">
        <v>0.03</v>
      </c>
      <c r="BI47" s="39">
        <v>0.03</v>
      </c>
      <c r="BJ47" s="39">
        <v>0.03</v>
      </c>
      <c r="BK47" s="39">
        <v>0.03</v>
      </c>
      <c r="BL47" s="39">
        <v>0.03</v>
      </c>
    </row>
    <row r="48" spans="2:64" ht="15" customHeight="1">
      <c r="B48" s="14" t="s">
        <v>48</v>
      </c>
      <c r="E48" s="18">
        <f aca="true" t="shared" si="16" ref="E48:AI48">1/((1+E47)^E11)</f>
        <v>1</v>
      </c>
      <c r="F48" s="18">
        <f t="shared" si="16"/>
        <v>0.9661835748792271</v>
      </c>
      <c r="G48" s="18">
        <f t="shared" si="16"/>
        <v>0.933510700366403</v>
      </c>
      <c r="H48" s="18">
        <f t="shared" si="16"/>
        <v>0.9019427056680224</v>
      </c>
      <c r="I48" s="18">
        <f t="shared" si="16"/>
        <v>0.8714422276985724</v>
      </c>
      <c r="J48" s="18">
        <f t="shared" si="16"/>
        <v>0.8419731668585242</v>
      </c>
      <c r="K48" s="18">
        <f t="shared" si="16"/>
        <v>0.8135006443077528</v>
      </c>
      <c r="L48" s="18">
        <f t="shared" si="16"/>
        <v>0.7859909606838191</v>
      </c>
      <c r="M48" s="18">
        <f t="shared" si="16"/>
        <v>0.7594115562162506</v>
      </c>
      <c r="N48" s="18">
        <f t="shared" si="16"/>
        <v>0.7337309721896141</v>
      </c>
      <c r="O48" s="18">
        <f t="shared" si="16"/>
        <v>0.7089188137097722</v>
      </c>
      <c r="P48" s="18">
        <f t="shared" si="16"/>
        <v>0.6849457137292485</v>
      </c>
      <c r="Q48" s="18">
        <f t="shared" si="16"/>
        <v>0.661783298289129</v>
      </c>
      <c r="R48" s="18">
        <f t="shared" si="16"/>
        <v>0.6394041529363567</v>
      </c>
      <c r="S48" s="18">
        <f t="shared" si="16"/>
        <v>0.617781790276673</v>
      </c>
      <c r="T48" s="18">
        <f t="shared" si="16"/>
        <v>0.596890618624805</v>
      </c>
      <c r="U48" s="18">
        <f t="shared" si="16"/>
        <v>0.5767059117147875</v>
      </c>
      <c r="V48" s="18">
        <f t="shared" si="16"/>
        <v>0.5572037794345773</v>
      </c>
      <c r="W48" s="18">
        <f t="shared" si="16"/>
        <v>0.5383611395503163</v>
      </c>
      <c r="X48" s="18">
        <f t="shared" si="16"/>
        <v>0.5201556903867791</v>
      </c>
      <c r="Y48" s="18">
        <f t="shared" si="16"/>
        <v>0.5025658844316706</v>
      </c>
      <c r="Z48" s="18">
        <f t="shared" si="16"/>
        <v>0.4855709028325321</v>
      </c>
      <c r="AA48" s="18">
        <f t="shared" si="16"/>
        <v>0.46915063075606966</v>
      </c>
      <c r="AB48" s="18">
        <f t="shared" si="16"/>
        <v>0.45328563358074364</v>
      </c>
      <c r="AC48" s="18">
        <f t="shared" si="16"/>
        <v>0.4379571338944384</v>
      </c>
      <c r="AD48" s="18">
        <f t="shared" si="16"/>
        <v>0.42314698926998884</v>
      </c>
      <c r="AE48" s="18">
        <f t="shared" si="16"/>
        <v>0.40883767079225974</v>
      </c>
      <c r="AF48" s="18">
        <f t="shared" si="16"/>
        <v>0.39501224231136206</v>
      </c>
      <c r="AG48" s="18">
        <f t="shared" si="16"/>
        <v>0.3816543403974513</v>
      </c>
      <c r="AH48" s="18">
        <f t="shared" si="16"/>
        <v>0.368748154973383</v>
      </c>
      <c r="AI48" s="18">
        <f t="shared" si="16"/>
        <v>0.35627841060230236</v>
      </c>
      <c r="AJ48" s="18">
        <f aca="true" t="shared" si="17" ref="AJ48:BL48">+AI48/(1+AJ47)</f>
        <v>0.3459013695167984</v>
      </c>
      <c r="AK48" s="18">
        <f t="shared" si="17"/>
        <v>0.3358265723464062</v>
      </c>
      <c r="AL48" s="18">
        <f t="shared" si="17"/>
        <v>0.3260452158702973</v>
      </c>
      <c r="AM48" s="18">
        <f t="shared" si="17"/>
        <v>0.3165487532721333</v>
      </c>
      <c r="AN48" s="18">
        <f t="shared" si="17"/>
        <v>0.30732888667197406</v>
      </c>
      <c r="AO48" s="18">
        <f t="shared" si="17"/>
        <v>0.29837755987570297</v>
      </c>
      <c r="AP48" s="18">
        <f t="shared" si="17"/>
        <v>0.28968695133563394</v>
      </c>
      <c r="AQ48" s="18">
        <f t="shared" si="17"/>
        <v>0.28124946731614947</v>
      </c>
      <c r="AR48" s="18">
        <f t="shared" si="17"/>
        <v>0.27305773525839755</v>
      </c>
      <c r="AS48" s="18">
        <f t="shared" si="17"/>
        <v>0.26510459733825004</v>
      </c>
      <c r="AT48" s="18">
        <f t="shared" si="17"/>
        <v>0.25738310421189325</v>
      </c>
      <c r="AU48" s="18">
        <f t="shared" si="17"/>
        <v>0.2498865089435857</v>
      </c>
      <c r="AV48" s="18">
        <f t="shared" si="17"/>
        <v>0.24260826111027736</v>
      </c>
      <c r="AW48" s="18">
        <f t="shared" si="17"/>
        <v>0.23554200107793918</v>
      </c>
      <c r="AX48" s="18">
        <f t="shared" si="17"/>
        <v>0.22868155444460114</v>
      </c>
      <c r="AY48" s="18">
        <f t="shared" si="17"/>
        <v>0.2220209266452438</v>
      </c>
      <c r="AZ48" s="18">
        <f t="shared" si="17"/>
        <v>0.21555429771382895</v>
      </c>
      <c r="BA48" s="18">
        <f t="shared" si="17"/>
        <v>0.20927601719789218</v>
      </c>
      <c r="BB48" s="18">
        <f t="shared" si="17"/>
        <v>0.20318059922125453</v>
      </c>
      <c r="BC48" s="18">
        <f t="shared" si="17"/>
        <v>0.19726271769053838</v>
      </c>
      <c r="BD48" s="18">
        <f t="shared" si="17"/>
        <v>0.1915172016412994</v>
      </c>
      <c r="BE48" s="18">
        <f t="shared" si="17"/>
        <v>0.18593903071970816</v>
      </c>
      <c r="BF48" s="18">
        <f t="shared" si="17"/>
        <v>0.18052333079583316</v>
      </c>
      <c r="BG48" s="18">
        <f t="shared" si="17"/>
        <v>0.1752653697046924</v>
      </c>
      <c r="BH48" s="18">
        <f t="shared" si="17"/>
        <v>0.17016055311135184</v>
      </c>
      <c r="BI48" s="18">
        <f t="shared" si="17"/>
        <v>0.1652044204964581</v>
      </c>
      <c r="BJ48" s="18">
        <f t="shared" si="17"/>
        <v>0.16039264125869718</v>
      </c>
      <c r="BK48" s="18">
        <f t="shared" si="17"/>
        <v>0.15572101093077395</v>
      </c>
      <c r="BL48" s="18">
        <f t="shared" si="17"/>
        <v>0.15118544750560578</v>
      </c>
    </row>
    <row r="49" spans="2:64" ht="15" customHeight="1">
      <c r="B49" s="14" t="s">
        <v>64</v>
      </c>
      <c r="E49" s="20">
        <f>E48</f>
        <v>1</v>
      </c>
      <c r="F49" s="20">
        <f aca="true" t="shared" si="18" ref="F49:AK49">+F48+E49</f>
        <v>1.9661835748792271</v>
      </c>
      <c r="G49" s="20">
        <f t="shared" si="18"/>
        <v>2.89969427524563</v>
      </c>
      <c r="H49" s="20">
        <f t="shared" si="18"/>
        <v>3.8016369809136523</v>
      </c>
      <c r="I49" s="20">
        <f t="shared" si="18"/>
        <v>4.673079208612225</v>
      </c>
      <c r="J49" s="20">
        <f t="shared" si="18"/>
        <v>5.515052375470749</v>
      </c>
      <c r="K49" s="20">
        <f t="shared" si="18"/>
        <v>6.328553019778502</v>
      </c>
      <c r="L49" s="20">
        <f t="shared" si="18"/>
        <v>7.1145439804623205</v>
      </c>
      <c r="M49" s="20">
        <f t="shared" si="18"/>
        <v>7.873955536678571</v>
      </c>
      <c r="N49" s="20">
        <f t="shared" si="18"/>
        <v>8.607686508868186</v>
      </c>
      <c r="O49" s="20">
        <f t="shared" si="18"/>
        <v>9.316605322577958</v>
      </c>
      <c r="P49" s="20">
        <f t="shared" si="18"/>
        <v>10.001551036307207</v>
      </c>
      <c r="Q49" s="20">
        <f t="shared" si="18"/>
        <v>10.663334334596335</v>
      </c>
      <c r="R49" s="20">
        <f t="shared" si="18"/>
        <v>11.302738487532691</v>
      </c>
      <c r="S49" s="20">
        <f t="shared" si="18"/>
        <v>11.920520277809365</v>
      </c>
      <c r="T49" s="20">
        <f t="shared" si="18"/>
        <v>12.51741089643417</v>
      </c>
      <c r="U49" s="20">
        <f t="shared" si="18"/>
        <v>13.094116808148957</v>
      </c>
      <c r="V49" s="20">
        <f t="shared" si="18"/>
        <v>13.651320587583534</v>
      </c>
      <c r="W49" s="20">
        <f t="shared" si="18"/>
        <v>14.18968172713385</v>
      </c>
      <c r="X49" s="20">
        <f t="shared" si="18"/>
        <v>14.70983741752063</v>
      </c>
      <c r="Y49" s="20">
        <f t="shared" si="18"/>
        <v>15.2124033019523</v>
      </c>
      <c r="Z49" s="20">
        <f t="shared" si="18"/>
        <v>15.697974204784831</v>
      </c>
      <c r="AA49" s="20">
        <f t="shared" si="18"/>
        <v>16.1671248355409</v>
      </c>
      <c r="AB49" s="20">
        <f t="shared" si="18"/>
        <v>16.620410469121644</v>
      </c>
      <c r="AC49" s="20">
        <f t="shared" si="18"/>
        <v>17.058367603016084</v>
      </c>
      <c r="AD49" s="20">
        <f t="shared" si="18"/>
        <v>17.48151459228607</v>
      </c>
      <c r="AE49" s="20">
        <f t="shared" si="18"/>
        <v>17.89035226307833</v>
      </c>
      <c r="AF49" s="20">
        <f t="shared" si="18"/>
        <v>18.285364505389694</v>
      </c>
      <c r="AG49" s="20">
        <f t="shared" si="18"/>
        <v>18.667018845787144</v>
      </c>
      <c r="AH49" s="20">
        <f t="shared" si="18"/>
        <v>19.035767000760526</v>
      </c>
      <c r="AI49" s="20">
        <f t="shared" si="18"/>
        <v>19.39204541136283</v>
      </c>
      <c r="AJ49" s="20">
        <f t="shared" si="18"/>
        <v>19.73794678087963</v>
      </c>
      <c r="AK49" s="20">
        <f t="shared" si="18"/>
        <v>20.073773353226034</v>
      </c>
      <c r="AL49" s="20">
        <f aca="true" t="shared" si="19" ref="AL49:BL49">+AL48+AK49</f>
        <v>20.399818569096333</v>
      </c>
      <c r="AM49" s="20">
        <f t="shared" si="19"/>
        <v>20.716367322368466</v>
      </c>
      <c r="AN49" s="20">
        <f t="shared" si="19"/>
        <v>21.02369620904044</v>
      </c>
      <c r="AO49" s="20">
        <f t="shared" si="19"/>
        <v>21.322073768916145</v>
      </c>
      <c r="AP49" s="20">
        <f t="shared" si="19"/>
        <v>21.61176072025178</v>
      </c>
      <c r="AQ49" s="20">
        <f t="shared" si="19"/>
        <v>21.89301018756793</v>
      </c>
      <c r="AR49" s="20">
        <f t="shared" si="19"/>
        <v>22.16606792282633</v>
      </c>
      <c r="AS49" s="20">
        <f t="shared" si="19"/>
        <v>22.43117252016458</v>
      </c>
      <c r="AT49" s="20">
        <f t="shared" si="19"/>
        <v>22.688555624376473</v>
      </c>
      <c r="AU49" s="20">
        <f t="shared" si="19"/>
        <v>22.93844213332006</v>
      </c>
      <c r="AV49" s="20">
        <f t="shared" si="19"/>
        <v>23.181050394430336</v>
      </c>
      <c r="AW49" s="20">
        <f t="shared" si="19"/>
        <v>23.416592395508275</v>
      </c>
      <c r="AX49" s="20">
        <f t="shared" si="19"/>
        <v>23.645273949952877</v>
      </c>
      <c r="AY49" s="20">
        <f t="shared" si="19"/>
        <v>23.86729487659812</v>
      </c>
      <c r="AZ49" s="20">
        <f t="shared" si="19"/>
        <v>24.08284917431195</v>
      </c>
      <c r="BA49" s="20">
        <f t="shared" si="19"/>
        <v>24.292125191509843</v>
      </c>
      <c r="BB49" s="20">
        <f t="shared" si="19"/>
        <v>24.4953057907311</v>
      </c>
      <c r="BC49" s="20">
        <f t="shared" si="19"/>
        <v>24.692568508421637</v>
      </c>
      <c r="BD49" s="20">
        <f t="shared" si="19"/>
        <v>24.884085710062937</v>
      </c>
      <c r="BE49" s="20">
        <f t="shared" si="19"/>
        <v>25.070024740782646</v>
      </c>
      <c r="BF49" s="20">
        <f t="shared" si="19"/>
        <v>25.25054807157848</v>
      </c>
      <c r="BG49" s="20">
        <f t="shared" si="19"/>
        <v>25.42581344128317</v>
      </c>
      <c r="BH49" s="20">
        <f t="shared" si="19"/>
        <v>25.595973994394523</v>
      </c>
      <c r="BI49" s="20">
        <f t="shared" si="19"/>
        <v>25.76117841489098</v>
      </c>
      <c r="BJ49" s="20">
        <f t="shared" si="19"/>
        <v>25.921571056149677</v>
      </c>
      <c r="BK49" s="20">
        <f t="shared" si="19"/>
        <v>26.07729206708045</v>
      </c>
      <c r="BL49" s="20">
        <f t="shared" si="19"/>
        <v>26.228477514586054</v>
      </c>
    </row>
    <row r="50" spans="2:64" ht="15" customHeight="1">
      <c r="B50" s="107" t="s">
        <v>223</v>
      </c>
      <c r="C50" s="9">
        <f>$C$7</f>
        <v>0</v>
      </c>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2:64" ht="15" customHeight="1">
      <c r="B51" s="107" t="s">
        <v>225</v>
      </c>
      <c r="E51" s="20">
        <v>1</v>
      </c>
      <c r="F51" s="20">
        <f aca="true" t="shared" si="20" ref="F51:AK51">IF($C$50&gt;F46,F48,"")</f>
      </c>
      <c r="G51" s="20">
        <f t="shared" si="20"/>
      </c>
      <c r="H51" s="20">
        <f t="shared" si="20"/>
      </c>
      <c r="I51" s="20">
        <f t="shared" si="20"/>
      </c>
      <c r="J51" s="20">
        <f t="shared" si="20"/>
      </c>
      <c r="K51" s="20">
        <f t="shared" si="20"/>
      </c>
      <c r="L51" s="20">
        <f t="shared" si="20"/>
      </c>
      <c r="M51" s="20">
        <f t="shared" si="20"/>
      </c>
      <c r="N51" s="20">
        <f t="shared" si="20"/>
      </c>
      <c r="O51" s="20">
        <f t="shared" si="20"/>
      </c>
      <c r="P51" s="20">
        <f t="shared" si="20"/>
      </c>
      <c r="Q51" s="20">
        <f t="shared" si="20"/>
      </c>
      <c r="R51" s="20">
        <f t="shared" si="20"/>
      </c>
      <c r="S51" s="20">
        <f t="shared" si="20"/>
      </c>
      <c r="T51" s="20">
        <f t="shared" si="20"/>
      </c>
      <c r="U51" s="20">
        <f t="shared" si="20"/>
      </c>
      <c r="V51" s="20">
        <f t="shared" si="20"/>
      </c>
      <c r="W51" s="20">
        <f t="shared" si="20"/>
      </c>
      <c r="X51" s="20">
        <f t="shared" si="20"/>
      </c>
      <c r="Y51" s="20">
        <f t="shared" si="20"/>
      </c>
      <c r="Z51" s="20">
        <f t="shared" si="20"/>
      </c>
      <c r="AA51" s="20">
        <f t="shared" si="20"/>
      </c>
      <c r="AB51" s="20">
        <f t="shared" si="20"/>
      </c>
      <c r="AC51" s="20">
        <f t="shared" si="20"/>
      </c>
      <c r="AD51" s="20">
        <f t="shared" si="20"/>
      </c>
      <c r="AE51" s="20">
        <f t="shared" si="20"/>
      </c>
      <c r="AF51" s="20">
        <f t="shared" si="20"/>
      </c>
      <c r="AG51" s="20">
        <f t="shared" si="20"/>
      </c>
      <c r="AH51" s="20">
        <f t="shared" si="20"/>
      </c>
      <c r="AI51" s="20">
        <f t="shared" si="20"/>
      </c>
      <c r="AJ51" s="20">
        <f t="shared" si="20"/>
      </c>
      <c r="AK51" s="20">
        <f t="shared" si="20"/>
      </c>
      <c r="AL51" s="20">
        <f aca="true" t="shared" si="21" ref="AL51:BL51">IF($C$50&gt;AL46,AL48,"")</f>
      </c>
      <c r="AM51" s="20">
        <f t="shared" si="21"/>
      </c>
      <c r="AN51" s="20">
        <f t="shared" si="21"/>
      </c>
      <c r="AO51" s="20">
        <f t="shared" si="21"/>
      </c>
      <c r="AP51" s="20">
        <f t="shared" si="21"/>
      </c>
      <c r="AQ51" s="20">
        <f t="shared" si="21"/>
      </c>
      <c r="AR51" s="20">
        <f t="shared" si="21"/>
      </c>
      <c r="AS51" s="20">
        <f t="shared" si="21"/>
      </c>
      <c r="AT51" s="20">
        <f t="shared" si="21"/>
      </c>
      <c r="AU51" s="20">
        <f t="shared" si="21"/>
      </c>
      <c r="AV51" s="20">
        <f t="shared" si="21"/>
      </c>
      <c r="AW51" s="20">
        <f t="shared" si="21"/>
      </c>
      <c r="AX51" s="20">
        <f t="shared" si="21"/>
      </c>
      <c r="AY51" s="20">
        <f t="shared" si="21"/>
      </c>
      <c r="AZ51" s="20">
        <f t="shared" si="21"/>
      </c>
      <c r="BA51" s="20">
        <f t="shared" si="21"/>
      </c>
      <c r="BB51" s="20">
        <f t="shared" si="21"/>
      </c>
      <c r="BC51" s="20">
        <f t="shared" si="21"/>
      </c>
      <c r="BD51" s="20">
        <f t="shared" si="21"/>
      </c>
      <c r="BE51" s="20">
        <f t="shared" si="21"/>
      </c>
      <c r="BF51" s="20">
        <f t="shared" si="21"/>
      </c>
      <c r="BG51" s="20">
        <f t="shared" si="21"/>
      </c>
      <c r="BH51" s="20">
        <f t="shared" si="21"/>
      </c>
      <c r="BI51" s="20">
        <f t="shared" si="21"/>
      </c>
      <c r="BJ51" s="20">
        <f t="shared" si="21"/>
      </c>
      <c r="BK51" s="20">
        <f t="shared" si="21"/>
      </c>
      <c r="BL51" s="20">
        <f t="shared" si="21"/>
      </c>
    </row>
    <row r="52" spans="2:64" ht="15" customHeight="1">
      <c r="B52" s="107" t="s">
        <v>224</v>
      </c>
      <c r="C52" s="45">
        <f>SUM(E51:BL51)</f>
        <v>1</v>
      </c>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2:64" ht="15" customHeight="1">
      <c r="B53" s="14"/>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5:80" ht="15" customHeight="1">
      <c r="E54" s="10"/>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U54" s="21"/>
      <c r="BV54" s="21"/>
      <c r="BW54" s="21"/>
      <c r="BX54" s="21"/>
      <c r="BY54" s="21"/>
      <c r="BZ54" s="21"/>
      <c r="CA54" s="21"/>
      <c r="CB54" s="21"/>
    </row>
    <row r="55" spans="2:72" ht="15" customHeight="1">
      <c r="B55" s="14" t="s">
        <v>123</v>
      </c>
      <c r="C55" s="45">
        <f>SUM(E55:BL55)</f>
        <v>0</v>
      </c>
      <c r="E55" s="23">
        <f aca="true" t="shared" si="22" ref="E55:AJ55">(E39-E25)*E48</f>
        <v>0</v>
      </c>
      <c r="F55" s="23">
        <f t="shared" si="22"/>
        <v>0</v>
      </c>
      <c r="G55" s="23">
        <f t="shared" si="22"/>
        <v>0</v>
      </c>
      <c r="H55" s="23">
        <f t="shared" si="22"/>
        <v>0</v>
      </c>
      <c r="I55" s="23">
        <f t="shared" si="22"/>
        <v>0</v>
      </c>
      <c r="J55" s="23">
        <f t="shared" si="22"/>
        <v>0</v>
      </c>
      <c r="K55" s="23">
        <f t="shared" si="22"/>
        <v>0</v>
      </c>
      <c r="L55" s="23">
        <f t="shared" si="22"/>
        <v>0</v>
      </c>
      <c r="M55" s="23">
        <f t="shared" si="22"/>
        <v>0</v>
      </c>
      <c r="N55" s="23">
        <f t="shared" si="22"/>
        <v>0</v>
      </c>
      <c r="O55" s="23">
        <f t="shared" si="22"/>
        <v>0</v>
      </c>
      <c r="P55" s="23">
        <f t="shared" si="22"/>
        <v>0</v>
      </c>
      <c r="Q55" s="23">
        <f t="shared" si="22"/>
        <v>0</v>
      </c>
      <c r="R55" s="23">
        <f t="shared" si="22"/>
        <v>0</v>
      </c>
      <c r="S55" s="23">
        <f t="shared" si="22"/>
        <v>0</v>
      </c>
      <c r="T55" s="23">
        <f t="shared" si="22"/>
        <v>0</v>
      </c>
      <c r="U55" s="23">
        <f t="shared" si="22"/>
        <v>0</v>
      </c>
      <c r="V55" s="23">
        <f t="shared" si="22"/>
        <v>0</v>
      </c>
      <c r="W55" s="23">
        <f t="shared" si="22"/>
        <v>0</v>
      </c>
      <c r="X55" s="23">
        <f t="shared" si="22"/>
        <v>0</v>
      </c>
      <c r="Y55" s="23">
        <f t="shared" si="22"/>
        <v>0</v>
      </c>
      <c r="Z55" s="23">
        <f t="shared" si="22"/>
        <v>0</v>
      </c>
      <c r="AA55" s="23">
        <f t="shared" si="22"/>
        <v>0</v>
      </c>
      <c r="AB55" s="23">
        <f t="shared" si="22"/>
        <v>0</v>
      </c>
      <c r="AC55" s="23">
        <f t="shared" si="22"/>
        <v>0</v>
      </c>
      <c r="AD55" s="23">
        <f t="shared" si="22"/>
        <v>0</v>
      </c>
      <c r="AE55" s="23">
        <f t="shared" si="22"/>
        <v>0</v>
      </c>
      <c r="AF55" s="23">
        <f t="shared" si="22"/>
        <v>0</v>
      </c>
      <c r="AG55" s="23">
        <f t="shared" si="22"/>
        <v>0</v>
      </c>
      <c r="AH55" s="23">
        <f t="shared" si="22"/>
        <v>0</v>
      </c>
      <c r="AI55" s="23">
        <f t="shared" si="22"/>
        <v>0</v>
      </c>
      <c r="AJ55" s="23">
        <f t="shared" si="22"/>
        <v>0</v>
      </c>
      <c r="AK55" s="23">
        <f aca="true" t="shared" si="23" ref="AK55:BL55">(AK39-AK25)*AK48</f>
        <v>0</v>
      </c>
      <c r="AL55" s="23">
        <f t="shared" si="23"/>
        <v>0</v>
      </c>
      <c r="AM55" s="23">
        <f t="shared" si="23"/>
        <v>0</v>
      </c>
      <c r="AN55" s="23">
        <f t="shared" si="23"/>
        <v>0</v>
      </c>
      <c r="AO55" s="23">
        <f t="shared" si="23"/>
        <v>0</v>
      </c>
      <c r="AP55" s="23">
        <f t="shared" si="23"/>
        <v>0</v>
      </c>
      <c r="AQ55" s="23">
        <f t="shared" si="23"/>
        <v>0</v>
      </c>
      <c r="AR55" s="23">
        <f t="shared" si="23"/>
        <v>0</v>
      </c>
      <c r="AS55" s="23">
        <f t="shared" si="23"/>
        <v>0</v>
      </c>
      <c r="AT55" s="23">
        <f t="shared" si="23"/>
        <v>0</v>
      </c>
      <c r="AU55" s="23">
        <f t="shared" si="23"/>
        <v>0</v>
      </c>
      <c r="AV55" s="23">
        <f t="shared" si="23"/>
        <v>0</v>
      </c>
      <c r="AW55" s="23">
        <f t="shared" si="23"/>
        <v>0</v>
      </c>
      <c r="AX55" s="23">
        <f t="shared" si="23"/>
        <v>0</v>
      </c>
      <c r="AY55" s="23">
        <f t="shared" si="23"/>
        <v>0</v>
      </c>
      <c r="AZ55" s="23">
        <f t="shared" si="23"/>
        <v>0</v>
      </c>
      <c r="BA55" s="23">
        <f t="shared" si="23"/>
        <v>0</v>
      </c>
      <c r="BB55" s="23">
        <f t="shared" si="23"/>
        <v>0</v>
      </c>
      <c r="BC55" s="23">
        <f t="shared" si="23"/>
        <v>0</v>
      </c>
      <c r="BD55" s="23">
        <f t="shared" si="23"/>
        <v>0</v>
      </c>
      <c r="BE55" s="23">
        <f t="shared" si="23"/>
        <v>0</v>
      </c>
      <c r="BF55" s="23">
        <f t="shared" si="23"/>
        <v>0</v>
      </c>
      <c r="BG55" s="23">
        <f t="shared" si="23"/>
        <v>0</v>
      </c>
      <c r="BH55" s="23">
        <f t="shared" si="23"/>
        <v>0</v>
      </c>
      <c r="BI55" s="23">
        <f t="shared" si="23"/>
        <v>0</v>
      </c>
      <c r="BJ55" s="23">
        <f t="shared" si="23"/>
        <v>0</v>
      </c>
      <c r="BK55" s="23">
        <f t="shared" si="23"/>
        <v>0</v>
      </c>
      <c r="BL55" s="23">
        <f t="shared" si="23"/>
        <v>0</v>
      </c>
      <c r="BO55" s="21"/>
      <c r="BP55" s="21"/>
      <c r="BQ55" s="21"/>
      <c r="BR55" s="21"/>
      <c r="BS55" s="21"/>
      <c r="BT55" s="21"/>
    </row>
    <row r="56" spans="2:7" ht="15" customHeight="1">
      <c r="B56" s="14" t="s">
        <v>124</v>
      </c>
      <c r="C56" s="45">
        <f>$C$55/$C$52</f>
        <v>0</v>
      </c>
      <c r="G56" s="23"/>
    </row>
    <row r="57" ht="15" customHeight="1"/>
    <row r="58" ht="15" customHeight="1"/>
    <row r="59" ht="15" customHeight="1"/>
    <row r="60" ht="15">
      <c r="F60" s="109"/>
    </row>
  </sheetData>
  <sheetProtection/>
  <mergeCells count="30">
    <mergeCell ref="BO22:BT22"/>
    <mergeCell ref="BO17:BT17"/>
    <mergeCell ref="BO14:BT16"/>
    <mergeCell ref="C3:I5"/>
    <mergeCell ref="C2:I2"/>
    <mergeCell ref="B3:B5"/>
    <mergeCell ref="BO13:BT13"/>
    <mergeCell ref="BO24:BT24"/>
    <mergeCell ref="BO25:BT25"/>
    <mergeCell ref="BO27:BT27"/>
    <mergeCell ref="BO26:BT26"/>
    <mergeCell ref="BO32:BT32"/>
    <mergeCell ref="BO18:BT18"/>
    <mergeCell ref="BO19:BT19"/>
    <mergeCell ref="BO23:BT23"/>
    <mergeCell ref="BO20:BT20"/>
    <mergeCell ref="BO21:BT21"/>
    <mergeCell ref="BO34:BT34"/>
    <mergeCell ref="BO35:BT35"/>
    <mergeCell ref="BO28:BT28"/>
    <mergeCell ref="BO29:BT29"/>
    <mergeCell ref="BO30:BT30"/>
    <mergeCell ref="BO31:BT31"/>
    <mergeCell ref="BO33:BT33"/>
    <mergeCell ref="BO40:BT40"/>
    <mergeCell ref="BO41:BT41"/>
    <mergeCell ref="BO36:BT36"/>
    <mergeCell ref="BO37:BT37"/>
    <mergeCell ref="BO38:BT38"/>
    <mergeCell ref="BO39:BT39"/>
  </mergeCells>
  <printOptions/>
  <pageMargins left="0.75" right="0.75" top="0.71" bottom="0.7" header="0.5" footer="0.5"/>
  <pageSetup fitToWidth="3" fitToHeight="1" horizontalDpi="200" verticalDpi="200" orientation="landscape" paperSize="9" scale="42" r:id="rId3"/>
  <headerFooter alignWithMargins="0">
    <oddHeader xml:space="preserve">&amp;R&amp;"Arial,Bold"OPTION 3&amp;"Arial,Regular" </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B2:CB60"/>
  <sheetViews>
    <sheetView zoomScale="72" zoomScaleNormal="72" zoomScalePageLayoutView="0" workbookViewId="0" topLeftCell="A1">
      <selection activeCell="A1" sqref="A1"/>
    </sheetView>
  </sheetViews>
  <sheetFormatPr defaultColWidth="8.88671875" defaultRowHeight="15"/>
  <cols>
    <col min="1" max="1" width="1.99609375" style="0" customWidth="1"/>
    <col min="2" max="2" width="48.4453125" style="0" customWidth="1"/>
    <col min="3" max="3" width="10.6640625" style="9" customWidth="1"/>
    <col min="4" max="4" width="1.99609375" style="0" customWidth="1"/>
    <col min="5" max="64" width="10.6640625" style="0" customWidth="1"/>
    <col min="67" max="67" width="11.77734375" style="0" customWidth="1"/>
    <col min="68" max="69" width="11.4453125" style="0" customWidth="1"/>
    <col min="70" max="70" width="11.77734375" style="0" customWidth="1"/>
    <col min="71" max="72" width="11.4453125" style="0" customWidth="1"/>
  </cols>
  <sheetData>
    <row r="1" ht="10.5" customHeight="1"/>
    <row r="2" spans="2:9" s="11" customFormat="1" ht="15" customHeight="1">
      <c r="B2" s="141" t="s">
        <v>237</v>
      </c>
      <c r="C2" s="276" t="s">
        <v>228</v>
      </c>
      <c r="D2" s="277"/>
      <c r="E2" s="277"/>
      <c r="F2" s="277"/>
      <c r="G2" s="277"/>
      <c r="H2" s="277"/>
      <c r="I2" s="278"/>
    </row>
    <row r="3" spans="2:9" s="11" customFormat="1" ht="20.25" customHeight="1">
      <c r="B3" s="279" t="s">
        <v>226</v>
      </c>
      <c r="C3" s="267" t="s">
        <v>230</v>
      </c>
      <c r="D3" s="268"/>
      <c r="E3" s="268"/>
      <c r="F3" s="268"/>
      <c r="G3" s="268"/>
      <c r="H3" s="268"/>
      <c r="I3" s="269"/>
    </row>
    <row r="4" spans="2:9" s="11" customFormat="1" ht="20.25" customHeight="1">
      <c r="B4" s="280"/>
      <c r="C4" s="270"/>
      <c r="D4" s="271"/>
      <c r="E4" s="271"/>
      <c r="F4" s="271"/>
      <c r="G4" s="271"/>
      <c r="H4" s="271"/>
      <c r="I4" s="272"/>
    </row>
    <row r="5" spans="2:10" s="11" customFormat="1" ht="20.25" customHeight="1">
      <c r="B5" s="281"/>
      <c r="C5" s="273"/>
      <c r="D5" s="274"/>
      <c r="E5" s="274"/>
      <c r="F5" s="274"/>
      <c r="G5" s="274"/>
      <c r="H5" s="274"/>
      <c r="I5" s="275"/>
      <c r="J5" s="15"/>
    </row>
    <row r="6" spans="2:10" s="11" customFormat="1" ht="15" customHeight="1">
      <c r="B6" s="1"/>
      <c r="C6" s="16"/>
      <c r="D6" s="16"/>
      <c r="F6" s="16"/>
      <c r="G6" s="16"/>
      <c r="H6" s="16"/>
      <c r="I6" s="16"/>
      <c r="J6" s="15"/>
    </row>
    <row r="7" spans="2:10" s="11" customFormat="1" ht="15" customHeight="1">
      <c r="B7" s="50" t="s">
        <v>65</v>
      </c>
      <c r="C7" s="22">
        <v>0</v>
      </c>
      <c r="D7" s="16"/>
      <c r="E7" s="24" t="s">
        <v>66</v>
      </c>
      <c r="F7" s="16"/>
      <c r="G7" s="16"/>
      <c r="H7" s="16"/>
      <c r="I7" s="16"/>
      <c r="J7" s="15"/>
    </row>
    <row r="8" spans="2:10" s="11" customFormat="1" ht="15" customHeight="1">
      <c r="B8" s="1"/>
      <c r="C8" s="16"/>
      <c r="D8" s="16"/>
      <c r="E8" s="16"/>
      <c r="F8" s="16"/>
      <c r="G8" s="16"/>
      <c r="H8" s="16"/>
      <c r="I8" s="16"/>
      <c r="J8" s="15"/>
    </row>
    <row r="9" spans="3:66" s="11" customFormat="1" ht="15" customHeight="1">
      <c r="C9" s="54" t="s">
        <v>30</v>
      </c>
      <c r="D9" s="12"/>
      <c r="E9" s="58" t="s">
        <v>31</v>
      </c>
      <c r="F9" s="59"/>
      <c r="G9" s="59"/>
      <c r="H9" s="59"/>
      <c r="I9" s="59" t="s">
        <v>32</v>
      </c>
      <c r="J9" s="59"/>
      <c r="K9" s="59"/>
      <c r="L9" s="59"/>
      <c r="M9" s="59"/>
      <c r="N9" s="59" t="s">
        <v>33</v>
      </c>
      <c r="O9" s="59"/>
      <c r="P9" s="59"/>
      <c r="Q9" s="59"/>
      <c r="R9" s="59"/>
      <c r="S9" s="59" t="s">
        <v>34</v>
      </c>
      <c r="T9" s="59"/>
      <c r="U9" s="59"/>
      <c r="V9" s="59"/>
      <c r="W9" s="59"/>
      <c r="X9" s="59" t="s">
        <v>35</v>
      </c>
      <c r="Y9" s="59"/>
      <c r="Z9" s="59"/>
      <c r="AA9" s="59"/>
      <c r="AB9" s="59"/>
      <c r="AC9" s="59" t="s">
        <v>59</v>
      </c>
      <c r="AD9" s="59"/>
      <c r="AE9" s="59"/>
      <c r="AF9" s="59"/>
      <c r="AG9" s="59"/>
      <c r="AH9" s="59" t="s">
        <v>36</v>
      </c>
      <c r="AI9" s="59"/>
      <c r="AJ9" s="59"/>
      <c r="AK9" s="59"/>
      <c r="AL9" s="59"/>
      <c r="AM9" s="59" t="s">
        <v>37</v>
      </c>
      <c r="AN9" s="59"/>
      <c r="AO9" s="59"/>
      <c r="AP9" s="59"/>
      <c r="AQ9" s="59"/>
      <c r="AR9" s="59" t="s">
        <v>38</v>
      </c>
      <c r="AS9" s="59"/>
      <c r="AT9" s="59"/>
      <c r="AU9" s="59"/>
      <c r="AV9" s="59"/>
      <c r="AW9" s="59" t="s">
        <v>39</v>
      </c>
      <c r="AX9" s="59"/>
      <c r="AY9" s="59"/>
      <c r="AZ9" s="59"/>
      <c r="BA9" s="59"/>
      <c r="BB9" s="59" t="s">
        <v>40</v>
      </c>
      <c r="BC9" s="59"/>
      <c r="BD9" s="59"/>
      <c r="BE9" s="59"/>
      <c r="BF9" s="59"/>
      <c r="BG9" s="59" t="s">
        <v>41</v>
      </c>
      <c r="BH9" s="59"/>
      <c r="BI9" s="59"/>
      <c r="BJ9" s="59"/>
      <c r="BK9" s="59"/>
      <c r="BL9" s="108" t="s">
        <v>42</v>
      </c>
      <c r="BM9" s="6"/>
      <c r="BN9" s="6"/>
    </row>
    <row r="10" spans="3:66" s="11" customFormat="1" ht="15" customHeight="1">
      <c r="C10" s="55" t="s">
        <v>43</v>
      </c>
      <c r="D10" s="12"/>
      <c r="E10" s="60">
        <v>2013</v>
      </c>
      <c r="F10" s="61">
        <f aca="true" t="shared" si="0" ref="F10:AK10">E10+1</f>
        <v>2014</v>
      </c>
      <c r="G10" s="61">
        <f t="shared" si="0"/>
        <v>2015</v>
      </c>
      <c r="H10" s="61">
        <f t="shared" si="0"/>
        <v>2016</v>
      </c>
      <c r="I10" s="61">
        <f t="shared" si="0"/>
        <v>2017</v>
      </c>
      <c r="J10" s="61">
        <f t="shared" si="0"/>
        <v>2018</v>
      </c>
      <c r="K10" s="61">
        <f t="shared" si="0"/>
        <v>2019</v>
      </c>
      <c r="L10" s="61">
        <f t="shared" si="0"/>
        <v>2020</v>
      </c>
      <c r="M10" s="61">
        <f t="shared" si="0"/>
        <v>2021</v>
      </c>
      <c r="N10" s="61">
        <f t="shared" si="0"/>
        <v>2022</v>
      </c>
      <c r="O10" s="61">
        <f t="shared" si="0"/>
        <v>2023</v>
      </c>
      <c r="P10" s="61">
        <f t="shared" si="0"/>
        <v>2024</v>
      </c>
      <c r="Q10" s="61">
        <f t="shared" si="0"/>
        <v>2025</v>
      </c>
      <c r="R10" s="61">
        <f t="shared" si="0"/>
        <v>2026</v>
      </c>
      <c r="S10" s="61">
        <f t="shared" si="0"/>
        <v>2027</v>
      </c>
      <c r="T10" s="61">
        <f t="shared" si="0"/>
        <v>2028</v>
      </c>
      <c r="U10" s="61">
        <f t="shared" si="0"/>
        <v>2029</v>
      </c>
      <c r="V10" s="61">
        <f t="shared" si="0"/>
        <v>2030</v>
      </c>
      <c r="W10" s="61">
        <f t="shared" si="0"/>
        <v>2031</v>
      </c>
      <c r="X10" s="61">
        <f t="shared" si="0"/>
        <v>2032</v>
      </c>
      <c r="Y10" s="61">
        <f t="shared" si="0"/>
        <v>2033</v>
      </c>
      <c r="Z10" s="61">
        <f t="shared" si="0"/>
        <v>2034</v>
      </c>
      <c r="AA10" s="61">
        <f t="shared" si="0"/>
        <v>2035</v>
      </c>
      <c r="AB10" s="61">
        <f t="shared" si="0"/>
        <v>2036</v>
      </c>
      <c r="AC10" s="61">
        <f t="shared" si="0"/>
        <v>2037</v>
      </c>
      <c r="AD10" s="61">
        <f t="shared" si="0"/>
        <v>2038</v>
      </c>
      <c r="AE10" s="61">
        <f t="shared" si="0"/>
        <v>2039</v>
      </c>
      <c r="AF10" s="61">
        <f t="shared" si="0"/>
        <v>2040</v>
      </c>
      <c r="AG10" s="61">
        <f t="shared" si="0"/>
        <v>2041</v>
      </c>
      <c r="AH10" s="61">
        <f t="shared" si="0"/>
        <v>2042</v>
      </c>
      <c r="AI10" s="61">
        <f t="shared" si="0"/>
        <v>2043</v>
      </c>
      <c r="AJ10" s="61">
        <f t="shared" si="0"/>
        <v>2044</v>
      </c>
      <c r="AK10" s="61">
        <f t="shared" si="0"/>
        <v>2045</v>
      </c>
      <c r="AL10" s="61">
        <f aca="true" t="shared" si="1" ref="AL10:BL10">AK10+1</f>
        <v>2046</v>
      </c>
      <c r="AM10" s="61">
        <f t="shared" si="1"/>
        <v>2047</v>
      </c>
      <c r="AN10" s="61">
        <f t="shared" si="1"/>
        <v>2048</v>
      </c>
      <c r="AO10" s="61">
        <f t="shared" si="1"/>
        <v>2049</v>
      </c>
      <c r="AP10" s="61">
        <f t="shared" si="1"/>
        <v>2050</v>
      </c>
      <c r="AQ10" s="61">
        <f t="shared" si="1"/>
        <v>2051</v>
      </c>
      <c r="AR10" s="61">
        <f t="shared" si="1"/>
        <v>2052</v>
      </c>
      <c r="AS10" s="61">
        <f t="shared" si="1"/>
        <v>2053</v>
      </c>
      <c r="AT10" s="61">
        <f t="shared" si="1"/>
        <v>2054</v>
      </c>
      <c r="AU10" s="61">
        <f t="shared" si="1"/>
        <v>2055</v>
      </c>
      <c r="AV10" s="61">
        <f t="shared" si="1"/>
        <v>2056</v>
      </c>
      <c r="AW10" s="61">
        <f t="shared" si="1"/>
        <v>2057</v>
      </c>
      <c r="AX10" s="61">
        <f t="shared" si="1"/>
        <v>2058</v>
      </c>
      <c r="AY10" s="61">
        <f t="shared" si="1"/>
        <v>2059</v>
      </c>
      <c r="AZ10" s="61">
        <f t="shared" si="1"/>
        <v>2060</v>
      </c>
      <c r="BA10" s="61">
        <f t="shared" si="1"/>
        <v>2061</v>
      </c>
      <c r="BB10" s="61">
        <f t="shared" si="1"/>
        <v>2062</v>
      </c>
      <c r="BC10" s="61">
        <f t="shared" si="1"/>
        <v>2063</v>
      </c>
      <c r="BD10" s="61">
        <f t="shared" si="1"/>
        <v>2064</v>
      </c>
      <c r="BE10" s="61">
        <f t="shared" si="1"/>
        <v>2065</v>
      </c>
      <c r="BF10" s="61">
        <f t="shared" si="1"/>
        <v>2066</v>
      </c>
      <c r="BG10" s="61">
        <f t="shared" si="1"/>
        <v>2067</v>
      </c>
      <c r="BH10" s="61">
        <f t="shared" si="1"/>
        <v>2068</v>
      </c>
      <c r="BI10" s="61">
        <f t="shared" si="1"/>
        <v>2069</v>
      </c>
      <c r="BJ10" s="61">
        <f t="shared" si="1"/>
        <v>2070</v>
      </c>
      <c r="BK10" s="61">
        <f t="shared" si="1"/>
        <v>2071</v>
      </c>
      <c r="BL10" s="86">
        <f t="shared" si="1"/>
        <v>2072</v>
      </c>
      <c r="BM10" s="6"/>
      <c r="BN10" s="6"/>
    </row>
    <row r="11" spans="3:72" s="11" customFormat="1" ht="15" customHeight="1">
      <c r="C11" s="56"/>
      <c r="D11" s="13"/>
      <c r="E11" s="60">
        <v>0</v>
      </c>
      <c r="F11" s="61">
        <f aca="true" t="shared" si="2" ref="F11:AK11">E11+1</f>
        <v>1</v>
      </c>
      <c r="G11" s="61">
        <f t="shared" si="2"/>
        <v>2</v>
      </c>
      <c r="H11" s="61">
        <f t="shared" si="2"/>
        <v>3</v>
      </c>
      <c r="I11" s="61">
        <f t="shared" si="2"/>
        <v>4</v>
      </c>
      <c r="J11" s="61">
        <f t="shared" si="2"/>
        <v>5</v>
      </c>
      <c r="K11" s="61">
        <f t="shared" si="2"/>
        <v>6</v>
      </c>
      <c r="L11" s="61">
        <f t="shared" si="2"/>
        <v>7</v>
      </c>
      <c r="M11" s="61">
        <f t="shared" si="2"/>
        <v>8</v>
      </c>
      <c r="N11" s="61">
        <f t="shared" si="2"/>
        <v>9</v>
      </c>
      <c r="O11" s="61">
        <f t="shared" si="2"/>
        <v>10</v>
      </c>
      <c r="P11" s="61">
        <f t="shared" si="2"/>
        <v>11</v>
      </c>
      <c r="Q11" s="61">
        <f t="shared" si="2"/>
        <v>12</v>
      </c>
      <c r="R11" s="61">
        <f t="shared" si="2"/>
        <v>13</v>
      </c>
      <c r="S11" s="61">
        <f t="shared" si="2"/>
        <v>14</v>
      </c>
      <c r="T11" s="61">
        <f t="shared" si="2"/>
        <v>15</v>
      </c>
      <c r="U11" s="61">
        <f t="shared" si="2"/>
        <v>16</v>
      </c>
      <c r="V11" s="61">
        <f t="shared" si="2"/>
        <v>17</v>
      </c>
      <c r="W11" s="61">
        <f t="shared" si="2"/>
        <v>18</v>
      </c>
      <c r="X11" s="61">
        <f t="shared" si="2"/>
        <v>19</v>
      </c>
      <c r="Y11" s="61">
        <f t="shared" si="2"/>
        <v>20</v>
      </c>
      <c r="Z11" s="61">
        <f t="shared" si="2"/>
        <v>21</v>
      </c>
      <c r="AA11" s="61">
        <f t="shared" si="2"/>
        <v>22</v>
      </c>
      <c r="AB11" s="61">
        <f t="shared" si="2"/>
        <v>23</v>
      </c>
      <c r="AC11" s="61">
        <f t="shared" si="2"/>
        <v>24</v>
      </c>
      <c r="AD11" s="61">
        <f t="shared" si="2"/>
        <v>25</v>
      </c>
      <c r="AE11" s="61">
        <f t="shared" si="2"/>
        <v>26</v>
      </c>
      <c r="AF11" s="61">
        <f t="shared" si="2"/>
        <v>27</v>
      </c>
      <c r="AG11" s="61">
        <f t="shared" si="2"/>
        <v>28</v>
      </c>
      <c r="AH11" s="61">
        <f t="shared" si="2"/>
        <v>29</v>
      </c>
      <c r="AI11" s="61">
        <f t="shared" si="2"/>
        <v>30</v>
      </c>
      <c r="AJ11" s="61">
        <f t="shared" si="2"/>
        <v>31</v>
      </c>
      <c r="AK11" s="61">
        <f t="shared" si="2"/>
        <v>32</v>
      </c>
      <c r="AL11" s="61">
        <f aca="true" t="shared" si="3" ref="AL11:BL11">AK11+1</f>
        <v>33</v>
      </c>
      <c r="AM11" s="61">
        <f t="shared" si="3"/>
        <v>34</v>
      </c>
      <c r="AN11" s="61">
        <f t="shared" si="3"/>
        <v>35</v>
      </c>
      <c r="AO11" s="61">
        <f t="shared" si="3"/>
        <v>36</v>
      </c>
      <c r="AP11" s="61">
        <f t="shared" si="3"/>
        <v>37</v>
      </c>
      <c r="AQ11" s="61">
        <f t="shared" si="3"/>
        <v>38</v>
      </c>
      <c r="AR11" s="61">
        <f t="shared" si="3"/>
        <v>39</v>
      </c>
      <c r="AS11" s="61">
        <f t="shared" si="3"/>
        <v>40</v>
      </c>
      <c r="AT11" s="61">
        <f t="shared" si="3"/>
        <v>41</v>
      </c>
      <c r="AU11" s="61">
        <f t="shared" si="3"/>
        <v>42</v>
      </c>
      <c r="AV11" s="61">
        <f t="shared" si="3"/>
        <v>43</v>
      </c>
      <c r="AW11" s="61">
        <f t="shared" si="3"/>
        <v>44</v>
      </c>
      <c r="AX11" s="61">
        <f t="shared" si="3"/>
        <v>45</v>
      </c>
      <c r="AY11" s="61">
        <f t="shared" si="3"/>
        <v>46</v>
      </c>
      <c r="AZ11" s="61">
        <f t="shared" si="3"/>
        <v>47</v>
      </c>
      <c r="BA11" s="61">
        <f t="shared" si="3"/>
        <v>48</v>
      </c>
      <c r="BB11" s="61">
        <f t="shared" si="3"/>
        <v>49</v>
      </c>
      <c r="BC11" s="61">
        <f t="shared" si="3"/>
        <v>50</v>
      </c>
      <c r="BD11" s="61">
        <f t="shared" si="3"/>
        <v>51</v>
      </c>
      <c r="BE11" s="61">
        <f t="shared" si="3"/>
        <v>52</v>
      </c>
      <c r="BF11" s="61">
        <f t="shared" si="3"/>
        <v>53</v>
      </c>
      <c r="BG11" s="61">
        <f t="shared" si="3"/>
        <v>54</v>
      </c>
      <c r="BH11" s="61">
        <f t="shared" si="3"/>
        <v>55</v>
      </c>
      <c r="BI11" s="61">
        <f t="shared" si="3"/>
        <v>56</v>
      </c>
      <c r="BJ11" s="61">
        <f t="shared" si="3"/>
        <v>57</v>
      </c>
      <c r="BK11" s="61">
        <f t="shared" si="3"/>
        <v>58</v>
      </c>
      <c r="BL11" s="86">
        <f t="shared" si="3"/>
        <v>59</v>
      </c>
      <c r="BM11" s="6"/>
      <c r="BN11" s="6"/>
      <c r="BO11" s="106"/>
      <c r="BP11" s="106"/>
      <c r="BQ11" s="106"/>
      <c r="BR11" s="106"/>
      <c r="BS11" s="106"/>
      <c r="BT11" s="106"/>
    </row>
    <row r="12" spans="3:72" s="11" customFormat="1" ht="15" customHeight="1">
      <c r="C12" s="57" t="s">
        <v>58</v>
      </c>
      <c r="D12" s="13"/>
      <c r="E12" s="62" t="s">
        <v>58</v>
      </c>
      <c r="F12" s="63" t="s">
        <v>58</v>
      </c>
      <c r="G12" s="63" t="s">
        <v>58</v>
      </c>
      <c r="H12" s="63" t="s">
        <v>58</v>
      </c>
      <c r="I12" s="63" t="s">
        <v>58</v>
      </c>
      <c r="J12" s="63" t="s">
        <v>58</v>
      </c>
      <c r="K12" s="63" t="s">
        <v>58</v>
      </c>
      <c r="L12" s="63" t="s">
        <v>58</v>
      </c>
      <c r="M12" s="63" t="s">
        <v>58</v>
      </c>
      <c r="N12" s="63" t="s">
        <v>58</v>
      </c>
      <c r="O12" s="63" t="s">
        <v>58</v>
      </c>
      <c r="P12" s="63" t="s">
        <v>58</v>
      </c>
      <c r="Q12" s="63" t="s">
        <v>58</v>
      </c>
      <c r="R12" s="63" t="s">
        <v>58</v>
      </c>
      <c r="S12" s="63" t="s">
        <v>58</v>
      </c>
      <c r="T12" s="63" t="s">
        <v>58</v>
      </c>
      <c r="U12" s="63" t="s">
        <v>58</v>
      </c>
      <c r="V12" s="63" t="s">
        <v>58</v>
      </c>
      <c r="W12" s="63" t="s">
        <v>58</v>
      </c>
      <c r="X12" s="63" t="s">
        <v>58</v>
      </c>
      <c r="Y12" s="63" t="s">
        <v>58</v>
      </c>
      <c r="Z12" s="63" t="s">
        <v>58</v>
      </c>
      <c r="AA12" s="63" t="s">
        <v>58</v>
      </c>
      <c r="AB12" s="63" t="s">
        <v>58</v>
      </c>
      <c r="AC12" s="63" t="s">
        <v>58</v>
      </c>
      <c r="AD12" s="63" t="s">
        <v>58</v>
      </c>
      <c r="AE12" s="63" t="s">
        <v>58</v>
      </c>
      <c r="AF12" s="63" t="s">
        <v>58</v>
      </c>
      <c r="AG12" s="63" t="s">
        <v>58</v>
      </c>
      <c r="AH12" s="63" t="s">
        <v>58</v>
      </c>
      <c r="AI12" s="63" t="s">
        <v>58</v>
      </c>
      <c r="AJ12" s="63" t="s">
        <v>58</v>
      </c>
      <c r="AK12" s="63" t="s">
        <v>58</v>
      </c>
      <c r="AL12" s="63" t="s">
        <v>58</v>
      </c>
      <c r="AM12" s="63" t="s">
        <v>58</v>
      </c>
      <c r="AN12" s="63" t="s">
        <v>58</v>
      </c>
      <c r="AO12" s="63" t="s">
        <v>58</v>
      </c>
      <c r="AP12" s="63" t="s">
        <v>58</v>
      </c>
      <c r="AQ12" s="63" t="s">
        <v>58</v>
      </c>
      <c r="AR12" s="63" t="s">
        <v>58</v>
      </c>
      <c r="AS12" s="63" t="s">
        <v>58</v>
      </c>
      <c r="AT12" s="63" t="s">
        <v>58</v>
      </c>
      <c r="AU12" s="63" t="s">
        <v>58</v>
      </c>
      <c r="AV12" s="63" t="s">
        <v>58</v>
      </c>
      <c r="AW12" s="63" t="s">
        <v>58</v>
      </c>
      <c r="AX12" s="63" t="s">
        <v>58</v>
      </c>
      <c r="AY12" s="63" t="s">
        <v>58</v>
      </c>
      <c r="AZ12" s="63" t="s">
        <v>58</v>
      </c>
      <c r="BA12" s="63" t="s">
        <v>58</v>
      </c>
      <c r="BB12" s="63" t="s">
        <v>58</v>
      </c>
      <c r="BC12" s="63" t="s">
        <v>58</v>
      </c>
      <c r="BD12" s="63" t="s">
        <v>58</v>
      </c>
      <c r="BE12" s="63" t="s">
        <v>58</v>
      </c>
      <c r="BF12" s="63" t="s">
        <v>58</v>
      </c>
      <c r="BG12" s="63" t="s">
        <v>58</v>
      </c>
      <c r="BH12" s="63" t="s">
        <v>58</v>
      </c>
      <c r="BI12" s="63" t="s">
        <v>58</v>
      </c>
      <c r="BJ12" s="63" t="s">
        <v>58</v>
      </c>
      <c r="BK12" s="63" t="s">
        <v>58</v>
      </c>
      <c r="BL12" s="87" t="s">
        <v>58</v>
      </c>
      <c r="BM12" s="6"/>
      <c r="BN12" s="6"/>
      <c r="BO12" s="106"/>
      <c r="BP12" s="106"/>
      <c r="BQ12" s="106"/>
      <c r="BR12" s="106"/>
      <c r="BS12" s="106"/>
      <c r="BT12" s="106"/>
    </row>
    <row r="13" spans="3:72" ht="15" customHeight="1">
      <c r="C13" s="30"/>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4"/>
      <c r="BM13" s="2"/>
      <c r="BN13" s="2"/>
      <c r="BO13" s="282" t="s">
        <v>5</v>
      </c>
      <c r="BP13" s="282"/>
      <c r="BQ13" s="282"/>
      <c r="BR13" s="282"/>
      <c r="BS13" s="282"/>
      <c r="BT13" s="282"/>
    </row>
    <row r="14" spans="2:72" ht="15" customHeight="1">
      <c r="B14" s="51" t="s">
        <v>21</v>
      </c>
      <c r="C14" s="31"/>
      <c r="D14" s="23"/>
      <c r="E14" s="44"/>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110"/>
      <c r="BO14" s="258" t="s">
        <v>239</v>
      </c>
      <c r="BP14" s="259"/>
      <c r="BQ14" s="259"/>
      <c r="BR14" s="259"/>
      <c r="BS14" s="259"/>
      <c r="BT14" s="260"/>
    </row>
    <row r="15" spans="2:72" ht="15" customHeight="1">
      <c r="B15" s="26"/>
      <c r="C15" s="31"/>
      <c r="D15" s="23"/>
      <c r="E15" s="44"/>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110"/>
      <c r="BO15" s="261"/>
      <c r="BP15" s="262"/>
      <c r="BQ15" s="262"/>
      <c r="BR15" s="262"/>
      <c r="BS15" s="262"/>
      <c r="BT15" s="263"/>
    </row>
    <row r="16" spans="2:72" ht="15" customHeight="1">
      <c r="B16" s="51" t="s">
        <v>110</v>
      </c>
      <c r="C16" s="31"/>
      <c r="D16" s="23"/>
      <c r="E16" s="44"/>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110"/>
      <c r="BO16" s="264"/>
      <c r="BP16" s="265"/>
      <c r="BQ16" s="265"/>
      <c r="BR16" s="265"/>
      <c r="BS16" s="265"/>
      <c r="BT16" s="266"/>
    </row>
    <row r="17" spans="2:72" ht="15" customHeight="1">
      <c r="B17" s="27" t="s">
        <v>51</v>
      </c>
      <c r="C17" s="31">
        <f>SUM(E17:BL17)</f>
        <v>0</v>
      </c>
      <c r="D17" s="23"/>
      <c r="E17" s="4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110"/>
      <c r="BO17" s="255" t="s">
        <v>4</v>
      </c>
      <c r="BP17" s="256"/>
      <c r="BQ17" s="256"/>
      <c r="BR17" s="256"/>
      <c r="BS17" s="256"/>
      <c r="BT17" s="257"/>
    </row>
    <row r="18" spans="2:72" ht="15" customHeight="1">
      <c r="B18" s="27" t="s">
        <v>52</v>
      </c>
      <c r="C18" s="31">
        <f>SUM(E18:BL18)</f>
        <v>0</v>
      </c>
      <c r="D18" s="23"/>
      <c r="E18" s="4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110"/>
      <c r="BO18" s="248" t="s">
        <v>10</v>
      </c>
      <c r="BP18" s="243"/>
      <c r="BQ18" s="243"/>
      <c r="BR18" s="243"/>
      <c r="BS18" s="243"/>
      <c r="BT18" s="244"/>
    </row>
    <row r="19" spans="2:72" ht="15" customHeight="1">
      <c r="B19" s="27" t="s">
        <v>50</v>
      </c>
      <c r="C19" s="31">
        <f>SUM(E19:BL19)</f>
        <v>0</v>
      </c>
      <c r="D19" s="23"/>
      <c r="E19" s="44"/>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110"/>
      <c r="BO19" s="248" t="s">
        <v>10</v>
      </c>
      <c r="BP19" s="243"/>
      <c r="BQ19" s="243"/>
      <c r="BR19" s="243"/>
      <c r="BS19" s="243"/>
      <c r="BT19" s="244"/>
    </row>
    <row r="20" spans="2:72" ht="15" customHeight="1">
      <c r="B20" s="27"/>
      <c r="C20" s="31"/>
      <c r="D20" s="23"/>
      <c r="E20" s="44"/>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110"/>
      <c r="BO20" s="242" t="s">
        <v>9</v>
      </c>
      <c r="BP20" s="243"/>
      <c r="BQ20" s="243"/>
      <c r="BR20" s="243"/>
      <c r="BS20" s="243"/>
      <c r="BT20" s="244"/>
    </row>
    <row r="21" spans="2:72" ht="15" customHeight="1">
      <c r="B21" s="52" t="s">
        <v>44</v>
      </c>
      <c r="C21" s="111">
        <f>SUM(C17:C19)</f>
        <v>0</v>
      </c>
      <c r="D21" s="112"/>
      <c r="E21" s="113">
        <f aca="true" t="shared" si="4" ref="E21:AJ21">SUM(E17:E19)</f>
        <v>0</v>
      </c>
      <c r="F21" s="114">
        <f t="shared" si="4"/>
        <v>0</v>
      </c>
      <c r="G21" s="114">
        <f t="shared" si="4"/>
        <v>0</v>
      </c>
      <c r="H21" s="114">
        <f t="shared" si="4"/>
        <v>0</v>
      </c>
      <c r="I21" s="114">
        <f t="shared" si="4"/>
        <v>0</v>
      </c>
      <c r="J21" s="114">
        <f t="shared" si="4"/>
        <v>0</v>
      </c>
      <c r="K21" s="114">
        <f t="shared" si="4"/>
        <v>0</v>
      </c>
      <c r="L21" s="114">
        <f t="shared" si="4"/>
        <v>0</v>
      </c>
      <c r="M21" s="114">
        <f t="shared" si="4"/>
        <v>0</v>
      </c>
      <c r="N21" s="114">
        <f t="shared" si="4"/>
        <v>0</v>
      </c>
      <c r="O21" s="114">
        <f t="shared" si="4"/>
        <v>0</v>
      </c>
      <c r="P21" s="114">
        <f t="shared" si="4"/>
        <v>0</v>
      </c>
      <c r="Q21" s="114">
        <f t="shared" si="4"/>
        <v>0</v>
      </c>
      <c r="R21" s="114">
        <f t="shared" si="4"/>
        <v>0</v>
      </c>
      <c r="S21" s="114">
        <f t="shared" si="4"/>
        <v>0</v>
      </c>
      <c r="T21" s="114">
        <f t="shared" si="4"/>
        <v>0</v>
      </c>
      <c r="U21" s="114">
        <f t="shared" si="4"/>
        <v>0</v>
      </c>
      <c r="V21" s="114">
        <f t="shared" si="4"/>
        <v>0</v>
      </c>
      <c r="W21" s="114">
        <f t="shared" si="4"/>
        <v>0</v>
      </c>
      <c r="X21" s="114">
        <f t="shared" si="4"/>
        <v>0</v>
      </c>
      <c r="Y21" s="114">
        <f t="shared" si="4"/>
        <v>0</v>
      </c>
      <c r="Z21" s="114">
        <f t="shared" si="4"/>
        <v>0</v>
      </c>
      <c r="AA21" s="114">
        <f t="shared" si="4"/>
        <v>0</v>
      </c>
      <c r="AB21" s="114">
        <f t="shared" si="4"/>
        <v>0</v>
      </c>
      <c r="AC21" s="114">
        <f t="shared" si="4"/>
        <v>0</v>
      </c>
      <c r="AD21" s="114">
        <f t="shared" si="4"/>
        <v>0</v>
      </c>
      <c r="AE21" s="114">
        <f t="shared" si="4"/>
        <v>0</v>
      </c>
      <c r="AF21" s="114">
        <f t="shared" si="4"/>
        <v>0</v>
      </c>
      <c r="AG21" s="114">
        <f t="shared" si="4"/>
        <v>0</v>
      </c>
      <c r="AH21" s="114">
        <f t="shared" si="4"/>
        <v>0</v>
      </c>
      <c r="AI21" s="114">
        <f t="shared" si="4"/>
        <v>0</v>
      </c>
      <c r="AJ21" s="114">
        <f t="shared" si="4"/>
        <v>0</v>
      </c>
      <c r="AK21" s="114">
        <f aca="true" t="shared" si="5" ref="AK21:BL21">SUM(AK17:AK19)</f>
        <v>0</v>
      </c>
      <c r="AL21" s="114">
        <f t="shared" si="5"/>
        <v>0</v>
      </c>
      <c r="AM21" s="114">
        <f t="shared" si="5"/>
        <v>0</v>
      </c>
      <c r="AN21" s="114">
        <f t="shared" si="5"/>
        <v>0</v>
      </c>
      <c r="AO21" s="114">
        <f t="shared" si="5"/>
        <v>0</v>
      </c>
      <c r="AP21" s="114">
        <f t="shared" si="5"/>
        <v>0</v>
      </c>
      <c r="AQ21" s="114">
        <f t="shared" si="5"/>
        <v>0</v>
      </c>
      <c r="AR21" s="114">
        <f t="shared" si="5"/>
        <v>0</v>
      </c>
      <c r="AS21" s="114">
        <f t="shared" si="5"/>
        <v>0</v>
      </c>
      <c r="AT21" s="114">
        <f t="shared" si="5"/>
        <v>0</v>
      </c>
      <c r="AU21" s="114">
        <f t="shared" si="5"/>
        <v>0</v>
      </c>
      <c r="AV21" s="114">
        <f t="shared" si="5"/>
        <v>0</v>
      </c>
      <c r="AW21" s="114">
        <f t="shared" si="5"/>
        <v>0</v>
      </c>
      <c r="AX21" s="114">
        <f t="shared" si="5"/>
        <v>0</v>
      </c>
      <c r="AY21" s="114">
        <f t="shared" si="5"/>
        <v>0</v>
      </c>
      <c r="AZ21" s="114">
        <f t="shared" si="5"/>
        <v>0</v>
      </c>
      <c r="BA21" s="114">
        <f t="shared" si="5"/>
        <v>0</v>
      </c>
      <c r="BB21" s="114">
        <f t="shared" si="5"/>
        <v>0</v>
      </c>
      <c r="BC21" s="114">
        <f t="shared" si="5"/>
        <v>0</v>
      </c>
      <c r="BD21" s="114">
        <f t="shared" si="5"/>
        <v>0</v>
      </c>
      <c r="BE21" s="114">
        <f t="shared" si="5"/>
        <v>0</v>
      </c>
      <c r="BF21" s="114">
        <f t="shared" si="5"/>
        <v>0</v>
      </c>
      <c r="BG21" s="114">
        <f t="shared" si="5"/>
        <v>0</v>
      </c>
      <c r="BH21" s="114">
        <f t="shared" si="5"/>
        <v>0</v>
      </c>
      <c r="BI21" s="114">
        <f t="shared" si="5"/>
        <v>0</v>
      </c>
      <c r="BJ21" s="114">
        <f t="shared" si="5"/>
        <v>0</v>
      </c>
      <c r="BK21" s="114">
        <f t="shared" si="5"/>
        <v>0</v>
      </c>
      <c r="BL21" s="115">
        <f t="shared" si="5"/>
        <v>0</v>
      </c>
      <c r="BO21" s="242" t="s">
        <v>9</v>
      </c>
      <c r="BP21" s="243"/>
      <c r="BQ21" s="243"/>
      <c r="BR21" s="243"/>
      <c r="BS21" s="243"/>
      <c r="BT21" s="244"/>
    </row>
    <row r="22" spans="2:72" ht="15" customHeight="1">
      <c r="B22" s="28"/>
      <c r="C22" s="31"/>
      <c r="D22" s="23"/>
      <c r="E22" s="44"/>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110"/>
      <c r="BO22" s="242" t="s">
        <v>9</v>
      </c>
      <c r="BP22" s="243"/>
      <c r="BQ22" s="243"/>
      <c r="BR22" s="243"/>
      <c r="BS22" s="243"/>
      <c r="BT22" s="244"/>
    </row>
    <row r="23" spans="2:72" ht="15" customHeight="1">
      <c r="B23" s="64" t="s">
        <v>67</v>
      </c>
      <c r="C23" s="31"/>
      <c r="D23" s="23"/>
      <c r="E23" s="44"/>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110"/>
      <c r="BO23" s="252" t="s">
        <v>9</v>
      </c>
      <c r="BP23" s="253"/>
      <c r="BQ23" s="253"/>
      <c r="BR23" s="253"/>
      <c r="BS23" s="253"/>
      <c r="BT23" s="254"/>
    </row>
    <row r="24" spans="2:72" ht="15" customHeight="1">
      <c r="B24" s="28" t="s">
        <v>53</v>
      </c>
      <c r="C24" s="31">
        <f>SUM(E24:BL24)</f>
        <v>0</v>
      </c>
      <c r="D24" s="23"/>
      <c r="E24" s="44"/>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110"/>
      <c r="BO24" s="248"/>
      <c r="BP24" s="243"/>
      <c r="BQ24" s="243"/>
      <c r="BR24" s="243"/>
      <c r="BS24" s="243"/>
      <c r="BT24" s="244"/>
    </row>
    <row r="25" spans="2:72" ht="15" customHeight="1">
      <c r="B25" s="28" t="s">
        <v>45</v>
      </c>
      <c r="C25" s="31">
        <f>SUM(E25:BL25)</f>
        <v>0</v>
      </c>
      <c r="D25" s="23"/>
      <c r="E25" s="44"/>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110"/>
      <c r="BO25" s="248" t="s">
        <v>10</v>
      </c>
      <c r="BP25" s="243"/>
      <c r="BQ25" s="243"/>
      <c r="BR25" s="243"/>
      <c r="BS25" s="243"/>
      <c r="BT25" s="244"/>
    </row>
    <row r="26" spans="2:72" ht="15" customHeight="1">
      <c r="B26" s="28" t="s">
        <v>54</v>
      </c>
      <c r="C26" s="31">
        <f>SUM(E26:BL26)</f>
        <v>0</v>
      </c>
      <c r="D26" s="23"/>
      <c r="E26" s="44"/>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110"/>
      <c r="BO26" s="248" t="s">
        <v>10</v>
      </c>
      <c r="BP26" s="243"/>
      <c r="BQ26" s="243"/>
      <c r="BR26" s="243"/>
      <c r="BS26" s="243"/>
      <c r="BT26" s="244"/>
    </row>
    <row r="27" spans="2:72" ht="15" customHeight="1">
      <c r="B27" s="28" t="s">
        <v>56</v>
      </c>
      <c r="C27" s="31">
        <f>SUM(E27:BL27)</f>
        <v>0</v>
      </c>
      <c r="D27" s="23"/>
      <c r="E27" s="44"/>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110"/>
      <c r="BO27" s="248" t="s">
        <v>10</v>
      </c>
      <c r="BP27" s="243"/>
      <c r="BQ27" s="243"/>
      <c r="BR27" s="243"/>
      <c r="BS27" s="243"/>
      <c r="BT27" s="244"/>
    </row>
    <row r="28" spans="2:72" ht="15" customHeight="1">
      <c r="B28" s="28"/>
      <c r="C28" s="31"/>
      <c r="D28" s="23"/>
      <c r="E28" s="44"/>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110"/>
      <c r="BO28" s="242" t="s">
        <v>9</v>
      </c>
      <c r="BP28" s="243"/>
      <c r="BQ28" s="243"/>
      <c r="BR28" s="243"/>
      <c r="BS28" s="243"/>
      <c r="BT28" s="244"/>
    </row>
    <row r="29" spans="2:72" ht="15" customHeight="1">
      <c r="B29" s="52" t="s">
        <v>46</v>
      </c>
      <c r="C29" s="116">
        <f>SUM(C24:C27)</f>
        <v>0</v>
      </c>
      <c r="D29" s="117"/>
      <c r="E29" s="118">
        <f aca="true" t="shared" si="6" ref="E29:AJ29">SUM(E24:E27)</f>
        <v>0</v>
      </c>
      <c r="F29" s="119">
        <f t="shared" si="6"/>
        <v>0</v>
      </c>
      <c r="G29" s="119">
        <f t="shared" si="6"/>
        <v>0</v>
      </c>
      <c r="H29" s="119">
        <f t="shared" si="6"/>
        <v>0</v>
      </c>
      <c r="I29" s="119">
        <f t="shared" si="6"/>
        <v>0</v>
      </c>
      <c r="J29" s="119">
        <f t="shared" si="6"/>
        <v>0</v>
      </c>
      <c r="K29" s="119">
        <f t="shared" si="6"/>
        <v>0</v>
      </c>
      <c r="L29" s="119">
        <f t="shared" si="6"/>
        <v>0</v>
      </c>
      <c r="M29" s="119">
        <f t="shared" si="6"/>
        <v>0</v>
      </c>
      <c r="N29" s="119">
        <f t="shared" si="6"/>
        <v>0</v>
      </c>
      <c r="O29" s="119">
        <f t="shared" si="6"/>
        <v>0</v>
      </c>
      <c r="P29" s="119">
        <f t="shared" si="6"/>
        <v>0</v>
      </c>
      <c r="Q29" s="119">
        <f t="shared" si="6"/>
        <v>0</v>
      </c>
      <c r="R29" s="119">
        <f t="shared" si="6"/>
        <v>0</v>
      </c>
      <c r="S29" s="119">
        <f t="shared" si="6"/>
        <v>0</v>
      </c>
      <c r="T29" s="119">
        <f t="shared" si="6"/>
        <v>0</v>
      </c>
      <c r="U29" s="119">
        <f t="shared" si="6"/>
        <v>0</v>
      </c>
      <c r="V29" s="119">
        <f t="shared" si="6"/>
        <v>0</v>
      </c>
      <c r="W29" s="119">
        <f t="shared" si="6"/>
        <v>0</v>
      </c>
      <c r="X29" s="119">
        <f t="shared" si="6"/>
        <v>0</v>
      </c>
      <c r="Y29" s="119">
        <f t="shared" si="6"/>
        <v>0</v>
      </c>
      <c r="Z29" s="119">
        <f t="shared" si="6"/>
        <v>0</v>
      </c>
      <c r="AA29" s="119">
        <f t="shared" si="6"/>
        <v>0</v>
      </c>
      <c r="AB29" s="119">
        <f t="shared" si="6"/>
        <v>0</v>
      </c>
      <c r="AC29" s="119">
        <f t="shared" si="6"/>
        <v>0</v>
      </c>
      <c r="AD29" s="119">
        <f t="shared" si="6"/>
        <v>0</v>
      </c>
      <c r="AE29" s="119">
        <f t="shared" si="6"/>
        <v>0</v>
      </c>
      <c r="AF29" s="119">
        <f t="shared" si="6"/>
        <v>0</v>
      </c>
      <c r="AG29" s="119">
        <f t="shared" si="6"/>
        <v>0</v>
      </c>
      <c r="AH29" s="119">
        <f t="shared" si="6"/>
        <v>0</v>
      </c>
      <c r="AI29" s="119">
        <f t="shared" si="6"/>
        <v>0</v>
      </c>
      <c r="AJ29" s="119">
        <f t="shared" si="6"/>
        <v>0</v>
      </c>
      <c r="AK29" s="119">
        <f aca="true" t="shared" si="7" ref="AK29:BL29">SUM(AK24:AK27)</f>
        <v>0</v>
      </c>
      <c r="AL29" s="119">
        <f t="shared" si="7"/>
        <v>0</v>
      </c>
      <c r="AM29" s="119">
        <f t="shared" si="7"/>
        <v>0</v>
      </c>
      <c r="AN29" s="119">
        <f t="shared" si="7"/>
        <v>0</v>
      </c>
      <c r="AO29" s="119">
        <f t="shared" si="7"/>
        <v>0</v>
      </c>
      <c r="AP29" s="119">
        <f t="shared" si="7"/>
        <v>0</v>
      </c>
      <c r="AQ29" s="119">
        <f t="shared" si="7"/>
        <v>0</v>
      </c>
      <c r="AR29" s="119">
        <f t="shared" si="7"/>
        <v>0</v>
      </c>
      <c r="AS29" s="119">
        <f t="shared" si="7"/>
        <v>0</v>
      </c>
      <c r="AT29" s="119">
        <f t="shared" si="7"/>
        <v>0</v>
      </c>
      <c r="AU29" s="119">
        <f t="shared" si="7"/>
        <v>0</v>
      </c>
      <c r="AV29" s="119">
        <f t="shared" si="7"/>
        <v>0</v>
      </c>
      <c r="AW29" s="119">
        <f t="shared" si="7"/>
        <v>0</v>
      </c>
      <c r="AX29" s="119">
        <f t="shared" si="7"/>
        <v>0</v>
      </c>
      <c r="AY29" s="119">
        <f t="shared" si="7"/>
        <v>0</v>
      </c>
      <c r="AZ29" s="119">
        <f t="shared" si="7"/>
        <v>0</v>
      </c>
      <c r="BA29" s="119">
        <f t="shared" si="7"/>
        <v>0</v>
      </c>
      <c r="BB29" s="119">
        <f t="shared" si="7"/>
        <v>0</v>
      </c>
      <c r="BC29" s="119">
        <f t="shared" si="7"/>
        <v>0</v>
      </c>
      <c r="BD29" s="119">
        <f t="shared" si="7"/>
        <v>0</v>
      </c>
      <c r="BE29" s="119">
        <f t="shared" si="7"/>
        <v>0</v>
      </c>
      <c r="BF29" s="119">
        <f t="shared" si="7"/>
        <v>0</v>
      </c>
      <c r="BG29" s="119">
        <f t="shared" si="7"/>
        <v>0</v>
      </c>
      <c r="BH29" s="119">
        <f t="shared" si="7"/>
        <v>0</v>
      </c>
      <c r="BI29" s="119">
        <f t="shared" si="7"/>
        <v>0</v>
      </c>
      <c r="BJ29" s="119">
        <f t="shared" si="7"/>
        <v>0</v>
      </c>
      <c r="BK29" s="119">
        <f t="shared" si="7"/>
        <v>0</v>
      </c>
      <c r="BL29" s="120">
        <f t="shared" si="7"/>
        <v>0</v>
      </c>
      <c r="BO29" s="242" t="s">
        <v>9</v>
      </c>
      <c r="BP29" s="243"/>
      <c r="BQ29" s="243"/>
      <c r="BR29" s="243"/>
      <c r="BS29" s="243"/>
      <c r="BT29" s="244"/>
    </row>
    <row r="30" spans="2:72" ht="15" customHeight="1">
      <c r="B30" s="8"/>
      <c r="C30" s="31"/>
      <c r="D30" s="23"/>
      <c r="E30" s="44"/>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110"/>
      <c r="BO30" s="248"/>
      <c r="BP30" s="243"/>
      <c r="BQ30" s="243"/>
      <c r="BR30" s="243"/>
      <c r="BS30" s="243"/>
      <c r="BT30" s="244"/>
    </row>
    <row r="31" spans="2:72" ht="15" customHeight="1">
      <c r="B31" s="8"/>
      <c r="C31" s="31"/>
      <c r="D31" s="23"/>
      <c r="E31" s="44"/>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110"/>
      <c r="BO31" s="248"/>
      <c r="BP31" s="243"/>
      <c r="BQ31" s="243"/>
      <c r="BR31" s="243"/>
      <c r="BS31" s="243"/>
      <c r="BT31" s="244"/>
    </row>
    <row r="32" spans="2:72" ht="15" customHeight="1">
      <c r="B32" s="51" t="s">
        <v>1</v>
      </c>
      <c r="C32" s="31"/>
      <c r="D32" s="23"/>
      <c r="E32" s="44"/>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110"/>
      <c r="BO32" s="249"/>
      <c r="BP32" s="250"/>
      <c r="BQ32" s="250"/>
      <c r="BR32" s="250"/>
      <c r="BS32" s="250"/>
      <c r="BT32" s="251"/>
    </row>
    <row r="33" spans="2:72" ht="15" customHeight="1">
      <c r="B33" s="8" t="s">
        <v>23</v>
      </c>
      <c r="C33" s="31">
        <f>SUM(E33:BL33)</f>
        <v>0</v>
      </c>
      <c r="D33" s="23"/>
      <c r="E33" s="44"/>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110"/>
      <c r="BO33" s="248" t="s">
        <v>10</v>
      </c>
      <c r="BP33" s="243"/>
      <c r="BQ33" s="243"/>
      <c r="BR33" s="243"/>
      <c r="BS33" s="243"/>
      <c r="BT33" s="244"/>
    </row>
    <row r="34" spans="2:72" ht="15" customHeight="1">
      <c r="B34" s="8" t="s">
        <v>47</v>
      </c>
      <c r="C34" s="31">
        <f>SUM(E34:BL34)</f>
        <v>0</v>
      </c>
      <c r="D34" s="23"/>
      <c r="E34" s="44"/>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110"/>
      <c r="BO34" s="248" t="s">
        <v>10</v>
      </c>
      <c r="BP34" s="243"/>
      <c r="BQ34" s="243"/>
      <c r="BR34" s="243"/>
      <c r="BS34" s="243"/>
      <c r="BT34" s="244"/>
    </row>
    <row r="35" spans="2:72" ht="15" customHeight="1">
      <c r="B35" s="8" t="s">
        <v>68</v>
      </c>
      <c r="C35" s="31">
        <f>SUM(E35:BL35)</f>
        <v>0</v>
      </c>
      <c r="D35" s="23"/>
      <c r="E35" s="44"/>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110"/>
      <c r="BO35" s="248" t="s">
        <v>10</v>
      </c>
      <c r="BP35" s="243"/>
      <c r="BQ35" s="243"/>
      <c r="BR35" s="243"/>
      <c r="BS35" s="243"/>
      <c r="BT35" s="244"/>
    </row>
    <row r="36" spans="2:72" ht="15" customHeight="1">
      <c r="B36" s="8"/>
      <c r="C36" s="31"/>
      <c r="D36" s="23"/>
      <c r="E36" s="44"/>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110"/>
      <c r="BO36" s="242" t="s">
        <v>9</v>
      </c>
      <c r="BP36" s="243"/>
      <c r="BQ36" s="243"/>
      <c r="BR36" s="243"/>
      <c r="BS36" s="243"/>
      <c r="BT36" s="244"/>
    </row>
    <row r="37" spans="2:72" ht="15" customHeight="1">
      <c r="B37" s="52" t="s">
        <v>57</v>
      </c>
      <c r="C37" s="111">
        <f>SUM(C33:C35)</f>
        <v>0</v>
      </c>
      <c r="D37" s="121"/>
      <c r="E37" s="122">
        <f aca="true" t="shared" si="8" ref="E37:AJ37">SUM(E33:E35)</f>
        <v>0</v>
      </c>
      <c r="F37" s="123">
        <f t="shared" si="8"/>
        <v>0</v>
      </c>
      <c r="G37" s="123">
        <f t="shared" si="8"/>
        <v>0</v>
      </c>
      <c r="H37" s="123">
        <f t="shared" si="8"/>
        <v>0</v>
      </c>
      <c r="I37" s="123">
        <f t="shared" si="8"/>
        <v>0</v>
      </c>
      <c r="J37" s="123">
        <f t="shared" si="8"/>
        <v>0</v>
      </c>
      <c r="K37" s="123">
        <f t="shared" si="8"/>
        <v>0</v>
      </c>
      <c r="L37" s="123">
        <f t="shared" si="8"/>
        <v>0</v>
      </c>
      <c r="M37" s="123">
        <f t="shared" si="8"/>
        <v>0</v>
      </c>
      <c r="N37" s="123">
        <f t="shared" si="8"/>
        <v>0</v>
      </c>
      <c r="O37" s="123">
        <f t="shared" si="8"/>
        <v>0</v>
      </c>
      <c r="P37" s="123">
        <f t="shared" si="8"/>
        <v>0</v>
      </c>
      <c r="Q37" s="123">
        <f t="shared" si="8"/>
        <v>0</v>
      </c>
      <c r="R37" s="123">
        <f t="shared" si="8"/>
        <v>0</v>
      </c>
      <c r="S37" s="123">
        <f t="shared" si="8"/>
        <v>0</v>
      </c>
      <c r="T37" s="123">
        <f t="shared" si="8"/>
        <v>0</v>
      </c>
      <c r="U37" s="123">
        <f t="shared" si="8"/>
        <v>0</v>
      </c>
      <c r="V37" s="123">
        <f t="shared" si="8"/>
        <v>0</v>
      </c>
      <c r="W37" s="123">
        <f t="shared" si="8"/>
        <v>0</v>
      </c>
      <c r="X37" s="123">
        <f t="shared" si="8"/>
        <v>0</v>
      </c>
      <c r="Y37" s="123">
        <f t="shared" si="8"/>
        <v>0</v>
      </c>
      <c r="Z37" s="123">
        <f t="shared" si="8"/>
        <v>0</v>
      </c>
      <c r="AA37" s="123">
        <f t="shared" si="8"/>
        <v>0</v>
      </c>
      <c r="AB37" s="123">
        <f t="shared" si="8"/>
        <v>0</v>
      </c>
      <c r="AC37" s="123">
        <f t="shared" si="8"/>
        <v>0</v>
      </c>
      <c r="AD37" s="123">
        <f t="shared" si="8"/>
        <v>0</v>
      </c>
      <c r="AE37" s="123">
        <f t="shared" si="8"/>
        <v>0</v>
      </c>
      <c r="AF37" s="123">
        <f t="shared" si="8"/>
        <v>0</v>
      </c>
      <c r="AG37" s="123">
        <f t="shared" si="8"/>
        <v>0</v>
      </c>
      <c r="AH37" s="123">
        <f t="shared" si="8"/>
        <v>0</v>
      </c>
      <c r="AI37" s="123">
        <f t="shared" si="8"/>
        <v>0</v>
      </c>
      <c r="AJ37" s="123">
        <f t="shared" si="8"/>
        <v>0</v>
      </c>
      <c r="AK37" s="123">
        <f aca="true" t="shared" si="9" ref="AK37:BL37">SUM(AK33:AK35)</f>
        <v>0</v>
      </c>
      <c r="AL37" s="123">
        <f t="shared" si="9"/>
        <v>0</v>
      </c>
      <c r="AM37" s="123">
        <f t="shared" si="9"/>
        <v>0</v>
      </c>
      <c r="AN37" s="123">
        <f t="shared" si="9"/>
        <v>0</v>
      </c>
      <c r="AO37" s="123">
        <f t="shared" si="9"/>
        <v>0</v>
      </c>
      <c r="AP37" s="123">
        <f t="shared" si="9"/>
        <v>0</v>
      </c>
      <c r="AQ37" s="123">
        <f t="shared" si="9"/>
        <v>0</v>
      </c>
      <c r="AR37" s="123">
        <f t="shared" si="9"/>
        <v>0</v>
      </c>
      <c r="AS37" s="123">
        <f t="shared" si="9"/>
        <v>0</v>
      </c>
      <c r="AT37" s="123">
        <f t="shared" si="9"/>
        <v>0</v>
      </c>
      <c r="AU37" s="123">
        <f t="shared" si="9"/>
        <v>0</v>
      </c>
      <c r="AV37" s="123">
        <f t="shared" si="9"/>
        <v>0</v>
      </c>
      <c r="AW37" s="123">
        <f t="shared" si="9"/>
        <v>0</v>
      </c>
      <c r="AX37" s="123">
        <f t="shared" si="9"/>
        <v>0</v>
      </c>
      <c r="AY37" s="123">
        <f t="shared" si="9"/>
        <v>0</v>
      </c>
      <c r="AZ37" s="123">
        <f t="shared" si="9"/>
        <v>0</v>
      </c>
      <c r="BA37" s="123">
        <f t="shared" si="9"/>
        <v>0</v>
      </c>
      <c r="BB37" s="123">
        <f t="shared" si="9"/>
        <v>0</v>
      </c>
      <c r="BC37" s="123">
        <f t="shared" si="9"/>
        <v>0</v>
      </c>
      <c r="BD37" s="123">
        <f t="shared" si="9"/>
        <v>0</v>
      </c>
      <c r="BE37" s="123">
        <f t="shared" si="9"/>
        <v>0</v>
      </c>
      <c r="BF37" s="123">
        <f t="shared" si="9"/>
        <v>0</v>
      </c>
      <c r="BG37" s="123">
        <f t="shared" si="9"/>
        <v>0</v>
      </c>
      <c r="BH37" s="123">
        <f t="shared" si="9"/>
        <v>0</v>
      </c>
      <c r="BI37" s="123">
        <f t="shared" si="9"/>
        <v>0</v>
      </c>
      <c r="BJ37" s="123">
        <f t="shared" si="9"/>
        <v>0</v>
      </c>
      <c r="BK37" s="123">
        <f t="shared" si="9"/>
        <v>0</v>
      </c>
      <c r="BL37" s="124">
        <f t="shared" si="9"/>
        <v>0</v>
      </c>
      <c r="BO37" s="242" t="s">
        <v>9</v>
      </c>
      <c r="BP37" s="243"/>
      <c r="BQ37" s="243"/>
      <c r="BR37" s="243"/>
      <c r="BS37" s="243"/>
      <c r="BT37" s="244"/>
    </row>
    <row r="38" spans="2:72" ht="15" customHeight="1">
      <c r="B38" s="8"/>
      <c r="C38" s="31"/>
      <c r="D38" s="23"/>
      <c r="E38" s="44"/>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110"/>
      <c r="BO38" s="242" t="s">
        <v>9</v>
      </c>
      <c r="BP38" s="243"/>
      <c r="BQ38" s="243"/>
      <c r="BR38" s="243"/>
      <c r="BS38" s="243"/>
      <c r="BT38" s="244"/>
    </row>
    <row r="39" spans="2:72" ht="15" customHeight="1">
      <c r="B39" s="52" t="s">
        <v>60</v>
      </c>
      <c r="C39" s="111">
        <f>SUM(C21,C29,C37)</f>
        <v>0</v>
      </c>
      <c r="D39" s="112"/>
      <c r="E39" s="113">
        <f aca="true" t="shared" si="10" ref="E39:AJ39">SUM(E21,E29,E37)</f>
        <v>0</v>
      </c>
      <c r="F39" s="114">
        <f t="shared" si="10"/>
        <v>0</v>
      </c>
      <c r="G39" s="114">
        <f t="shared" si="10"/>
        <v>0</v>
      </c>
      <c r="H39" s="114">
        <f t="shared" si="10"/>
        <v>0</v>
      </c>
      <c r="I39" s="114">
        <f t="shared" si="10"/>
        <v>0</v>
      </c>
      <c r="J39" s="114">
        <f t="shared" si="10"/>
        <v>0</v>
      </c>
      <c r="K39" s="114">
        <f t="shared" si="10"/>
        <v>0</v>
      </c>
      <c r="L39" s="114">
        <f t="shared" si="10"/>
        <v>0</v>
      </c>
      <c r="M39" s="114">
        <f t="shared" si="10"/>
        <v>0</v>
      </c>
      <c r="N39" s="114">
        <f t="shared" si="10"/>
        <v>0</v>
      </c>
      <c r="O39" s="114">
        <f t="shared" si="10"/>
        <v>0</v>
      </c>
      <c r="P39" s="114">
        <f t="shared" si="10"/>
        <v>0</v>
      </c>
      <c r="Q39" s="114">
        <f t="shared" si="10"/>
        <v>0</v>
      </c>
      <c r="R39" s="114">
        <f t="shared" si="10"/>
        <v>0</v>
      </c>
      <c r="S39" s="114">
        <f t="shared" si="10"/>
        <v>0</v>
      </c>
      <c r="T39" s="114">
        <f t="shared" si="10"/>
        <v>0</v>
      </c>
      <c r="U39" s="114">
        <f t="shared" si="10"/>
        <v>0</v>
      </c>
      <c r="V39" s="114">
        <f t="shared" si="10"/>
        <v>0</v>
      </c>
      <c r="W39" s="114">
        <f t="shared" si="10"/>
        <v>0</v>
      </c>
      <c r="X39" s="114">
        <f t="shared" si="10"/>
        <v>0</v>
      </c>
      <c r="Y39" s="114">
        <f t="shared" si="10"/>
        <v>0</v>
      </c>
      <c r="Z39" s="114">
        <f t="shared" si="10"/>
        <v>0</v>
      </c>
      <c r="AA39" s="114">
        <f t="shared" si="10"/>
        <v>0</v>
      </c>
      <c r="AB39" s="114">
        <f t="shared" si="10"/>
        <v>0</v>
      </c>
      <c r="AC39" s="114">
        <f t="shared" si="10"/>
        <v>0</v>
      </c>
      <c r="AD39" s="114">
        <f t="shared" si="10"/>
        <v>0</v>
      </c>
      <c r="AE39" s="114">
        <f t="shared" si="10"/>
        <v>0</v>
      </c>
      <c r="AF39" s="114">
        <f t="shared" si="10"/>
        <v>0</v>
      </c>
      <c r="AG39" s="114">
        <f t="shared" si="10"/>
        <v>0</v>
      </c>
      <c r="AH39" s="114">
        <f t="shared" si="10"/>
        <v>0</v>
      </c>
      <c r="AI39" s="114">
        <f t="shared" si="10"/>
        <v>0</v>
      </c>
      <c r="AJ39" s="114">
        <f t="shared" si="10"/>
        <v>0</v>
      </c>
      <c r="AK39" s="114">
        <f aca="true" t="shared" si="11" ref="AK39:BL39">SUM(AK21,AK29,AK37)</f>
        <v>0</v>
      </c>
      <c r="AL39" s="114">
        <f t="shared" si="11"/>
        <v>0</v>
      </c>
      <c r="AM39" s="114">
        <f t="shared" si="11"/>
        <v>0</v>
      </c>
      <c r="AN39" s="114">
        <f t="shared" si="11"/>
        <v>0</v>
      </c>
      <c r="AO39" s="114">
        <f t="shared" si="11"/>
        <v>0</v>
      </c>
      <c r="AP39" s="114">
        <f t="shared" si="11"/>
        <v>0</v>
      </c>
      <c r="AQ39" s="114">
        <f t="shared" si="11"/>
        <v>0</v>
      </c>
      <c r="AR39" s="114">
        <f t="shared" si="11"/>
        <v>0</v>
      </c>
      <c r="AS39" s="114">
        <f t="shared" si="11"/>
        <v>0</v>
      </c>
      <c r="AT39" s="114">
        <f t="shared" si="11"/>
        <v>0</v>
      </c>
      <c r="AU39" s="114">
        <f t="shared" si="11"/>
        <v>0</v>
      </c>
      <c r="AV39" s="114">
        <f t="shared" si="11"/>
        <v>0</v>
      </c>
      <c r="AW39" s="114">
        <f t="shared" si="11"/>
        <v>0</v>
      </c>
      <c r="AX39" s="114">
        <f t="shared" si="11"/>
        <v>0</v>
      </c>
      <c r="AY39" s="114">
        <f t="shared" si="11"/>
        <v>0</v>
      </c>
      <c r="AZ39" s="114">
        <f t="shared" si="11"/>
        <v>0</v>
      </c>
      <c r="BA39" s="114">
        <f t="shared" si="11"/>
        <v>0</v>
      </c>
      <c r="BB39" s="114">
        <f t="shared" si="11"/>
        <v>0</v>
      </c>
      <c r="BC39" s="114">
        <f t="shared" si="11"/>
        <v>0</v>
      </c>
      <c r="BD39" s="114">
        <f t="shared" si="11"/>
        <v>0</v>
      </c>
      <c r="BE39" s="114">
        <f t="shared" si="11"/>
        <v>0</v>
      </c>
      <c r="BF39" s="114">
        <f t="shared" si="11"/>
        <v>0</v>
      </c>
      <c r="BG39" s="114">
        <f t="shared" si="11"/>
        <v>0</v>
      </c>
      <c r="BH39" s="114">
        <f t="shared" si="11"/>
        <v>0</v>
      </c>
      <c r="BI39" s="114">
        <f t="shared" si="11"/>
        <v>0</v>
      </c>
      <c r="BJ39" s="114">
        <f t="shared" si="11"/>
        <v>0</v>
      </c>
      <c r="BK39" s="114">
        <f t="shared" si="11"/>
        <v>0</v>
      </c>
      <c r="BL39" s="115">
        <f t="shared" si="11"/>
        <v>0</v>
      </c>
      <c r="BO39" s="242" t="s">
        <v>9</v>
      </c>
      <c r="BP39" s="243"/>
      <c r="BQ39" s="243"/>
      <c r="BR39" s="243"/>
      <c r="BS39" s="243"/>
      <c r="BT39" s="244"/>
    </row>
    <row r="40" spans="2:72" ht="15" customHeight="1">
      <c r="B40" s="8"/>
      <c r="C40" s="31"/>
      <c r="D40" s="23"/>
      <c r="E40" s="44"/>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110"/>
      <c r="BO40" s="242" t="s">
        <v>9</v>
      </c>
      <c r="BP40" s="243"/>
      <c r="BQ40" s="243"/>
      <c r="BR40" s="243"/>
      <c r="BS40" s="243"/>
      <c r="BT40" s="244"/>
    </row>
    <row r="41" spans="2:72" ht="15" customHeight="1">
      <c r="B41" s="25" t="s">
        <v>49</v>
      </c>
      <c r="C41" s="31">
        <f>SUM(E41:BL41)</f>
        <v>0</v>
      </c>
      <c r="D41" s="23"/>
      <c r="E41" s="35">
        <f>E39*E48</f>
        <v>0</v>
      </c>
      <c r="F41" s="36">
        <f>F39*F48</f>
        <v>0</v>
      </c>
      <c r="G41" s="36">
        <f aca="true" t="shared" si="12" ref="G41:AJ41">G39*G48</f>
        <v>0</v>
      </c>
      <c r="H41" s="36">
        <f t="shared" si="12"/>
        <v>0</v>
      </c>
      <c r="I41" s="36">
        <f t="shared" si="12"/>
        <v>0</v>
      </c>
      <c r="J41" s="36">
        <f t="shared" si="12"/>
        <v>0</v>
      </c>
      <c r="K41" s="36">
        <f t="shared" si="12"/>
        <v>0</v>
      </c>
      <c r="L41" s="36">
        <f t="shared" si="12"/>
        <v>0</v>
      </c>
      <c r="M41" s="36">
        <f t="shared" si="12"/>
        <v>0</v>
      </c>
      <c r="N41" s="36">
        <f t="shared" si="12"/>
        <v>0</v>
      </c>
      <c r="O41" s="36">
        <f t="shared" si="12"/>
        <v>0</v>
      </c>
      <c r="P41" s="36">
        <f t="shared" si="12"/>
        <v>0</v>
      </c>
      <c r="Q41" s="36">
        <f t="shared" si="12"/>
        <v>0</v>
      </c>
      <c r="R41" s="36">
        <f t="shared" si="12"/>
        <v>0</v>
      </c>
      <c r="S41" s="36">
        <f t="shared" si="12"/>
        <v>0</v>
      </c>
      <c r="T41" s="36">
        <f t="shared" si="12"/>
        <v>0</v>
      </c>
      <c r="U41" s="36">
        <f t="shared" si="12"/>
        <v>0</v>
      </c>
      <c r="V41" s="36">
        <f t="shared" si="12"/>
        <v>0</v>
      </c>
      <c r="W41" s="36">
        <f t="shared" si="12"/>
        <v>0</v>
      </c>
      <c r="X41" s="36">
        <f t="shared" si="12"/>
        <v>0</v>
      </c>
      <c r="Y41" s="36">
        <f t="shared" si="12"/>
        <v>0</v>
      </c>
      <c r="Z41" s="36">
        <f t="shared" si="12"/>
        <v>0</v>
      </c>
      <c r="AA41" s="36">
        <f t="shared" si="12"/>
        <v>0</v>
      </c>
      <c r="AB41" s="36">
        <f t="shared" si="12"/>
        <v>0</v>
      </c>
      <c r="AC41" s="36">
        <f t="shared" si="12"/>
        <v>0</v>
      </c>
      <c r="AD41" s="36">
        <f t="shared" si="12"/>
        <v>0</v>
      </c>
      <c r="AE41" s="36">
        <f t="shared" si="12"/>
        <v>0</v>
      </c>
      <c r="AF41" s="36">
        <f t="shared" si="12"/>
        <v>0</v>
      </c>
      <c r="AG41" s="36">
        <f t="shared" si="12"/>
        <v>0</v>
      </c>
      <c r="AH41" s="36">
        <f t="shared" si="12"/>
        <v>0</v>
      </c>
      <c r="AI41" s="36">
        <f t="shared" si="12"/>
        <v>0</v>
      </c>
      <c r="AJ41" s="36">
        <f t="shared" si="12"/>
        <v>0</v>
      </c>
      <c r="AK41" s="36">
        <f aca="true" t="shared" si="13" ref="AK41:BL41">AK39*AK48</f>
        <v>0</v>
      </c>
      <c r="AL41" s="36">
        <f t="shared" si="13"/>
        <v>0</v>
      </c>
      <c r="AM41" s="36">
        <f t="shared" si="13"/>
        <v>0</v>
      </c>
      <c r="AN41" s="36">
        <f t="shared" si="13"/>
        <v>0</v>
      </c>
      <c r="AO41" s="36">
        <f t="shared" si="13"/>
        <v>0</v>
      </c>
      <c r="AP41" s="36">
        <f t="shared" si="13"/>
        <v>0</v>
      </c>
      <c r="AQ41" s="36">
        <f t="shared" si="13"/>
        <v>0</v>
      </c>
      <c r="AR41" s="36">
        <f t="shared" si="13"/>
        <v>0</v>
      </c>
      <c r="AS41" s="36">
        <f t="shared" si="13"/>
        <v>0</v>
      </c>
      <c r="AT41" s="36">
        <f t="shared" si="13"/>
        <v>0</v>
      </c>
      <c r="AU41" s="36">
        <f t="shared" si="13"/>
        <v>0</v>
      </c>
      <c r="AV41" s="36">
        <f t="shared" si="13"/>
        <v>0</v>
      </c>
      <c r="AW41" s="36">
        <f t="shared" si="13"/>
        <v>0</v>
      </c>
      <c r="AX41" s="36">
        <f t="shared" si="13"/>
        <v>0</v>
      </c>
      <c r="AY41" s="36">
        <f t="shared" si="13"/>
        <v>0</v>
      </c>
      <c r="AZ41" s="36">
        <f t="shared" si="13"/>
        <v>0</v>
      </c>
      <c r="BA41" s="36">
        <f t="shared" si="13"/>
        <v>0</v>
      </c>
      <c r="BB41" s="36">
        <f t="shared" si="13"/>
        <v>0</v>
      </c>
      <c r="BC41" s="36">
        <f t="shared" si="13"/>
        <v>0</v>
      </c>
      <c r="BD41" s="36">
        <f t="shared" si="13"/>
        <v>0</v>
      </c>
      <c r="BE41" s="36">
        <f t="shared" si="13"/>
        <v>0</v>
      </c>
      <c r="BF41" s="36">
        <f t="shared" si="13"/>
        <v>0</v>
      </c>
      <c r="BG41" s="36">
        <f t="shared" si="13"/>
        <v>0</v>
      </c>
      <c r="BH41" s="36">
        <f t="shared" si="13"/>
        <v>0</v>
      </c>
      <c r="BI41" s="36">
        <f t="shared" si="13"/>
        <v>0</v>
      </c>
      <c r="BJ41" s="36">
        <f t="shared" si="13"/>
        <v>0</v>
      </c>
      <c r="BK41" s="36">
        <f t="shared" si="13"/>
        <v>0</v>
      </c>
      <c r="BL41" s="37">
        <f t="shared" si="13"/>
        <v>0</v>
      </c>
      <c r="BO41" s="245" t="s">
        <v>9</v>
      </c>
      <c r="BP41" s="246"/>
      <c r="BQ41" s="246"/>
      <c r="BR41" s="246"/>
      <c r="BS41" s="246"/>
      <c r="BT41" s="247"/>
    </row>
    <row r="42" spans="2:3" ht="15" customHeight="1">
      <c r="B42" s="29"/>
      <c r="C42" s="30"/>
    </row>
    <row r="43" spans="2:3" ht="15" customHeight="1">
      <c r="B43" s="188" t="s">
        <v>61</v>
      </c>
      <c r="C43" s="32">
        <f>SUM(E41:BL41)</f>
        <v>0</v>
      </c>
    </row>
    <row r="44" spans="2:3" ht="15" customHeight="1">
      <c r="B44" s="189" t="s">
        <v>62</v>
      </c>
      <c r="C44" s="33">
        <f>$C$43/$C$52</f>
        <v>0</v>
      </c>
    </row>
    <row r="45" ht="15" customHeight="1">
      <c r="B45" s="17"/>
    </row>
    <row r="46" spans="2:64" ht="15" customHeight="1">
      <c r="B46" s="17"/>
      <c r="E46">
        <f aca="true" t="shared" si="14" ref="E46:AJ46">E11</f>
        <v>0</v>
      </c>
      <c r="F46">
        <f t="shared" si="14"/>
        <v>1</v>
      </c>
      <c r="G46">
        <f t="shared" si="14"/>
        <v>2</v>
      </c>
      <c r="H46">
        <f t="shared" si="14"/>
        <v>3</v>
      </c>
      <c r="I46">
        <f t="shared" si="14"/>
        <v>4</v>
      </c>
      <c r="J46">
        <f t="shared" si="14"/>
        <v>5</v>
      </c>
      <c r="K46">
        <f t="shared" si="14"/>
        <v>6</v>
      </c>
      <c r="L46">
        <f t="shared" si="14"/>
        <v>7</v>
      </c>
      <c r="M46">
        <f t="shared" si="14"/>
        <v>8</v>
      </c>
      <c r="N46">
        <f t="shared" si="14"/>
        <v>9</v>
      </c>
      <c r="O46">
        <f t="shared" si="14"/>
        <v>10</v>
      </c>
      <c r="P46">
        <f t="shared" si="14"/>
        <v>11</v>
      </c>
      <c r="Q46">
        <f t="shared" si="14"/>
        <v>12</v>
      </c>
      <c r="R46">
        <f t="shared" si="14"/>
        <v>13</v>
      </c>
      <c r="S46">
        <f t="shared" si="14"/>
        <v>14</v>
      </c>
      <c r="T46">
        <f t="shared" si="14"/>
        <v>15</v>
      </c>
      <c r="U46">
        <f t="shared" si="14"/>
        <v>16</v>
      </c>
      <c r="V46">
        <f t="shared" si="14"/>
        <v>17</v>
      </c>
      <c r="W46">
        <f t="shared" si="14"/>
        <v>18</v>
      </c>
      <c r="X46">
        <f t="shared" si="14"/>
        <v>19</v>
      </c>
      <c r="Y46">
        <f t="shared" si="14"/>
        <v>20</v>
      </c>
      <c r="Z46">
        <f t="shared" si="14"/>
        <v>21</v>
      </c>
      <c r="AA46">
        <f t="shared" si="14"/>
        <v>22</v>
      </c>
      <c r="AB46">
        <f t="shared" si="14"/>
        <v>23</v>
      </c>
      <c r="AC46">
        <f t="shared" si="14"/>
        <v>24</v>
      </c>
      <c r="AD46">
        <f t="shared" si="14"/>
        <v>25</v>
      </c>
      <c r="AE46">
        <f t="shared" si="14"/>
        <v>26</v>
      </c>
      <c r="AF46">
        <f t="shared" si="14"/>
        <v>27</v>
      </c>
      <c r="AG46">
        <f t="shared" si="14"/>
        <v>28</v>
      </c>
      <c r="AH46">
        <f t="shared" si="14"/>
        <v>29</v>
      </c>
      <c r="AI46">
        <f t="shared" si="14"/>
        <v>30</v>
      </c>
      <c r="AJ46">
        <f t="shared" si="14"/>
        <v>31</v>
      </c>
      <c r="AK46">
        <f aca="true" t="shared" si="15" ref="AK46:BL46">AK11</f>
        <v>32</v>
      </c>
      <c r="AL46">
        <f t="shared" si="15"/>
        <v>33</v>
      </c>
      <c r="AM46">
        <f t="shared" si="15"/>
        <v>34</v>
      </c>
      <c r="AN46">
        <f t="shared" si="15"/>
        <v>35</v>
      </c>
      <c r="AO46">
        <f t="shared" si="15"/>
        <v>36</v>
      </c>
      <c r="AP46">
        <f t="shared" si="15"/>
        <v>37</v>
      </c>
      <c r="AQ46">
        <f t="shared" si="15"/>
        <v>38</v>
      </c>
      <c r="AR46">
        <f t="shared" si="15"/>
        <v>39</v>
      </c>
      <c r="AS46">
        <f t="shared" si="15"/>
        <v>40</v>
      </c>
      <c r="AT46">
        <f t="shared" si="15"/>
        <v>41</v>
      </c>
      <c r="AU46">
        <f t="shared" si="15"/>
        <v>42</v>
      </c>
      <c r="AV46">
        <f t="shared" si="15"/>
        <v>43</v>
      </c>
      <c r="AW46">
        <f t="shared" si="15"/>
        <v>44</v>
      </c>
      <c r="AX46">
        <f t="shared" si="15"/>
        <v>45</v>
      </c>
      <c r="AY46">
        <f t="shared" si="15"/>
        <v>46</v>
      </c>
      <c r="AZ46">
        <f t="shared" si="15"/>
        <v>47</v>
      </c>
      <c r="BA46">
        <f t="shared" si="15"/>
        <v>48</v>
      </c>
      <c r="BB46">
        <f t="shared" si="15"/>
        <v>49</v>
      </c>
      <c r="BC46">
        <f t="shared" si="15"/>
        <v>50</v>
      </c>
      <c r="BD46">
        <f t="shared" si="15"/>
        <v>51</v>
      </c>
      <c r="BE46">
        <f t="shared" si="15"/>
        <v>52</v>
      </c>
      <c r="BF46">
        <f t="shared" si="15"/>
        <v>53</v>
      </c>
      <c r="BG46">
        <f t="shared" si="15"/>
        <v>54</v>
      </c>
      <c r="BH46">
        <f t="shared" si="15"/>
        <v>55</v>
      </c>
      <c r="BI46">
        <f t="shared" si="15"/>
        <v>56</v>
      </c>
      <c r="BJ46">
        <f t="shared" si="15"/>
        <v>57</v>
      </c>
      <c r="BK46">
        <f t="shared" si="15"/>
        <v>58</v>
      </c>
      <c r="BL46">
        <f t="shared" si="15"/>
        <v>59</v>
      </c>
    </row>
    <row r="47" spans="2:64" ht="15" customHeight="1">
      <c r="B47" s="14" t="s">
        <v>63</v>
      </c>
      <c r="E47" s="38">
        <v>0.035</v>
      </c>
      <c r="F47" s="38">
        <v>0.035</v>
      </c>
      <c r="G47" s="38">
        <v>0.035</v>
      </c>
      <c r="H47" s="38">
        <v>0.035</v>
      </c>
      <c r="I47" s="38">
        <v>0.035</v>
      </c>
      <c r="J47" s="38">
        <v>0.035</v>
      </c>
      <c r="K47" s="38">
        <v>0.035</v>
      </c>
      <c r="L47" s="38">
        <v>0.035</v>
      </c>
      <c r="M47" s="38">
        <v>0.035</v>
      </c>
      <c r="N47" s="38">
        <v>0.035</v>
      </c>
      <c r="O47" s="38">
        <v>0.035</v>
      </c>
      <c r="P47" s="38">
        <v>0.035</v>
      </c>
      <c r="Q47" s="38">
        <v>0.035</v>
      </c>
      <c r="R47" s="38">
        <v>0.035</v>
      </c>
      <c r="S47" s="38">
        <v>0.035</v>
      </c>
      <c r="T47" s="38">
        <v>0.035</v>
      </c>
      <c r="U47" s="38">
        <v>0.035</v>
      </c>
      <c r="V47" s="38">
        <v>0.035</v>
      </c>
      <c r="W47" s="38">
        <v>0.035</v>
      </c>
      <c r="X47" s="38">
        <v>0.035</v>
      </c>
      <c r="Y47" s="38">
        <v>0.035</v>
      </c>
      <c r="Z47" s="38">
        <v>0.035</v>
      </c>
      <c r="AA47" s="38">
        <v>0.035</v>
      </c>
      <c r="AB47" s="38">
        <v>0.035</v>
      </c>
      <c r="AC47" s="38">
        <v>0.035</v>
      </c>
      <c r="AD47" s="38">
        <v>0.035</v>
      </c>
      <c r="AE47" s="38">
        <v>0.035</v>
      </c>
      <c r="AF47" s="38">
        <v>0.035</v>
      </c>
      <c r="AG47" s="38">
        <v>0.035</v>
      </c>
      <c r="AH47" s="38">
        <v>0.035</v>
      </c>
      <c r="AI47" s="38">
        <v>0.035</v>
      </c>
      <c r="AJ47" s="39">
        <v>0.03</v>
      </c>
      <c r="AK47" s="39">
        <v>0.03</v>
      </c>
      <c r="AL47" s="39">
        <v>0.03</v>
      </c>
      <c r="AM47" s="39">
        <v>0.03</v>
      </c>
      <c r="AN47" s="39">
        <v>0.03</v>
      </c>
      <c r="AO47" s="39">
        <v>0.03</v>
      </c>
      <c r="AP47" s="39">
        <v>0.03</v>
      </c>
      <c r="AQ47" s="39">
        <v>0.03</v>
      </c>
      <c r="AR47" s="39">
        <v>0.03</v>
      </c>
      <c r="AS47" s="39">
        <v>0.03</v>
      </c>
      <c r="AT47" s="39">
        <v>0.03</v>
      </c>
      <c r="AU47" s="39">
        <v>0.03</v>
      </c>
      <c r="AV47" s="39">
        <v>0.03</v>
      </c>
      <c r="AW47" s="39">
        <v>0.03</v>
      </c>
      <c r="AX47" s="39">
        <v>0.03</v>
      </c>
      <c r="AY47" s="39">
        <v>0.03</v>
      </c>
      <c r="AZ47" s="39">
        <v>0.03</v>
      </c>
      <c r="BA47" s="39">
        <v>0.03</v>
      </c>
      <c r="BB47" s="39">
        <v>0.03</v>
      </c>
      <c r="BC47" s="39">
        <v>0.03</v>
      </c>
      <c r="BD47" s="39">
        <v>0.03</v>
      </c>
      <c r="BE47" s="39">
        <v>0.03</v>
      </c>
      <c r="BF47" s="39">
        <v>0.03</v>
      </c>
      <c r="BG47" s="39">
        <v>0.03</v>
      </c>
      <c r="BH47" s="39">
        <v>0.03</v>
      </c>
      <c r="BI47" s="39">
        <v>0.03</v>
      </c>
      <c r="BJ47" s="39">
        <v>0.03</v>
      </c>
      <c r="BK47" s="39">
        <v>0.03</v>
      </c>
      <c r="BL47" s="39">
        <v>0.03</v>
      </c>
    </row>
    <row r="48" spans="2:64" ht="15" customHeight="1">
      <c r="B48" s="14" t="s">
        <v>48</v>
      </c>
      <c r="E48" s="18">
        <f aca="true" t="shared" si="16" ref="E48:AI48">1/((1+E47)^E11)</f>
        <v>1</v>
      </c>
      <c r="F48" s="18">
        <f t="shared" si="16"/>
        <v>0.9661835748792271</v>
      </c>
      <c r="G48" s="18">
        <f t="shared" si="16"/>
        <v>0.933510700366403</v>
      </c>
      <c r="H48" s="18">
        <f t="shared" si="16"/>
        <v>0.9019427056680224</v>
      </c>
      <c r="I48" s="18">
        <f t="shared" si="16"/>
        <v>0.8714422276985724</v>
      </c>
      <c r="J48" s="18">
        <f t="shared" si="16"/>
        <v>0.8419731668585242</v>
      </c>
      <c r="K48" s="18">
        <f t="shared" si="16"/>
        <v>0.8135006443077528</v>
      </c>
      <c r="L48" s="18">
        <f t="shared" si="16"/>
        <v>0.7859909606838191</v>
      </c>
      <c r="M48" s="18">
        <f t="shared" si="16"/>
        <v>0.7594115562162506</v>
      </c>
      <c r="N48" s="18">
        <f t="shared" si="16"/>
        <v>0.7337309721896141</v>
      </c>
      <c r="O48" s="18">
        <f t="shared" si="16"/>
        <v>0.7089188137097722</v>
      </c>
      <c r="P48" s="18">
        <f t="shared" si="16"/>
        <v>0.6849457137292485</v>
      </c>
      <c r="Q48" s="18">
        <f t="shared" si="16"/>
        <v>0.661783298289129</v>
      </c>
      <c r="R48" s="18">
        <f t="shared" si="16"/>
        <v>0.6394041529363567</v>
      </c>
      <c r="S48" s="18">
        <f t="shared" si="16"/>
        <v>0.617781790276673</v>
      </c>
      <c r="T48" s="18">
        <f t="shared" si="16"/>
        <v>0.596890618624805</v>
      </c>
      <c r="U48" s="18">
        <f t="shared" si="16"/>
        <v>0.5767059117147875</v>
      </c>
      <c r="V48" s="18">
        <f t="shared" si="16"/>
        <v>0.5572037794345773</v>
      </c>
      <c r="W48" s="18">
        <f t="shared" si="16"/>
        <v>0.5383611395503163</v>
      </c>
      <c r="X48" s="18">
        <f t="shared" si="16"/>
        <v>0.5201556903867791</v>
      </c>
      <c r="Y48" s="18">
        <f t="shared" si="16"/>
        <v>0.5025658844316706</v>
      </c>
      <c r="Z48" s="18">
        <f t="shared" si="16"/>
        <v>0.4855709028325321</v>
      </c>
      <c r="AA48" s="18">
        <f t="shared" si="16"/>
        <v>0.46915063075606966</v>
      </c>
      <c r="AB48" s="18">
        <f t="shared" si="16"/>
        <v>0.45328563358074364</v>
      </c>
      <c r="AC48" s="18">
        <f t="shared" si="16"/>
        <v>0.4379571338944384</v>
      </c>
      <c r="AD48" s="18">
        <f t="shared" si="16"/>
        <v>0.42314698926998884</v>
      </c>
      <c r="AE48" s="18">
        <f t="shared" si="16"/>
        <v>0.40883767079225974</v>
      </c>
      <c r="AF48" s="18">
        <f t="shared" si="16"/>
        <v>0.39501224231136206</v>
      </c>
      <c r="AG48" s="18">
        <f t="shared" si="16"/>
        <v>0.3816543403974513</v>
      </c>
      <c r="AH48" s="18">
        <f t="shared" si="16"/>
        <v>0.368748154973383</v>
      </c>
      <c r="AI48" s="18">
        <f t="shared" si="16"/>
        <v>0.35627841060230236</v>
      </c>
      <c r="AJ48" s="18">
        <f aca="true" t="shared" si="17" ref="AJ48:BL48">+AI48/(1+AJ47)</f>
        <v>0.3459013695167984</v>
      </c>
      <c r="AK48" s="18">
        <f t="shared" si="17"/>
        <v>0.3358265723464062</v>
      </c>
      <c r="AL48" s="18">
        <f t="shared" si="17"/>
        <v>0.3260452158702973</v>
      </c>
      <c r="AM48" s="18">
        <f t="shared" si="17"/>
        <v>0.3165487532721333</v>
      </c>
      <c r="AN48" s="18">
        <f t="shared" si="17"/>
        <v>0.30732888667197406</v>
      </c>
      <c r="AO48" s="18">
        <f t="shared" si="17"/>
        <v>0.29837755987570297</v>
      </c>
      <c r="AP48" s="18">
        <f t="shared" si="17"/>
        <v>0.28968695133563394</v>
      </c>
      <c r="AQ48" s="18">
        <f t="shared" si="17"/>
        <v>0.28124946731614947</v>
      </c>
      <c r="AR48" s="18">
        <f t="shared" si="17"/>
        <v>0.27305773525839755</v>
      </c>
      <c r="AS48" s="18">
        <f t="shared" si="17"/>
        <v>0.26510459733825004</v>
      </c>
      <c r="AT48" s="18">
        <f t="shared" si="17"/>
        <v>0.25738310421189325</v>
      </c>
      <c r="AU48" s="18">
        <f t="shared" si="17"/>
        <v>0.2498865089435857</v>
      </c>
      <c r="AV48" s="18">
        <f t="shared" si="17"/>
        <v>0.24260826111027736</v>
      </c>
      <c r="AW48" s="18">
        <f t="shared" si="17"/>
        <v>0.23554200107793918</v>
      </c>
      <c r="AX48" s="18">
        <f t="shared" si="17"/>
        <v>0.22868155444460114</v>
      </c>
      <c r="AY48" s="18">
        <f t="shared" si="17"/>
        <v>0.2220209266452438</v>
      </c>
      <c r="AZ48" s="18">
        <f t="shared" si="17"/>
        <v>0.21555429771382895</v>
      </c>
      <c r="BA48" s="18">
        <f t="shared" si="17"/>
        <v>0.20927601719789218</v>
      </c>
      <c r="BB48" s="18">
        <f t="shared" si="17"/>
        <v>0.20318059922125453</v>
      </c>
      <c r="BC48" s="18">
        <f t="shared" si="17"/>
        <v>0.19726271769053838</v>
      </c>
      <c r="BD48" s="18">
        <f t="shared" si="17"/>
        <v>0.1915172016412994</v>
      </c>
      <c r="BE48" s="18">
        <f t="shared" si="17"/>
        <v>0.18593903071970816</v>
      </c>
      <c r="BF48" s="18">
        <f t="shared" si="17"/>
        <v>0.18052333079583316</v>
      </c>
      <c r="BG48" s="18">
        <f t="shared" si="17"/>
        <v>0.1752653697046924</v>
      </c>
      <c r="BH48" s="18">
        <f t="shared" si="17"/>
        <v>0.17016055311135184</v>
      </c>
      <c r="BI48" s="18">
        <f t="shared" si="17"/>
        <v>0.1652044204964581</v>
      </c>
      <c r="BJ48" s="18">
        <f t="shared" si="17"/>
        <v>0.16039264125869718</v>
      </c>
      <c r="BK48" s="18">
        <f t="shared" si="17"/>
        <v>0.15572101093077395</v>
      </c>
      <c r="BL48" s="18">
        <f t="shared" si="17"/>
        <v>0.15118544750560578</v>
      </c>
    </row>
    <row r="49" spans="2:64" ht="15" customHeight="1">
      <c r="B49" s="14" t="s">
        <v>64</v>
      </c>
      <c r="E49" s="20">
        <f>E48</f>
        <v>1</v>
      </c>
      <c r="F49" s="20">
        <f>+F48+E49</f>
        <v>1.9661835748792271</v>
      </c>
      <c r="G49" s="20">
        <f aca="true" t="shared" si="18" ref="G49:AK49">+G48+F49</f>
        <v>2.89969427524563</v>
      </c>
      <c r="H49" s="20">
        <f t="shared" si="18"/>
        <v>3.8016369809136523</v>
      </c>
      <c r="I49" s="20">
        <f t="shared" si="18"/>
        <v>4.673079208612225</v>
      </c>
      <c r="J49" s="20">
        <f t="shared" si="18"/>
        <v>5.515052375470749</v>
      </c>
      <c r="K49" s="20">
        <f t="shared" si="18"/>
        <v>6.328553019778502</v>
      </c>
      <c r="L49" s="20">
        <f t="shared" si="18"/>
        <v>7.1145439804623205</v>
      </c>
      <c r="M49" s="20">
        <f t="shared" si="18"/>
        <v>7.873955536678571</v>
      </c>
      <c r="N49" s="20">
        <f t="shared" si="18"/>
        <v>8.607686508868186</v>
      </c>
      <c r="O49" s="20">
        <f t="shared" si="18"/>
        <v>9.316605322577958</v>
      </c>
      <c r="P49" s="20">
        <f t="shared" si="18"/>
        <v>10.001551036307207</v>
      </c>
      <c r="Q49" s="20">
        <f t="shared" si="18"/>
        <v>10.663334334596335</v>
      </c>
      <c r="R49" s="20">
        <f t="shared" si="18"/>
        <v>11.302738487532691</v>
      </c>
      <c r="S49" s="20">
        <f t="shared" si="18"/>
        <v>11.920520277809365</v>
      </c>
      <c r="T49" s="20">
        <f t="shared" si="18"/>
        <v>12.51741089643417</v>
      </c>
      <c r="U49" s="20">
        <f t="shared" si="18"/>
        <v>13.094116808148957</v>
      </c>
      <c r="V49" s="20">
        <f t="shared" si="18"/>
        <v>13.651320587583534</v>
      </c>
      <c r="W49" s="20">
        <f t="shared" si="18"/>
        <v>14.18968172713385</v>
      </c>
      <c r="X49" s="20">
        <f t="shared" si="18"/>
        <v>14.70983741752063</v>
      </c>
      <c r="Y49" s="20">
        <f t="shared" si="18"/>
        <v>15.2124033019523</v>
      </c>
      <c r="Z49" s="20">
        <f t="shared" si="18"/>
        <v>15.697974204784831</v>
      </c>
      <c r="AA49" s="20">
        <f t="shared" si="18"/>
        <v>16.1671248355409</v>
      </c>
      <c r="AB49" s="20">
        <f t="shared" si="18"/>
        <v>16.620410469121644</v>
      </c>
      <c r="AC49" s="20">
        <f t="shared" si="18"/>
        <v>17.058367603016084</v>
      </c>
      <c r="AD49" s="20">
        <f t="shared" si="18"/>
        <v>17.48151459228607</v>
      </c>
      <c r="AE49" s="20">
        <f t="shared" si="18"/>
        <v>17.89035226307833</v>
      </c>
      <c r="AF49" s="20">
        <f t="shared" si="18"/>
        <v>18.285364505389694</v>
      </c>
      <c r="AG49" s="20">
        <f t="shared" si="18"/>
        <v>18.667018845787144</v>
      </c>
      <c r="AH49" s="20">
        <f t="shared" si="18"/>
        <v>19.035767000760526</v>
      </c>
      <c r="AI49" s="20">
        <f t="shared" si="18"/>
        <v>19.39204541136283</v>
      </c>
      <c r="AJ49" s="20">
        <f t="shared" si="18"/>
        <v>19.73794678087963</v>
      </c>
      <c r="AK49" s="20">
        <f t="shared" si="18"/>
        <v>20.073773353226034</v>
      </c>
      <c r="AL49" s="20">
        <f aca="true" t="shared" si="19" ref="AL49:BL49">+AL48+AK49</f>
        <v>20.399818569096333</v>
      </c>
      <c r="AM49" s="20">
        <f t="shared" si="19"/>
        <v>20.716367322368466</v>
      </c>
      <c r="AN49" s="20">
        <f t="shared" si="19"/>
        <v>21.02369620904044</v>
      </c>
      <c r="AO49" s="20">
        <f t="shared" si="19"/>
        <v>21.322073768916145</v>
      </c>
      <c r="AP49" s="20">
        <f t="shared" si="19"/>
        <v>21.61176072025178</v>
      </c>
      <c r="AQ49" s="20">
        <f t="shared" si="19"/>
        <v>21.89301018756793</v>
      </c>
      <c r="AR49" s="20">
        <f t="shared" si="19"/>
        <v>22.16606792282633</v>
      </c>
      <c r="AS49" s="20">
        <f t="shared" si="19"/>
        <v>22.43117252016458</v>
      </c>
      <c r="AT49" s="20">
        <f t="shared" si="19"/>
        <v>22.688555624376473</v>
      </c>
      <c r="AU49" s="20">
        <f t="shared" si="19"/>
        <v>22.93844213332006</v>
      </c>
      <c r="AV49" s="20">
        <f t="shared" si="19"/>
        <v>23.181050394430336</v>
      </c>
      <c r="AW49" s="20">
        <f t="shared" si="19"/>
        <v>23.416592395508275</v>
      </c>
      <c r="AX49" s="20">
        <f t="shared" si="19"/>
        <v>23.645273949952877</v>
      </c>
      <c r="AY49" s="20">
        <f t="shared" si="19"/>
        <v>23.86729487659812</v>
      </c>
      <c r="AZ49" s="20">
        <f t="shared" si="19"/>
        <v>24.08284917431195</v>
      </c>
      <c r="BA49" s="20">
        <f t="shared" si="19"/>
        <v>24.292125191509843</v>
      </c>
      <c r="BB49" s="20">
        <f t="shared" si="19"/>
        <v>24.4953057907311</v>
      </c>
      <c r="BC49" s="20">
        <f t="shared" si="19"/>
        <v>24.692568508421637</v>
      </c>
      <c r="BD49" s="20">
        <f t="shared" si="19"/>
        <v>24.884085710062937</v>
      </c>
      <c r="BE49" s="20">
        <f t="shared" si="19"/>
        <v>25.070024740782646</v>
      </c>
      <c r="BF49" s="20">
        <f t="shared" si="19"/>
        <v>25.25054807157848</v>
      </c>
      <c r="BG49" s="20">
        <f t="shared" si="19"/>
        <v>25.42581344128317</v>
      </c>
      <c r="BH49" s="20">
        <f t="shared" si="19"/>
        <v>25.595973994394523</v>
      </c>
      <c r="BI49" s="20">
        <f t="shared" si="19"/>
        <v>25.76117841489098</v>
      </c>
      <c r="BJ49" s="20">
        <f t="shared" si="19"/>
        <v>25.921571056149677</v>
      </c>
      <c r="BK49" s="20">
        <f t="shared" si="19"/>
        <v>26.07729206708045</v>
      </c>
      <c r="BL49" s="20">
        <f t="shared" si="19"/>
        <v>26.228477514586054</v>
      </c>
    </row>
    <row r="50" spans="2:64" ht="15" customHeight="1">
      <c r="B50" s="107" t="s">
        <v>223</v>
      </c>
      <c r="C50" s="9">
        <f>$C$7</f>
        <v>0</v>
      </c>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2:64" ht="15" customHeight="1">
      <c r="B51" s="107" t="s">
        <v>225</v>
      </c>
      <c r="E51" s="20">
        <v>1</v>
      </c>
      <c r="F51" s="20">
        <f aca="true" t="shared" si="20" ref="F51:AK51">IF($C$50&gt;F46,F48,"")</f>
      </c>
      <c r="G51" s="20">
        <f t="shared" si="20"/>
      </c>
      <c r="H51" s="20">
        <f t="shared" si="20"/>
      </c>
      <c r="I51" s="20">
        <f t="shared" si="20"/>
      </c>
      <c r="J51" s="20">
        <f t="shared" si="20"/>
      </c>
      <c r="K51" s="20">
        <f t="shared" si="20"/>
      </c>
      <c r="L51" s="20">
        <f t="shared" si="20"/>
      </c>
      <c r="M51" s="20">
        <f t="shared" si="20"/>
      </c>
      <c r="N51" s="20">
        <f t="shared" si="20"/>
      </c>
      <c r="O51" s="20">
        <f t="shared" si="20"/>
      </c>
      <c r="P51" s="20">
        <f t="shared" si="20"/>
      </c>
      <c r="Q51" s="20">
        <f t="shared" si="20"/>
      </c>
      <c r="R51" s="20">
        <f t="shared" si="20"/>
      </c>
      <c r="S51" s="20">
        <f t="shared" si="20"/>
      </c>
      <c r="T51" s="20">
        <f t="shared" si="20"/>
      </c>
      <c r="U51" s="20">
        <f t="shared" si="20"/>
      </c>
      <c r="V51" s="20">
        <f t="shared" si="20"/>
      </c>
      <c r="W51" s="20">
        <f t="shared" si="20"/>
      </c>
      <c r="X51" s="20">
        <f t="shared" si="20"/>
      </c>
      <c r="Y51" s="20">
        <f t="shared" si="20"/>
      </c>
      <c r="Z51" s="20">
        <f t="shared" si="20"/>
      </c>
      <c r="AA51" s="20">
        <f t="shared" si="20"/>
      </c>
      <c r="AB51" s="20">
        <f t="shared" si="20"/>
      </c>
      <c r="AC51" s="20">
        <f t="shared" si="20"/>
      </c>
      <c r="AD51" s="20">
        <f t="shared" si="20"/>
      </c>
      <c r="AE51" s="20">
        <f t="shared" si="20"/>
      </c>
      <c r="AF51" s="20">
        <f t="shared" si="20"/>
      </c>
      <c r="AG51" s="20">
        <f t="shared" si="20"/>
      </c>
      <c r="AH51" s="20">
        <f t="shared" si="20"/>
      </c>
      <c r="AI51" s="20">
        <f t="shared" si="20"/>
      </c>
      <c r="AJ51" s="20">
        <f t="shared" si="20"/>
      </c>
      <c r="AK51" s="20">
        <f t="shared" si="20"/>
      </c>
      <c r="AL51" s="20">
        <f aca="true" t="shared" si="21" ref="AL51:BL51">IF($C$50&gt;AL46,AL48,"")</f>
      </c>
      <c r="AM51" s="20">
        <f t="shared" si="21"/>
      </c>
      <c r="AN51" s="20">
        <f t="shared" si="21"/>
      </c>
      <c r="AO51" s="20">
        <f t="shared" si="21"/>
      </c>
      <c r="AP51" s="20">
        <f t="shared" si="21"/>
      </c>
      <c r="AQ51" s="20">
        <f t="shared" si="21"/>
      </c>
      <c r="AR51" s="20">
        <f t="shared" si="21"/>
      </c>
      <c r="AS51" s="20">
        <f t="shared" si="21"/>
      </c>
      <c r="AT51" s="20">
        <f t="shared" si="21"/>
      </c>
      <c r="AU51" s="20">
        <f t="shared" si="21"/>
      </c>
      <c r="AV51" s="20">
        <f t="shared" si="21"/>
      </c>
      <c r="AW51" s="20">
        <f t="shared" si="21"/>
      </c>
      <c r="AX51" s="20">
        <f t="shared" si="21"/>
      </c>
      <c r="AY51" s="20">
        <f t="shared" si="21"/>
      </c>
      <c r="AZ51" s="20">
        <f t="shared" si="21"/>
      </c>
      <c r="BA51" s="20">
        <f t="shared" si="21"/>
      </c>
      <c r="BB51" s="20">
        <f t="shared" si="21"/>
      </c>
      <c r="BC51" s="20">
        <f t="shared" si="21"/>
      </c>
      <c r="BD51" s="20">
        <f t="shared" si="21"/>
      </c>
      <c r="BE51" s="20">
        <f t="shared" si="21"/>
      </c>
      <c r="BF51" s="20">
        <f t="shared" si="21"/>
      </c>
      <c r="BG51" s="20">
        <f t="shared" si="21"/>
      </c>
      <c r="BH51" s="20">
        <f t="shared" si="21"/>
      </c>
      <c r="BI51" s="20">
        <f t="shared" si="21"/>
      </c>
      <c r="BJ51" s="20">
        <f t="shared" si="21"/>
      </c>
      <c r="BK51" s="20">
        <f t="shared" si="21"/>
      </c>
      <c r="BL51" s="20">
        <f t="shared" si="21"/>
      </c>
    </row>
    <row r="52" spans="2:64" ht="15" customHeight="1">
      <c r="B52" s="107" t="s">
        <v>224</v>
      </c>
      <c r="C52" s="45">
        <f>SUM(E51:BL51)</f>
        <v>1</v>
      </c>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2:64" ht="15" customHeight="1">
      <c r="B53" s="14"/>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5:80" ht="15" customHeight="1">
      <c r="E54" s="10"/>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U54" s="21"/>
      <c r="BV54" s="21"/>
      <c r="BW54" s="21"/>
      <c r="BX54" s="21"/>
      <c r="BY54" s="21"/>
      <c r="BZ54" s="21"/>
      <c r="CA54" s="21"/>
      <c r="CB54" s="21"/>
    </row>
    <row r="55" spans="2:72" ht="15" customHeight="1">
      <c r="B55" s="14" t="s">
        <v>123</v>
      </c>
      <c r="C55" s="45">
        <f>SUM(E55:BL55)</f>
        <v>0</v>
      </c>
      <c r="E55" s="23">
        <f aca="true" t="shared" si="22" ref="E55:AJ55">(E39-E25)*E48</f>
        <v>0</v>
      </c>
      <c r="F55" s="23">
        <f t="shared" si="22"/>
        <v>0</v>
      </c>
      <c r="G55" s="23">
        <f t="shared" si="22"/>
        <v>0</v>
      </c>
      <c r="H55" s="23">
        <f t="shared" si="22"/>
        <v>0</v>
      </c>
      <c r="I55" s="23">
        <f t="shared" si="22"/>
        <v>0</v>
      </c>
      <c r="J55" s="23">
        <f t="shared" si="22"/>
        <v>0</v>
      </c>
      <c r="K55" s="23">
        <f t="shared" si="22"/>
        <v>0</v>
      </c>
      <c r="L55" s="23">
        <f t="shared" si="22"/>
        <v>0</v>
      </c>
      <c r="M55" s="23">
        <f t="shared" si="22"/>
        <v>0</v>
      </c>
      <c r="N55" s="23">
        <f t="shared" si="22"/>
        <v>0</v>
      </c>
      <c r="O55" s="23">
        <f t="shared" si="22"/>
        <v>0</v>
      </c>
      <c r="P55" s="23">
        <f t="shared" si="22"/>
        <v>0</v>
      </c>
      <c r="Q55" s="23">
        <f t="shared" si="22"/>
        <v>0</v>
      </c>
      <c r="R55" s="23">
        <f t="shared" si="22"/>
        <v>0</v>
      </c>
      <c r="S55" s="23">
        <f t="shared" si="22"/>
        <v>0</v>
      </c>
      <c r="T55" s="23">
        <f t="shared" si="22"/>
        <v>0</v>
      </c>
      <c r="U55" s="23">
        <f t="shared" si="22"/>
        <v>0</v>
      </c>
      <c r="V55" s="23">
        <f t="shared" si="22"/>
        <v>0</v>
      </c>
      <c r="W55" s="23">
        <f t="shared" si="22"/>
        <v>0</v>
      </c>
      <c r="X55" s="23">
        <f t="shared" si="22"/>
        <v>0</v>
      </c>
      <c r="Y55" s="23">
        <f t="shared" si="22"/>
        <v>0</v>
      </c>
      <c r="Z55" s="23">
        <f t="shared" si="22"/>
        <v>0</v>
      </c>
      <c r="AA55" s="23">
        <f t="shared" si="22"/>
        <v>0</v>
      </c>
      <c r="AB55" s="23">
        <f t="shared" si="22"/>
        <v>0</v>
      </c>
      <c r="AC55" s="23">
        <f t="shared" si="22"/>
        <v>0</v>
      </c>
      <c r="AD55" s="23">
        <f t="shared" si="22"/>
        <v>0</v>
      </c>
      <c r="AE55" s="23">
        <f t="shared" si="22"/>
        <v>0</v>
      </c>
      <c r="AF55" s="23">
        <f t="shared" si="22"/>
        <v>0</v>
      </c>
      <c r="AG55" s="23">
        <f t="shared" si="22"/>
        <v>0</v>
      </c>
      <c r="AH55" s="23">
        <f t="shared" si="22"/>
        <v>0</v>
      </c>
      <c r="AI55" s="23">
        <f t="shared" si="22"/>
        <v>0</v>
      </c>
      <c r="AJ55" s="23">
        <f t="shared" si="22"/>
        <v>0</v>
      </c>
      <c r="AK55" s="23">
        <f aca="true" t="shared" si="23" ref="AK55:BL55">(AK39-AK25)*AK48</f>
        <v>0</v>
      </c>
      <c r="AL55" s="23">
        <f t="shared" si="23"/>
        <v>0</v>
      </c>
      <c r="AM55" s="23">
        <f t="shared" si="23"/>
        <v>0</v>
      </c>
      <c r="AN55" s="23">
        <f t="shared" si="23"/>
        <v>0</v>
      </c>
      <c r="AO55" s="23">
        <f t="shared" si="23"/>
        <v>0</v>
      </c>
      <c r="AP55" s="23">
        <f t="shared" si="23"/>
        <v>0</v>
      </c>
      <c r="AQ55" s="23">
        <f t="shared" si="23"/>
        <v>0</v>
      </c>
      <c r="AR55" s="23">
        <f t="shared" si="23"/>
        <v>0</v>
      </c>
      <c r="AS55" s="23">
        <f t="shared" si="23"/>
        <v>0</v>
      </c>
      <c r="AT55" s="23">
        <f t="shared" si="23"/>
        <v>0</v>
      </c>
      <c r="AU55" s="23">
        <f t="shared" si="23"/>
        <v>0</v>
      </c>
      <c r="AV55" s="23">
        <f t="shared" si="23"/>
        <v>0</v>
      </c>
      <c r="AW55" s="23">
        <f t="shared" si="23"/>
        <v>0</v>
      </c>
      <c r="AX55" s="23">
        <f t="shared" si="23"/>
        <v>0</v>
      </c>
      <c r="AY55" s="23">
        <f t="shared" si="23"/>
        <v>0</v>
      </c>
      <c r="AZ55" s="23">
        <f t="shared" si="23"/>
        <v>0</v>
      </c>
      <c r="BA55" s="23">
        <f t="shared" si="23"/>
        <v>0</v>
      </c>
      <c r="BB55" s="23">
        <f t="shared" si="23"/>
        <v>0</v>
      </c>
      <c r="BC55" s="23">
        <f t="shared" si="23"/>
        <v>0</v>
      </c>
      <c r="BD55" s="23">
        <f t="shared" si="23"/>
        <v>0</v>
      </c>
      <c r="BE55" s="23">
        <f t="shared" si="23"/>
        <v>0</v>
      </c>
      <c r="BF55" s="23">
        <f t="shared" si="23"/>
        <v>0</v>
      </c>
      <c r="BG55" s="23">
        <f t="shared" si="23"/>
        <v>0</v>
      </c>
      <c r="BH55" s="23">
        <f t="shared" si="23"/>
        <v>0</v>
      </c>
      <c r="BI55" s="23">
        <f t="shared" si="23"/>
        <v>0</v>
      </c>
      <c r="BJ55" s="23">
        <f t="shared" si="23"/>
        <v>0</v>
      </c>
      <c r="BK55" s="23">
        <f t="shared" si="23"/>
        <v>0</v>
      </c>
      <c r="BL55" s="23">
        <f t="shared" si="23"/>
        <v>0</v>
      </c>
      <c r="BO55" s="21"/>
      <c r="BP55" s="21"/>
      <c r="BQ55" s="21"/>
      <c r="BR55" s="21"/>
      <c r="BS55" s="21"/>
      <c r="BT55" s="21"/>
    </row>
    <row r="56" spans="2:7" ht="15" customHeight="1">
      <c r="B56" s="14" t="s">
        <v>124</v>
      </c>
      <c r="C56" s="45">
        <f>$C$55/$C$52</f>
        <v>0</v>
      </c>
      <c r="G56" s="23"/>
    </row>
    <row r="57" ht="15" customHeight="1"/>
    <row r="58" ht="15" customHeight="1"/>
    <row r="59" ht="15" customHeight="1"/>
    <row r="60" ht="15">
      <c r="F60" s="109"/>
    </row>
  </sheetData>
  <sheetProtection/>
  <mergeCells count="30">
    <mergeCell ref="BO34:BT34"/>
    <mergeCell ref="BO35:BT35"/>
    <mergeCell ref="BO40:BT40"/>
    <mergeCell ref="BO41:BT41"/>
    <mergeCell ref="BO36:BT36"/>
    <mergeCell ref="BO37:BT37"/>
    <mergeCell ref="BO38:BT38"/>
    <mergeCell ref="BO39:BT39"/>
    <mergeCell ref="BO27:BT27"/>
    <mergeCell ref="BO26:BT26"/>
    <mergeCell ref="BO28:BT28"/>
    <mergeCell ref="BO29:BT29"/>
    <mergeCell ref="BO32:BT32"/>
    <mergeCell ref="BO33:BT33"/>
    <mergeCell ref="BO30:BT30"/>
    <mergeCell ref="BO31:BT31"/>
    <mergeCell ref="BO18:BT18"/>
    <mergeCell ref="BO19:BT19"/>
    <mergeCell ref="BO23:BT23"/>
    <mergeCell ref="BO20:BT20"/>
    <mergeCell ref="BO21:BT21"/>
    <mergeCell ref="BO22:BT22"/>
    <mergeCell ref="BO24:BT24"/>
    <mergeCell ref="BO25:BT25"/>
    <mergeCell ref="BO14:BT16"/>
    <mergeCell ref="C3:I5"/>
    <mergeCell ref="C2:I2"/>
    <mergeCell ref="B3:B5"/>
    <mergeCell ref="BO13:BT13"/>
    <mergeCell ref="BO17:BT17"/>
  </mergeCells>
  <printOptions/>
  <pageMargins left="0.75" right="0.75" top="0.71" bottom="0.7" header="0.5" footer="0.5"/>
  <pageSetup fitToWidth="3" fitToHeight="1" horizontalDpi="200" verticalDpi="200" orientation="landscape" paperSize="9" scale="42" r:id="rId3"/>
  <headerFooter alignWithMargins="0">
    <oddHeader xml:space="preserve">&amp;R&amp;"Arial,Bold"OPTION X&amp;"Arial,Regular" </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R58"/>
  <sheetViews>
    <sheetView zoomScale="80" zoomScaleNormal="80" zoomScalePageLayoutView="0" workbookViewId="0" topLeftCell="A1">
      <selection activeCell="A1" sqref="A1"/>
    </sheetView>
  </sheetViews>
  <sheetFormatPr defaultColWidth="8.88671875" defaultRowHeight="15"/>
  <cols>
    <col min="1" max="2" width="2.5546875" style="0" customWidth="1"/>
    <col min="3" max="3" width="20.77734375" style="0" customWidth="1"/>
    <col min="4" max="4" width="55.5546875" style="0" customWidth="1"/>
    <col min="5" max="6" width="22.5546875" style="0" customWidth="1"/>
    <col min="7" max="7" width="2.4453125" style="0" customWidth="1"/>
    <col min="8" max="10" width="6.3359375" style="0" customWidth="1"/>
    <col min="11" max="11" width="4.10546875" style="0" customWidth="1"/>
    <col min="12" max="13" width="23.6640625" style="0" customWidth="1"/>
    <col min="14" max="14" width="4.10546875" style="0" customWidth="1"/>
    <col min="15" max="15" width="4.77734375" style="0" customWidth="1"/>
  </cols>
  <sheetData>
    <row r="1" spans="1:23" ht="25.5" customHeight="1">
      <c r="A1" s="97"/>
      <c r="B1" s="98"/>
      <c r="C1" s="98"/>
      <c r="D1" s="98"/>
      <c r="E1" s="98"/>
      <c r="F1" s="98"/>
      <c r="G1" s="98"/>
      <c r="H1" s="98"/>
      <c r="I1" s="98"/>
      <c r="J1" s="98"/>
      <c r="K1" s="98"/>
      <c r="L1" s="98"/>
      <c r="M1" s="98"/>
      <c r="N1" s="98"/>
      <c r="O1" s="98"/>
      <c r="P1" s="98"/>
      <c r="Q1" s="98"/>
      <c r="R1" s="98"/>
      <c r="S1" s="98"/>
      <c r="T1" s="98"/>
      <c r="U1" s="98"/>
      <c r="V1" s="98"/>
      <c r="W1" s="99"/>
    </row>
    <row r="2" spans="1:31" ht="15.75" customHeight="1">
      <c r="A2" s="100"/>
      <c r="B2" s="53"/>
      <c r="C2" s="198" t="s">
        <v>3</v>
      </c>
      <c r="D2" s="199"/>
      <c r="E2" s="199"/>
      <c r="F2" s="200"/>
      <c r="G2" s="53"/>
      <c r="H2" s="53"/>
      <c r="I2" s="53"/>
      <c r="J2" s="53"/>
      <c r="K2" s="53"/>
      <c r="L2" s="53"/>
      <c r="M2" s="53"/>
      <c r="N2" s="53"/>
      <c r="O2" s="53"/>
      <c r="P2" s="53"/>
      <c r="Q2" s="53"/>
      <c r="R2" s="53"/>
      <c r="S2" s="53"/>
      <c r="T2" s="53"/>
      <c r="U2" s="53"/>
      <c r="V2" s="53"/>
      <c r="W2" s="101"/>
      <c r="X2" s="2"/>
      <c r="Y2" s="2"/>
      <c r="Z2" s="2"/>
      <c r="AA2" s="2"/>
      <c r="AB2" s="2"/>
      <c r="AC2" s="298"/>
      <c r="AD2" s="298"/>
      <c r="AE2" s="2"/>
    </row>
    <row r="3" spans="1:31" ht="112.5" customHeight="1">
      <c r="A3" s="100"/>
      <c r="B3" s="53"/>
      <c r="C3" s="201"/>
      <c r="D3" s="202"/>
      <c r="E3" s="202"/>
      <c r="F3" s="203"/>
      <c r="G3" s="53"/>
      <c r="H3" s="53"/>
      <c r="I3" s="135"/>
      <c r="J3" s="135"/>
      <c r="K3" s="135"/>
      <c r="L3" s="135"/>
      <c r="M3" s="135"/>
      <c r="N3" s="135"/>
      <c r="O3" s="135"/>
      <c r="P3" s="135"/>
      <c r="Q3" s="135"/>
      <c r="R3" s="135"/>
      <c r="S3" s="135"/>
      <c r="T3" s="135"/>
      <c r="U3" s="135"/>
      <c r="V3" s="135"/>
      <c r="W3" s="136"/>
      <c r="X3" s="3"/>
      <c r="Y3" s="3"/>
      <c r="Z3" s="3"/>
      <c r="AA3" s="3"/>
      <c r="AB3" s="3"/>
      <c r="AC3" s="3"/>
      <c r="AD3" s="3"/>
      <c r="AE3" s="2"/>
    </row>
    <row r="4" spans="1:31" ht="21.75" customHeight="1">
      <c r="A4" s="100"/>
      <c r="B4" s="53"/>
      <c r="C4" s="201"/>
      <c r="D4" s="202"/>
      <c r="E4" s="202"/>
      <c r="F4" s="203"/>
      <c r="G4" s="53"/>
      <c r="H4" s="53"/>
      <c r="I4" s="135"/>
      <c r="J4" s="135"/>
      <c r="K4" s="135"/>
      <c r="L4" s="135"/>
      <c r="M4" s="135"/>
      <c r="N4" s="135"/>
      <c r="O4" s="135"/>
      <c r="P4" s="135"/>
      <c r="Q4" s="135"/>
      <c r="R4" s="135"/>
      <c r="S4" s="135"/>
      <c r="T4" s="135"/>
      <c r="U4" s="135"/>
      <c r="V4" s="135"/>
      <c r="W4" s="136"/>
      <c r="X4" s="3"/>
      <c r="Y4" s="3"/>
      <c r="Z4" s="3"/>
      <c r="AA4" s="3"/>
      <c r="AB4" s="3"/>
      <c r="AC4" s="3"/>
      <c r="AD4" s="3"/>
      <c r="AE4" s="2"/>
    </row>
    <row r="5" spans="1:31" ht="21.75" customHeight="1">
      <c r="A5" s="100"/>
      <c r="B5" s="53"/>
      <c r="C5" s="201"/>
      <c r="D5" s="202"/>
      <c r="E5" s="202"/>
      <c r="F5" s="203"/>
      <c r="G5" s="53"/>
      <c r="H5" s="53"/>
      <c r="I5" s="135"/>
      <c r="J5" s="135"/>
      <c r="K5" s="135"/>
      <c r="L5" s="135"/>
      <c r="M5" s="135"/>
      <c r="N5" s="135"/>
      <c r="O5" s="135"/>
      <c r="P5" s="135"/>
      <c r="Q5" s="135"/>
      <c r="R5" s="135"/>
      <c r="S5" s="135"/>
      <c r="T5" s="135"/>
      <c r="U5" s="135"/>
      <c r="V5" s="135"/>
      <c r="W5" s="136"/>
      <c r="X5" s="3"/>
      <c r="Y5" s="3"/>
      <c r="Z5" s="3"/>
      <c r="AA5" s="3"/>
      <c r="AB5" s="3"/>
      <c r="AC5" s="3"/>
      <c r="AD5" s="3"/>
      <c r="AE5" s="2"/>
    </row>
    <row r="6" spans="1:31" ht="21.75" customHeight="1">
      <c r="A6" s="100"/>
      <c r="B6" s="53"/>
      <c r="C6" s="204"/>
      <c r="D6" s="205"/>
      <c r="E6" s="205"/>
      <c r="F6" s="206"/>
      <c r="G6" s="53"/>
      <c r="H6" s="53"/>
      <c r="I6" s="135"/>
      <c r="J6" s="135"/>
      <c r="K6" s="135"/>
      <c r="L6" s="135"/>
      <c r="M6" s="135"/>
      <c r="N6" s="135"/>
      <c r="O6" s="135"/>
      <c r="P6" s="135"/>
      <c r="Q6" s="135"/>
      <c r="R6" s="135"/>
      <c r="S6" s="135"/>
      <c r="T6" s="135"/>
      <c r="U6" s="135"/>
      <c r="V6" s="135"/>
      <c r="W6" s="136"/>
      <c r="X6" s="3"/>
      <c r="Y6" s="3"/>
      <c r="Z6" s="3"/>
      <c r="AA6" s="3"/>
      <c r="AB6" s="3"/>
      <c r="AC6" s="3"/>
      <c r="AD6" s="3"/>
      <c r="AE6" s="2"/>
    </row>
    <row r="7" spans="1:31" ht="18.75" customHeight="1">
      <c r="A7" s="100"/>
      <c r="B7" s="53"/>
      <c r="C7" s="53"/>
      <c r="D7" s="102"/>
      <c r="E7" s="137"/>
      <c r="F7" s="135"/>
      <c r="G7" s="135"/>
      <c r="H7" s="138"/>
      <c r="I7" s="135"/>
      <c r="J7" s="135"/>
      <c r="K7" s="135"/>
      <c r="L7" s="135"/>
      <c r="M7" s="135"/>
      <c r="N7" s="135"/>
      <c r="O7" s="135"/>
      <c r="P7" s="135"/>
      <c r="Q7" s="135"/>
      <c r="R7" s="135"/>
      <c r="S7" s="135"/>
      <c r="T7" s="135"/>
      <c r="U7" s="135"/>
      <c r="V7" s="135"/>
      <c r="W7" s="136"/>
      <c r="X7" s="3"/>
      <c r="Y7" s="3"/>
      <c r="Z7" s="3"/>
      <c r="AA7" s="3"/>
      <c r="AB7" s="3"/>
      <c r="AC7" s="3"/>
      <c r="AD7" s="3"/>
      <c r="AE7" s="2"/>
    </row>
    <row r="8" spans="1:31" ht="15.75" customHeight="1">
      <c r="A8" s="100"/>
      <c r="B8" s="53"/>
      <c r="C8" s="293" t="s">
        <v>71</v>
      </c>
      <c r="D8" s="294"/>
      <c r="E8" s="294"/>
      <c r="F8" s="295"/>
      <c r="G8" s="135"/>
      <c r="H8" s="53"/>
      <c r="I8" s="53"/>
      <c r="J8" s="53"/>
      <c r="K8" s="133"/>
      <c r="L8" s="135"/>
      <c r="M8" s="135"/>
      <c r="N8" s="135"/>
      <c r="O8" s="135"/>
      <c r="P8" s="135"/>
      <c r="Q8" s="135"/>
      <c r="R8" s="135"/>
      <c r="S8" s="135"/>
      <c r="T8" s="135"/>
      <c r="U8" s="135"/>
      <c r="V8" s="135"/>
      <c r="W8" s="136"/>
      <c r="X8" s="3"/>
      <c r="Y8" s="3"/>
      <c r="Z8" s="3"/>
      <c r="AA8" s="3"/>
      <c r="AB8" s="3"/>
      <c r="AC8" s="3"/>
      <c r="AD8" s="3"/>
      <c r="AE8" s="2"/>
    </row>
    <row r="9" spans="1:31" ht="21" customHeight="1">
      <c r="A9" s="100"/>
      <c r="B9" s="53"/>
      <c r="C9" s="290"/>
      <c r="D9" s="307"/>
      <c r="E9" s="318" t="s">
        <v>75</v>
      </c>
      <c r="F9" s="318"/>
      <c r="G9" s="135"/>
      <c r="H9" s="53"/>
      <c r="I9" s="53"/>
      <c r="J9" s="53"/>
      <c r="K9" s="133"/>
      <c r="L9" s="135"/>
      <c r="M9" s="135"/>
      <c r="N9" s="135"/>
      <c r="O9" s="135"/>
      <c r="P9" s="135"/>
      <c r="Q9" s="135"/>
      <c r="R9" s="135"/>
      <c r="S9" s="135"/>
      <c r="T9" s="135"/>
      <c r="U9" s="135"/>
      <c r="V9" s="135"/>
      <c r="W9" s="136"/>
      <c r="X9" s="3"/>
      <c r="Y9" s="3"/>
      <c r="Z9" s="3"/>
      <c r="AA9" s="3"/>
      <c r="AB9" s="3"/>
      <c r="AC9" s="3"/>
      <c r="AD9" s="3"/>
      <c r="AE9" s="2"/>
    </row>
    <row r="10" spans="1:31" ht="20.25" customHeight="1">
      <c r="A10" s="100"/>
      <c r="B10" s="53"/>
      <c r="C10" s="291"/>
      <c r="D10" s="308"/>
      <c r="E10" s="125" t="s">
        <v>72</v>
      </c>
      <c r="F10" s="125" t="s">
        <v>73</v>
      </c>
      <c r="G10" s="135"/>
      <c r="H10" s="53"/>
      <c r="I10" s="139"/>
      <c r="J10" s="139"/>
      <c r="K10" s="133"/>
      <c r="L10" s="135"/>
      <c r="M10" s="135"/>
      <c r="N10" s="135"/>
      <c r="O10" s="135"/>
      <c r="P10" s="135"/>
      <c r="Q10" s="135"/>
      <c r="R10" s="135"/>
      <c r="S10" s="135"/>
      <c r="T10" s="135"/>
      <c r="U10" s="135"/>
      <c r="V10" s="135"/>
      <c r="W10" s="136"/>
      <c r="X10" s="3"/>
      <c r="Y10" s="3"/>
      <c r="Z10" s="3"/>
      <c r="AA10" s="3"/>
      <c r="AB10" s="3"/>
      <c r="AC10" s="3"/>
      <c r="AD10" s="3"/>
      <c r="AE10" s="2"/>
    </row>
    <row r="11" spans="1:31" ht="15.75" customHeight="1">
      <c r="A11" s="100"/>
      <c r="B11" s="53"/>
      <c r="C11" s="291"/>
      <c r="D11" s="287" t="s">
        <v>7</v>
      </c>
      <c r="E11" s="296">
        <v>0.51</v>
      </c>
      <c r="F11" s="296">
        <v>0.24</v>
      </c>
      <c r="G11" s="135"/>
      <c r="H11" s="300" t="s">
        <v>107</v>
      </c>
      <c r="I11" s="301"/>
      <c r="J11" s="302"/>
      <c r="K11" s="140"/>
      <c r="L11" s="299" t="s">
        <v>105</v>
      </c>
      <c r="M11" s="299"/>
      <c r="N11" s="135"/>
      <c r="O11" s="135"/>
      <c r="P11" s="309" t="s">
        <v>2</v>
      </c>
      <c r="Q11" s="310"/>
      <c r="R11" s="310"/>
      <c r="S11" s="310"/>
      <c r="T11" s="310"/>
      <c r="U11" s="310"/>
      <c r="V11" s="311"/>
      <c r="W11" s="136"/>
      <c r="X11" s="3"/>
      <c r="Y11" s="3"/>
      <c r="Z11" s="3"/>
      <c r="AA11" s="3"/>
      <c r="AB11" s="3"/>
      <c r="AC11" s="3"/>
      <c r="AD11" s="3"/>
      <c r="AE11" s="2"/>
    </row>
    <row r="12" spans="1:31" ht="15" customHeight="1">
      <c r="A12" s="100"/>
      <c r="B12" s="53"/>
      <c r="C12" s="291"/>
      <c r="D12" s="289"/>
      <c r="E12" s="297"/>
      <c r="F12" s="297"/>
      <c r="G12" s="135"/>
      <c r="H12" s="303"/>
      <c r="I12" s="304"/>
      <c r="J12" s="305"/>
      <c r="K12" s="140"/>
      <c r="L12" s="46" t="s">
        <v>104</v>
      </c>
      <c r="M12" s="46" t="s">
        <v>103</v>
      </c>
      <c r="N12" s="135"/>
      <c r="O12" s="135"/>
      <c r="P12" s="312"/>
      <c r="Q12" s="313"/>
      <c r="R12" s="313"/>
      <c r="S12" s="313"/>
      <c r="T12" s="313"/>
      <c r="U12" s="313"/>
      <c r="V12" s="314"/>
      <c r="W12" s="136"/>
      <c r="X12" s="3"/>
      <c r="Y12" s="3"/>
      <c r="Z12" s="3"/>
      <c r="AA12" s="3"/>
      <c r="AB12" s="3"/>
      <c r="AC12" s="3"/>
      <c r="AD12" s="3"/>
      <c r="AE12" s="2"/>
    </row>
    <row r="13" spans="1:31" ht="15.75">
      <c r="A13" s="100"/>
      <c r="B13" s="53"/>
      <c r="C13" s="292"/>
      <c r="D13" s="152" t="s">
        <v>6</v>
      </c>
      <c r="E13" s="153"/>
      <c r="F13" s="154"/>
      <c r="G13" s="135"/>
      <c r="H13" s="306"/>
      <c r="I13" s="306"/>
      <c r="J13" s="306"/>
      <c r="K13" s="135"/>
      <c r="L13" s="88"/>
      <c r="M13" s="89"/>
      <c r="N13" s="135"/>
      <c r="O13" s="142"/>
      <c r="P13" s="315"/>
      <c r="Q13" s="316"/>
      <c r="R13" s="316"/>
      <c r="S13" s="316"/>
      <c r="T13" s="316"/>
      <c r="U13" s="316"/>
      <c r="V13" s="317"/>
      <c r="W13" s="136"/>
      <c r="X13" s="3"/>
      <c r="Y13" s="3"/>
      <c r="Z13" s="3"/>
      <c r="AA13" s="3"/>
      <c r="AB13" s="3"/>
      <c r="AC13" s="3"/>
      <c r="AD13" s="3"/>
      <c r="AE13" s="2"/>
    </row>
    <row r="14" spans="1:31" ht="15" customHeight="1">
      <c r="A14" s="100"/>
      <c r="B14" s="53"/>
      <c r="C14" s="290" t="s">
        <v>76</v>
      </c>
      <c r="D14" s="42" t="s">
        <v>77</v>
      </c>
      <c r="E14" s="155">
        <v>0.01</v>
      </c>
      <c r="F14" s="155"/>
      <c r="G14" s="135"/>
      <c r="H14" s="283">
        <v>0</v>
      </c>
      <c r="I14" s="283"/>
      <c r="J14" s="283"/>
      <c r="K14" s="135"/>
      <c r="L14" s="48">
        <f aca="true" t="shared" si="0" ref="L14:L39">E14*H14</f>
        <v>0</v>
      </c>
      <c r="M14" s="48">
        <f aca="true" t="shared" si="1" ref="M14:M39">F14*H14</f>
        <v>0</v>
      </c>
      <c r="N14" s="135"/>
      <c r="O14" s="143"/>
      <c r="P14" s="283"/>
      <c r="Q14" s="283"/>
      <c r="R14" s="283"/>
      <c r="S14" s="283"/>
      <c r="T14" s="283"/>
      <c r="U14" s="283"/>
      <c r="V14" s="283"/>
      <c r="W14" s="136"/>
      <c r="X14" s="3"/>
      <c r="Y14" s="3"/>
      <c r="Z14" s="3"/>
      <c r="AA14" s="3"/>
      <c r="AB14" s="3"/>
      <c r="AC14" s="3"/>
      <c r="AD14" s="3"/>
      <c r="AE14" s="2"/>
    </row>
    <row r="15" spans="1:31" ht="15.75" customHeight="1">
      <c r="A15" s="100"/>
      <c r="B15" s="53"/>
      <c r="C15" s="291"/>
      <c r="D15" s="42" t="s">
        <v>78</v>
      </c>
      <c r="E15" s="155">
        <v>0.02</v>
      </c>
      <c r="F15" s="155">
        <v>0.02</v>
      </c>
      <c r="G15" s="135"/>
      <c r="H15" s="283">
        <v>0</v>
      </c>
      <c r="I15" s="283"/>
      <c r="J15" s="283"/>
      <c r="K15" s="135"/>
      <c r="L15" s="48">
        <f t="shared" si="0"/>
        <v>0</v>
      </c>
      <c r="M15" s="48">
        <f t="shared" si="1"/>
        <v>0</v>
      </c>
      <c r="N15" s="135"/>
      <c r="O15" s="143"/>
      <c r="P15" s="283"/>
      <c r="Q15" s="283"/>
      <c r="R15" s="283"/>
      <c r="S15" s="283"/>
      <c r="T15" s="283"/>
      <c r="U15" s="283"/>
      <c r="V15" s="283"/>
      <c r="W15" s="136"/>
      <c r="X15" s="3"/>
      <c r="Y15" s="3"/>
      <c r="Z15" s="3"/>
      <c r="AA15" s="3"/>
      <c r="AB15" s="3"/>
      <c r="AC15" s="3"/>
      <c r="AD15" s="3"/>
      <c r="AE15" s="2"/>
    </row>
    <row r="16" spans="1:31" ht="15" customHeight="1">
      <c r="A16" s="100"/>
      <c r="B16" s="53"/>
      <c r="C16" s="291"/>
      <c r="D16" s="156" t="s">
        <v>102</v>
      </c>
      <c r="E16" s="155">
        <v>0.05</v>
      </c>
      <c r="F16" s="155">
        <v>0.09</v>
      </c>
      <c r="G16" s="135"/>
      <c r="H16" s="283">
        <v>0</v>
      </c>
      <c r="I16" s="283"/>
      <c r="J16" s="283"/>
      <c r="K16" s="135"/>
      <c r="L16" s="48">
        <f t="shared" si="0"/>
        <v>0</v>
      </c>
      <c r="M16" s="48">
        <f t="shared" si="1"/>
        <v>0</v>
      </c>
      <c r="N16" s="135"/>
      <c r="O16" s="143"/>
      <c r="P16" s="283"/>
      <c r="Q16" s="283"/>
      <c r="R16" s="283"/>
      <c r="S16" s="283"/>
      <c r="T16" s="283"/>
      <c r="U16" s="283"/>
      <c r="V16" s="283"/>
      <c r="W16" s="136"/>
      <c r="X16" s="3"/>
      <c r="Y16" s="3"/>
      <c r="Z16" s="3"/>
      <c r="AA16" s="3"/>
      <c r="AB16" s="3"/>
      <c r="AC16" s="3"/>
      <c r="AD16" s="3"/>
      <c r="AE16" s="2"/>
    </row>
    <row r="17" spans="1:31" ht="15" customHeight="1">
      <c r="A17" s="100"/>
      <c r="B17" s="53"/>
      <c r="C17" s="291"/>
      <c r="D17" s="156" t="s">
        <v>79</v>
      </c>
      <c r="E17" s="155"/>
      <c r="F17" s="155"/>
      <c r="G17" s="135"/>
      <c r="H17" s="283"/>
      <c r="I17" s="283"/>
      <c r="J17" s="283"/>
      <c r="K17" s="135"/>
      <c r="L17" s="48">
        <f t="shared" si="0"/>
        <v>0</v>
      </c>
      <c r="M17" s="48">
        <f t="shared" si="1"/>
        <v>0</v>
      </c>
      <c r="N17" s="135"/>
      <c r="O17" s="143"/>
      <c r="P17" s="283"/>
      <c r="Q17" s="283"/>
      <c r="R17" s="283"/>
      <c r="S17" s="283"/>
      <c r="T17" s="283"/>
      <c r="U17" s="283"/>
      <c r="V17" s="283"/>
      <c r="W17" s="136"/>
      <c r="X17" s="3"/>
      <c r="Y17" s="3"/>
      <c r="Z17" s="3"/>
      <c r="AA17" s="3"/>
      <c r="AB17" s="3"/>
      <c r="AC17" s="3"/>
      <c r="AD17" s="3"/>
      <c r="AE17" s="2"/>
    </row>
    <row r="18" spans="1:31" ht="15" customHeight="1">
      <c r="A18" s="100"/>
      <c r="B18" s="53"/>
      <c r="C18" s="291"/>
      <c r="D18" s="156" t="s">
        <v>101</v>
      </c>
      <c r="E18" s="155">
        <v>0.11</v>
      </c>
      <c r="F18" s="155">
        <v>0.29</v>
      </c>
      <c r="G18" s="135"/>
      <c r="H18" s="283">
        <v>0</v>
      </c>
      <c r="I18" s="283"/>
      <c r="J18" s="283"/>
      <c r="K18" s="135"/>
      <c r="L18" s="48">
        <f t="shared" si="0"/>
        <v>0</v>
      </c>
      <c r="M18" s="48">
        <f t="shared" si="1"/>
        <v>0</v>
      </c>
      <c r="N18" s="135"/>
      <c r="O18" s="143"/>
      <c r="P18" s="283"/>
      <c r="Q18" s="283"/>
      <c r="R18" s="283"/>
      <c r="S18" s="283"/>
      <c r="T18" s="283"/>
      <c r="U18" s="283"/>
      <c r="V18" s="283"/>
      <c r="W18" s="136"/>
      <c r="X18" s="3"/>
      <c r="Y18" s="3"/>
      <c r="Z18" s="3"/>
      <c r="AA18" s="3"/>
      <c r="AB18" s="3"/>
      <c r="AC18" s="3"/>
      <c r="AD18" s="3"/>
      <c r="AE18" s="2"/>
    </row>
    <row r="19" spans="1:31" ht="15" customHeight="1">
      <c r="A19" s="100"/>
      <c r="B19" s="53"/>
      <c r="C19" s="291"/>
      <c r="D19" s="42" t="s">
        <v>80</v>
      </c>
      <c r="E19" s="155"/>
      <c r="F19" s="155"/>
      <c r="G19" s="135"/>
      <c r="H19" s="283"/>
      <c r="I19" s="283"/>
      <c r="J19" s="283"/>
      <c r="K19" s="135"/>
      <c r="L19" s="48">
        <f t="shared" si="0"/>
        <v>0</v>
      </c>
      <c r="M19" s="48">
        <f t="shared" si="1"/>
        <v>0</v>
      </c>
      <c r="N19" s="135"/>
      <c r="O19" s="143"/>
      <c r="P19" s="283"/>
      <c r="Q19" s="283"/>
      <c r="R19" s="283"/>
      <c r="S19" s="283"/>
      <c r="T19" s="283"/>
      <c r="U19" s="283"/>
      <c r="V19" s="283"/>
      <c r="W19" s="136"/>
      <c r="X19" s="3"/>
      <c r="Y19" s="3"/>
      <c r="Z19" s="3"/>
      <c r="AA19" s="3"/>
      <c r="AB19" s="3"/>
      <c r="AC19" s="3"/>
      <c r="AD19" s="3"/>
      <c r="AE19" s="2"/>
    </row>
    <row r="20" spans="1:31" ht="15" customHeight="1">
      <c r="A20" s="100"/>
      <c r="B20" s="53"/>
      <c r="C20" s="292"/>
      <c r="D20" s="156" t="s">
        <v>100</v>
      </c>
      <c r="E20" s="155"/>
      <c r="F20" s="155"/>
      <c r="G20" s="135"/>
      <c r="H20" s="283"/>
      <c r="I20" s="283"/>
      <c r="J20" s="283"/>
      <c r="K20" s="135"/>
      <c r="L20" s="48">
        <f t="shared" si="0"/>
        <v>0</v>
      </c>
      <c r="M20" s="48">
        <f t="shared" si="1"/>
        <v>0</v>
      </c>
      <c r="N20" s="135"/>
      <c r="O20" s="143"/>
      <c r="P20" s="283"/>
      <c r="Q20" s="283"/>
      <c r="R20" s="283"/>
      <c r="S20" s="283"/>
      <c r="T20" s="283"/>
      <c r="U20" s="283"/>
      <c r="V20" s="283"/>
      <c r="W20" s="136"/>
      <c r="X20" s="3"/>
      <c r="Y20" s="3"/>
      <c r="Z20" s="3"/>
      <c r="AA20" s="3"/>
      <c r="AB20" s="3"/>
      <c r="AC20" s="3"/>
      <c r="AD20" s="3"/>
      <c r="AE20" s="2"/>
    </row>
    <row r="21" spans="1:31" ht="15" customHeight="1">
      <c r="A21" s="100"/>
      <c r="B21" s="53"/>
      <c r="C21" s="284" t="s">
        <v>81</v>
      </c>
      <c r="D21" s="43" t="s">
        <v>82</v>
      </c>
      <c r="E21" s="155">
        <v>0.03</v>
      </c>
      <c r="F21" s="155">
        <v>0.01</v>
      </c>
      <c r="G21" s="135"/>
      <c r="H21" s="283">
        <v>0</v>
      </c>
      <c r="I21" s="283"/>
      <c r="J21" s="283"/>
      <c r="K21" s="135"/>
      <c r="L21" s="48">
        <f t="shared" si="0"/>
        <v>0</v>
      </c>
      <c r="M21" s="48">
        <f t="shared" si="1"/>
        <v>0</v>
      </c>
      <c r="N21" s="135"/>
      <c r="O21" s="143"/>
      <c r="P21" s="283"/>
      <c r="Q21" s="283"/>
      <c r="R21" s="283"/>
      <c r="S21" s="283"/>
      <c r="T21" s="283"/>
      <c r="U21" s="283"/>
      <c r="V21" s="283"/>
      <c r="W21" s="136"/>
      <c r="X21" s="3"/>
      <c r="Y21" s="3"/>
      <c r="Z21" s="3"/>
      <c r="AA21" s="3"/>
      <c r="AB21" s="3"/>
      <c r="AC21" s="3"/>
      <c r="AD21" s="3"/>
      <c r="AE21" s="2"/>
    </row>
    <row r="22" spans="1:31" ht="14.25" customHeight="1">
      <c r="A22" s="100"/>
      <c r="B22" s="53"/>
      <c r="C22" s="285"/>
      <c r="D22" s="43" t="s">
        <v>83</v>
      </c>
      <c r="E22" s="155">
        <v>0.09</v>
      </c>
      <c r="F22" s="155">
        <v>0.04</v>
      </c>
      <c r="G22" s="135"/>
      <c r="H22" s="283">
        <v>0</v>
      </c>
      <c r="I22" s="283"/>
      <c r="J22" s="283"/>
      <c r="K22" s="135"/>
      <c r="L22" s="48">
        <f t="shared" si="0"/>
        <v>0</v>
      </c>
      <c r="M22" s="48">
        <f t="shared" si="1"/>
        <v>0</v>
      </c>
      <c r="N22" s="135"/>
      <c r="O22" s="143"/>
      <c r="P22" s="283"/>
      <c r="Q22" s="283"/>
      <c r="R22" s="283"/>
      <c r="S22" s="283"/>
      <c r="T22" s="283"/>
      <c r="U22" s="283"/>
      <c r="V22" s="283"/>
      <c r="W22" s="136"/>
      <c r="X22" s="3"/>
      <c r="Y22" s="3"/>
      <c r="Z22" s="3"/>
      <c r="AA22" s="3"/>
      <c r="AB22" s="3"/>
      <c r="AC22" s="3"/>
      <c r="AD22" s="3"/>
      <c r="AE22" s="2"/>
    </row>
    <row r="23" spans="1:31" ht="15" customHeight="1">
      <c r="A23" s="100"/>
      <c r="B23" s="53"/>
      <c r="C23" s="285"/>
      <c r="D23" s="43" t="s">
        <v>84</v>
      </c>
      <c r="E23" s="155"/>
      <c r="F23" s="155"/>
      <c r="G23" s="135"/>
      <c r="H23" s="283"/>
      <c r="I23" s="283"/>
      <c r="J23" s="283"/>
      <c r="K23" s="135"/>
      <c r="L23" s="48">
        <f t="shared" si="0"/>
        <v>0</v>
      </c>
      <c r="M23" s="48">
        <f t="shared" si="1"/>
        <v>0</v>
      </c>
      <c r="N23" s="135"/>
      <c r="O23" s="143"/>
      <c r="P23" s="283"/>
      <c r="Q23" s="283"/>
      <c r="R23" s="283"/>
      <c r="S23" s="283"/>
      <c r="T23" s="283"/>
      <c r="U23" s="283"/>
      <c r="V23" s="283"/>
      <c r="W23" s="136"/>
      <c r="X23" s="3"/>
      <c r="Y23" s="3"/>
      <c r="Z23" s="3"/>
      <c r="AA23" s="3"/>
      <c r="AB23" s="3"/>
      <c r="AC23" s="3"/>
      <c r="AD23" s="3"/>
      <c r="AE23" s="2"/>
    </row>
    <row r="24" spans="1:31" ht="15" customHeight="1">
      <c r="A24" s="100"/>
      <c r="B24" s="53"/>
      <c r="C24" s="285"/>
      <c r="D24" s="43" t="s">
        <v>100</v>
      </c>
      <c r="E24" s="155">
        <v>0.05</v>
      </c>
      <c r="F24" s="155"/>
      <c r="G24" s="135"/>
      <c r="H24" s="283">
        <v>0</v>
      </c>
      <c r="I24" s="283"/>
      <c r="J24" s="283"/>
      <c r="K24" s="135"/>
      <c r="L24" s="48">
        <f t="shared" si="0"/>
        <v>0</v>
      </c>
      <c r="M24" s="48">
        <f>F24*H24</f>
        <v>0</v>
      </c>
      <c r="N24" s="135"/>
      <c r="O24" s="143"/>
      <c r="P24" s="283"/>
      <c r="Q24" s="283"/>
      <c r="R24" s="283"/>
      <c r="S24" s="283"/>
      <c r="T24" s="283"/>
      <c r="U24" s="283"/>
      <c r="V24" s="283"/>
      <c r="W24" s="136"/>
      <c r="X24" s="3"/>
      <c r="Y24" s="3"/>
      <c r="Z24" s="3"/>
      <c r="AA24" s="3"/>
      <c r="AB24" s="3"/>
      <c r="AC24" s="3"/>
      <c r="AD24" s="3"/>
      <c r="AE24" s="2"/>
    </row>
    <row r="25" spans="1:31" ht="15" customHeight="1">
      <c r="A25" s="100"/>
      <c r="B25" s="53"/>
      <c r="C25" s="285"/>
      <c r="D25" s="43" t="s">
        <v>86</v>
      </c>
      <c r="E25" s="155">
        <v>0.23</v>
      </c>
      <c r="F25" s="155">
        <v>0.34</v>
      </c>
      <c r="G25" s="135"/>
      <c r="H25" s="283">
        <v>0</v>
      </c>
      <c r="I25" s="283"/>
      <c r="J25" s="283"/>
      <c r="K25" s="135"/>
      <c r="L25" s="48">
        <f>E25*H25</f>
        <v>0</v>
      </c>
      <c r="M25" s="48">
        <f t="shared" si="1"/>
        <v>0</v>
      </c>
      <c r="N25" s="135"/>
      <c r="O25" s="143"/>
      <c r="P25" s="283"/>
      <c r="Q25" s="283"/>
      <c r="R25" s="283"/>
      <c r="S25" s="283"/>
      <c r="T25" s="283"/>
      <c r="U25" s="283"/>
      <c r="V25" s="283"/>
      <c r="W25" s="136"/>
      <c r="X25" s="3"/>
      <c r="Y25" s="3"/>
      <c r="Z25" s="3"/>
      <c r="AA25" s="3"/>
      <c r="AB25" s="3"/>
      <c r="AC25" s="3"/>
      <c r="AD25" s="3"/>
      <c r="AE25" s="2"/>
    </row>
    <row r="26" spans="1:31" ht="15.75" customHeight="1">
      <c r="A26" s="100"/>
      <c r="B26" s="53"/>
      <c r="C26" s="286"/>
      <c r="D26" s="43" t="s">
        <v>87</v>
      </c>
      <c r="E26" s="155"/>
      <c r="F26" s="155"/>
      <c r="G26" s="135"/>
      <c r="H26" s="283"/>
      <c r="I26" s="283"/>
      <c r="J26" s="283"/>
      <c r="K26" s="135"/>
      <c r="L26" s="48">
        <f t="shared" si="0"/>
        <v>0</v>
      </c>
      <c r="M26" s="48">
        <f t="shared" si="1"/>
        <v>0</v>
      </c>
      <c r="N26" s="135"/>
      <c r="O26" s="143"/>
      <c r="P26" s="283"/>
      <c r="Q26" s="283"/>
      <c r="R26" s="283"/>
      <c r="S26" s="283"/>
      <c r="T26" s="283"/>
      <c r="U26" s="283"/>
      <c r="V26" s="283"/>
      <c r="W26" s="136"/>
      <c r="X26" s="3"/>
      <c r="Y26" s="3"/>
      <c r="Z26" s="3"/>
      <c r="AA26" s="3"/>
      <c r="AB26" s="3"/>
      <c r="AC26" s="3"/>
      <c r="AD26" s="3"/>
      <c r="AE26" s="2"/>
    </row>
    <row r="27" spans="1:31" ht="15" customHeight="1">
      <c r="A27" s="100"/>
      <c r="B27" s="53"/>
      <c r="C27" s="287" t="s">
        <v>85</v>
      </c>
      <c r="D27" s="157" t="s">
        <v>88</v>
      </c>
      <c r="E27" s="155"/>
      <c r="F27" s="155"/>
      <c r="G27" s="135"/>
      <c r="H27" s="283"/>
      <c r="I27" s="283"/>
      <c r="J27" s="283"/>
      <c r="K27" s="135"/>
      <c r="L27" s="48">
        <f t="shared" si="0"/>
        <v>0</v>
      </c>
      <c r="M27" s="48">
        <f t="shared" si="1"/>
        <v>0</v>
      </c>
      <c r="N27" s="135"/>
      <c r="O27" s="143"/>
      <c r="P27" s="283"/>
      <c r="Q27" s="283"/>
      <c r="R27" s="283"/>
      <c r="S27" s="283"/>
      <c r="T27" s="283"/>
      <c r="U27" s="283"/>
      <c r="V27" s="283"/>
      <c r="W27" s="136"/>
      <c r="X27" s="3"/>
      <c r="Y27" s="3"/>
      <c r="Z27" s="3"/>
      <c r="AA27" s="3"/>
      <c r="AB27" s="3"/>
      <c r="AC27" s="3"/>
      <c r="AD27" s="3"/>
      <c r="AE27" s="2"/>
    </row>
    <row r="28" spans="1:31" ht="15" customHeight="1">
      <c r="A28" s="100"/>
      <c r="B28" s="53"/>
      <c r="C28" s="288"/>
      <c r="D28" s="157" t="s">
        <v>89</v>
      </c>
      <c r="E28" s="155">
        <v>0.02</v>
      </c>
      <c r="F28" s="155">
        <v>0.01</v>
      </c>
      <c r="G28" s="135"/>
      <c r="H28" s="283">
        <v>0</v>
      </c>
      <c r="I28" s="283"/>
      <c r="J28" s="283"/>
      <c r="K28" s="135"/>
      <c r="L28" s="48">
        <f t="shared" si="0"/>
        <v>0</v>
      </c>
      <c r="M28" s="48">
        <f t="shared" si="1"/>
        <v>0</v>
      </c>
      <c r="N28" s="135"/>
      <c r="O28" s="143"/>
      <c r="P28" s="283"/>
      <c r="Q28" s="283"/>
      <c r="R28" s="283"/>
      <c r="S28" s="283"/>
      <c r="T28" s="283"/>
      <c r="U28" s="283"/>
      <c r="V28" s="283"/>
      <c r="W28" s="136"/>
      <c r="X28" s="3"/>
      <c r="Y28" s="3"/>
      <c r="Z28" s="3"/>
      <c r="AA28" s="3"/>
      <c r="AB28" s="3"/>
      <c r="AC28" s="3"/>
      <c r="AD28" s="3"/>
      <c r="AE28" s="2"/>
    </row>
    <row r="29" spans="1:31" ht="15" customHeight="1">
      <c r="A29" s="100"/>
      <c r="B29" s="53"/>
      <c r="C29" s="288"/>
      <c r="D29" s="157" t="s">
        <v>90</v>
      </c>
      <c r="E29" s="155">
        <v>0.06</v>
      </c>
      <c r="F29" s="155">
        <v>0.02</v>
      </c>
      <c r="G29" s="135"/>
      <c r="H29" s="283">
        <v>0</v>
      </c>
      <c r="I29" s="283"/>
      <c r="J29" s="283"/>
      <c r="K29" s="135"/>
      <c r="L29" s="48">
        <f t="shared" si="0"/>
        <v>0</v>
      </c>
      <c r="M29" s="48">
        <f t="shared" si="1"/>
        <v>0</v>
      </c>
      <c r="N29" s="135"/>
      <c r="O29" s="143"/>
      <c r="P29" s="283"/>
      <c r="Q29" s="283"/>
      <c r="R29" s="283"/>
      <c r="S29" s="283"/>
      <c r="T29" s="283"/>
      <c r="U29" s="283"/>
      <c r="V29" s="283"/>
      <c r="W29" s="136"/>
      <c r="X29" s="3"/>
      <c r="Y29" s="3"/>
      <c r="Z29" s="3"/>
      <c r="AA29" s="3"/>
      <c r="AB29" s="3"/>
      <c r="AC29" s="3"/>
      <c r="AD29" s="3"/>
      <c r="AE29" s="2"/>
    </row>
    <row r="30" spans="1:31" ht="15" customHeight="1">
      <c r="A30" s="100"/>
      <c r="B30" s="53"/>
      <c r="C30" s="289"/>
      <c r="D30" s="157" t="s">
        <v>100</v>
      </c>
      <c r="E30" s="155">
        <v>0.02</v>
      </c>
      <c r="F30" s="155">
        <v>0.01</v>
      </c>
      <c r="G30" s="135"/>
      <c r="H30" s="283">
        <v>0</v>
      </c>
      <c r="I30" s="283"/>
      <c r="J30" s="283"/>
      <c r="K30" s="135"/>
      <c r="L30" s="48">
        <f t="shared" si="0"/>
        <v>0</v>
      </c>
      <c r="M30" s="48">
        <f t="shared" si="1"/>
        <v>0</v>
      </c>
      <c r="N30" s="135"/>
      <c r="O30" s="143"/>
      <c r="P30" s="283"/>
      <c r="Q30" s="283"/>
      <c r="R30" s="283"/>
      <c r="S30" s="283"/>
      <c r="T30" s="283"/>
      <c r="U30" s="283"/>
      <c r="V30" s="283"/>
      <c r="W30" s="136"/>
      <c r="X30" s="3"/>
      <c r="Y30" s="3"/>
      <c r="Z30" s="3"/>
      <c r="AA30" s="3"/>
      <c r="AB30" s="3"/>
      <c r="AC30" s="3"/>
      <c r="AD30" s="3"/>
      <c r="AE30" s="2"/>
    </row>
    <row r="31" spans="1:31" ht="15" customHeight="1">
      <c r="A31" s="100"/>
      <c r="B31" s="53"/>
      <c r="C31" s="287" t="s">
        <v>91</v>
      </c>
      <c r="D31" s="157" t="s">
        <v>92</v>
      </c>
      <c r="E31" s="155"/>
      <c r="F31" s="155">
        <v>0.02</v>
      </c>
      <c r="G31" s="135"/>
      <c r="H31" s="283">
        <v>0</v>
      </c>
      <c r="I31" s="283"/>
      <c r="J31" s="283"/>
      <c r="K31" s="135"/>
      <c r="L31" s="48">
        <f t="shared" si="0"/>
        <v>0</v>
      </c>
      <c r="M31" s="48">
        <f t="shared" si="1"/>
        <v>0</v>
      </c>
      <c r="N31" s="135"/>
      <c r="O31" s="143"/>
      <c r="P31" s="283"/>
      <c r="Q31" s="283"/>
      <c r="R31" s="283"/>
      <c r="S31" s="283"/>
      <c r="T31" s="283"/>
      <c r="U31" s="283"/>
      <c r="V31" s="283"/>
      <c r="W31" s="136"/>
      <c r="X31" s="3"/>
      <c r="Y31" s="3"/>
      <c r="Z31" s="3"/>
      <c r="AA31" s="3"/>
      <c r="AB31" s="3"/>
      <c r="AC31" s="3"/>
      <c r="AD31" s="3"/>
      <c r="AE31" s="2"/>
    </row>
    <row r="32" spans="1:31" ht="15.75" customHeight="1">
      <c r="A32" s="100"/>
      <c r="B32" s="53"/>
      <c r="C32" s="288"/>
      <c r="D32" s="157" t="s">
        <v>93</v>
      </c>
      <c r="E32" s="155">
        <v>0.01</v>
      </c>
      <c r="F32" s="155">
        <v>0.02</v>
      </c>
      <c r="G32" s="135"/>
      <c r="H32" s="283">
        <v>0</v>
      </c>
      <c r="I32" s="283"/>
      <c r="J32" s="283"/>
      <c r="K32" s="135"/>
      <c r="L32" s="48">
        <f t="shared" si="0"/>
        <v>0</v>
      </c>
      <c r="M32" s="48">
        <f t="shared" si="1"/>
        <v>0</v>
      </c>
      <c r="N32" s="135"/>
      <c r="O32" s="143"/>
      <c r="P32" s="283"/>
      <c r="Q32" s="283"/>
      <c r="R32" s="283"/>
      <c r="S32" s="283"/>
      <c r="T32" s="283"/>
      <c r="U32" s="283"/>
      <c r="V32" s="283"/>
      <c r="W32" s="136"/>
      <c r="X32" s="3"/>
      <c r="Y32" s="3"/>
      <c r="Z32" s="3"/>
      <c r="AA32" s="3"/>
      <c r="AB32" s="3"/>
      <c r="AC32" s="3"/>
      <c r="AD32" s="3"/>
      <c r="AE32" s="2"/>
    </row>
    <row r="33" spans="1:31" ht="15" customHeight="1">
      <c r="A33" s="100"/>
      <c r="B33" s="53"/>
      <c r="C33" s="288"/>
      <c r="D33" s="157" t="s">
        <v>94</v>
      </c>
      <c r="E33" s="155">
        <v>0.01</v>
      </c>
      <c r="F33" s="155"/>
      <c r="G33" s="135"/>
      <c r="H33" s="283"/>
      <c r="I33" s="283"/>
      <c r="J33" s="283"/>
      <c r="K33" s="135"/>
      <c r="L33" s="48">
        <f t="shared" si="0"/>
        <v>0</v>
      </c>
      <c r="M33" s="48">
        <f t="shared" si="1"/>
        <v>0</v>
      </c>
      <c r="N33" s="135"/>
      <c r="O33" s="143"/>
      <c r="P33" s="283"/>
      <c r="Q33" s="283"/>
      <c r="R33" s="283"/>
      <c r="S33" s="283"/>
      <c r="T33" s="283"/>
      <c r="U33" s="283"/>
      <c r="V33" s="283"/>
      <c r="W33" s="136"/>
      <c r="X33" s="3"/>
      <c r="Y33" s="3"/>
      <c r="Z33" s="3"/>
      <c r="AA33" s="3"/>
      <c r="AB33" s="3"/>
      <c r="AC33" s="3"/>
      <c r="AD33" s="3"/>
      <c r="AE33" s="2"/>
    </row>
    <row r="34" spans="1:31" ht="15" customHeight="1">
      <c r="A34" s="100"/>
      <c r="B34" s="53"/>
      <c r="C34" s="289"/>
      <c r="D34" s="157" t="s">
        <v>100</v>
      </c>
      <c r="E34" s="155">
        <v>0.03</v>
      </c>
      <c r="F34" s="155"/>
      <c r="G34" s="135"/>
      <c r="H34" s="283"/>
      <c r="I34" s="283"/>
      <c r="J34" s="283"/>
      <c r="K34" s="135"/>
      <c r="L34" s="48">
        <f>E34*H34</f>
        <v>0</v>
      </c>
      <c r="M34" s="48">
        <f t="shared" si="1"/>
        <v>0</v>
      </c>
      <c r="N34" s="135"/>
      <c r="O34" s="143"/>
      <c r="P34" s="283"/>
      <c r="Q34" s="283"/>
      <c r="R34" s="283"/>
      <c r="S34" s="283"/>
      <c r="T34" s="283"/>
      <c r="U34" s="283"/>
      <c r="V34" s="283"/>
      <c r="W34" s="136"/>
      <c r="X34" s="3"/>
      <c r="Y34" s="3"/>
      <c r="Z34" s="3"/>
      <c r="AA34" s="3"/>
      <c r="AB34" s="3"/>
      <c r="AC34" s="3"/>
      <c r="AD34" s="3"/>
      <c r="AE34" s="2"/>
    </row>
    <row r="35" spans="1:31" ht="15" customHeight="1">
      <c r="A35" s="100"/>
      <c r="B35" s="53"/>
      <c r="C35" s="287" t="s">
        <v>95</v>
      </c>
      <c r="D35" s="43" t="s">
        <v>96</v>
      </c>
      <c r="E35" s="155"/>
      <c r="F35" s="155"/>
      <c r="G35" s="135"/>
      <c r="H35" s="283"/>
      <c r="I35" s="283"/>
      <c r="J35" s="283"/>
      <c r="K35" s="135"/>
      <c r="L35" s="48">
        <f t="shared" si="0"/>
        <v>0</v>
      </c>
      <c r="M35" s="48">
        <f t="shared" si="1"/>
        <v>0</v>
      </c>
      <c r="N35" s="135"/>
      <c r="O35" s="143"/>
      <c r="P35" s="283"/>
      <c r="Q35" s="283"/>
      <c r="R35" s="283"/>
      <c r="S35" s="283"/>
      <c r="T35" s="283"/>
      <c r="U35" s="283"/>
      <c r="V35" s="283"/>
      <c r="W35" s="136"/>
      <c r="X35" s="3"/>
      <c r="Y35" s="3"/>
      <c r="Z35" s="3"/>
      <c r="AA35" s="3"/>
      <c r="AB35" s="3"/>
      <c r="AC35" s="3"/>
      <c r="AD35" s="3"/>
      <c r="AE35" s="2"/>
    </row>
    <row r="36" spans="1:31" ht="15.75" customHeight="1">
      <c r="A36" s="100"/>
      <c r="B36" s="53"/>
      <c r="C36" s="288"/>
      <c r="D36" s="43" t="s">
        <v>97</v>
      </c>
      <c r="E36" s="155">
        <v>0.13</v>
      </c>
      <c r="F36" s="155">
        <v>0.11</v>
      </c>
      <c r="G36" s="135"/>
      <c r="H36" s="283">
        <v>0</v>
      </c>
      <c r="I36" s="283"/>
      <c r="J36" s="283"/>
      <c r="K36" s="135"/>
      <c r="L36" s="48">
        <f t="shared" si="0"/>
        <v>0</v>
      </c>
      <c r="M36" s="48">
        <f t="shared" si="1"/>
        <v>0</v>
      </c>
      <c r="N36" s="135"/>
      <c r="O36" s="143"/>
      <c r="P36" s="283"/>
      <c r="Q36" s="283"/>
      <c r="R36" s="283"/>
      <c r="S36" s="283"/>
      <c r="T36" s="283"/>
      <c r="U36" s="283"/>
      <c r="V36" s="283"/>
      <c r="W36" s="136"/>
      <c r="X36" s="3"/>
      <c r="Y36" s="3"/>
      <c r="Z36" s="3"/>
      <c r="AA36" s="3"/>
      <c r="AB36" s="3"/>
      <c r="AC36" s="3"/>
      <c r="AD36" s="3"/>
      <c r="AE36" s="2"/>
    </row>
    <row r="37" spans="1:31" ht="15" customHeight="1">
      <c r="A37" s="100"/>
      <c r="B37" s="53"/>
      <c r="C37" s="288"/>
      <c r="D37" s="43" t="s">
        <v>98</v>
      </c>
      <c r="E37" s="155">
        <v>0.07</v>
      </c>
      <c r="F37" s="155">
        <v>0.03</v>
      </c>
      <c r="G37" s="135"/>
      <c r="H37" s="283">
        <v>0</v>
      </c>
      <c r="I37" s="283"/>
      <c r="J37" s="283"/>
      <c r="K37" s="135"/>
      <c r="L37" s="48">
        <f t="shared" si="0"/>
        <v>0</v>
      </c>
      <c r="M37" s="48">
        <f t="shared" si="1"/>
        <v>0</v>
      </c>
      <c r="N37" s="135"/>
      <c r="O37" s="143"/>
      <c r="P37" s="283"/>
      <c r="Q37" s="283"/>
      <c r="R37" s="283"/>
      <c r="S37" s="283"/>
      <c r="T37" s="283"/>
      <c r="U37" s="283"/>
      <c r="V37" s="283"/>
      <c r="W37" s="136"/>
      <c r="X37" s="3"/>
      <c r="Y37" s="3"/>
      <c r="Z37" s="3"/>
      <c r="AA37" s="3"/>
      <c r="AB37" s="3"/>
      <c r="AC37" s="3"/>
      <c r="AD37" s="3"/>
      <c r="AE37" s="2"/>
    </row>
    <row r="38" spans="1:31" ht="15" customHeight="1">
      <c r="A38" s="100"/>
      <c r="B38" s="53"/>
      <c r="C38" s="288"/>
      <c r="D38" s="43" t="s">
        <v>99</v>
      </c>
      <c r="E38" s="155">
        <v>0.05</v>
      </c>
      <c r="F38" s="155"/>
      <c r="G38" s="135"/>
      <c r="H38" s="283"/>
      <c r="I38" s="283"/>
      <c r="J38" s="283"/>
      <c r="K38" s="135"/>
      <c r="L38" s="48">
        <f t="shared" si="0"/>
        <v>0</v>
      </c>
      <c r="M38" s="48">
        <f t="shared" si="1"/>
        <v>0</v>
      </c>
      <c r="N38" s="135"/>
      <c r="O38" s="143"/>
      <c r="P38" s="283"/>
      <c r="Q38" s="283"/>
      <c r="R38" s="283"/>
      <c r="S38" s="283"/>
      <c r="T38" s="283"/>
      <c r="U38" s="283"/>
      <c r="V38" s="283"/>
      <c r="W38" s="136"/>
      <c r="X38" s="3"/>
      <c r="Y38" s="3"/>
      <c r="Z38" s="3"/>
      <c r="AA38" s="3"/>
      <c r="AB38" s="3"/>
      <c r="AC38" s="3"/>
      <c r="AD38" s="3"/>
      <c r="AE38" s="2"/>
    </row>
    <row r="39" spans="1:31" ht="15" customHeight="1">
      <c r="A39" s="100"/>
      <c r="B39" s="53"/>
      <c r="C39" s="289"/>
      <c r="D39" s="43" t="s">
        <v>100</v>
      </c>
      <c r="E39" s="155">
        <v>0.02</v>
      </c>
      <c r="F39" s="155"/>
      <c r="G39" s="135"/>
      <c r="H39" s="283"/>
      <c r="I39" s="283"/>
      <c r="J39" s="283"/>
      <c r="K39" s="135"/>
      <c r="L39" s="48">
        <f t="shared" si="0"/>
        <v>0</v>
      </c>
      <c r="M39" s="48">
        <f t="shared" si="1"/>
        <v>0</v>
      </c>
      <c r="N39" s="135"/>
      <c r="O39" s="143"/>
      <c r="P39" s="283"/>
      <c r="Q39" s="283"/>
      <c r="R39" s="283"/>
      <c r="S39" s="283"/>
      <c r="T39" s="283"/>
      <c r="U39" s="283"/>
      <c r="V39" s="283"/>
      <c r="W39" s="136"/>
      <c r="X39" s="3"/>
      <c r="Y39" s="3"/>
      <c r="Z39" s="3"/>
      <c r="AA39" s="3"/>
      <c r="AB39" s="3"/>
      <c r="AC39" s="3"/>
      <c r="AD39" s="3"/>
      <c r="AE39" s="2"/>
    </row>
    <row r="40" spans="1:31" ht="15" customHeight="1">
      <c r="A40" s="100"/>
      <c r="B40" s="53"/>
      <c r="C40" s="142"/>
      <c r="D40" s="53"/>
      <c r="E40" s="144"/>
      <c r="F40" s="135"/>
      <c r="G40" s="135"/>
      <c r="H40" s="135"/>
      <c r="I40" s="135"/>
      <c r="J40" s="53"/>
      <c r="K40" s="135"/>
      <c r="L40" s="135"/>
      <c r="M40" s="135"/>
      <c r="N40" s="135"/>
      <c r="O40" s="135"/>
      <c r="P40" s="135"/>
      <c r="Q40" s="135"/>
      <c r="R40" s="135"/>
      <c r="S40" s="135"/>
      <c r="T40" s="135"/>
      <c r="U40" s="135"/>
      <c r="V40" s="135"/>
      <c r="W40" s="136"/>
      <c r="X40" s="3"/>
      <c r="Y40" s="3"/>
      <c r="Z40" s="3"/>
      <c r="AA40" s="3"/>
      <c r="AB40" s="3"/>
      <c r="AC40" s="3"/>
      <c r="AD40" s="3"/>
      <c r="AE40" s="2"/>
    </row>
    <row r="41" spans="1:31" ht="15" customHeight="1">
      <c r="A41" s="100"/>
      <c r="B41" s="53"/>
      <c r="C41" s="142"/>
      <c r="D41" s="43" t="s">
        <v>106</v>
      </c>
      <c r="E41" s="155">
        <f>$E$11*(SUM($E$14:$E$39)-$L$41)</f>
        <v>0.5151</v>
      </c>
      <c r="F41" s="126">
        <f>$F$11*(SUM($F$14:$F$39)-$M$41)</f>
        <v>0.2424</v>
      </c>
      <c r="G41" s="135"/>
      <c r="H41" s="135"/>
      <c r="I41" s="135"/>
      <c r="J41" s="53"/>
      <c r="K41" s="135"/>
      <c r="L41" s="49">
        <f>SUM($L$14:$L$39)</f>
        <v>0</v>
      </c>
      <c r="M41" s="49">
        <f>SUM($M$14:$M$40)</f>
        <v>0</v>
      </c>
      <c r="N41" s="135"/>
      <c r="O41" s="135"/>
      <c r="P41" s="135"/>
      <c r="Q41" s="135"/>
      <c r="R41" s="135"/>
      <c r="S41" s="135"/>
      <c r="T41" s="135"/>
      <c r="U41" s="135"/>
      <c r="V41" s="135"/>
      <c r="W41" s="136"/>
      <c r="X41" s="3"/>
      <c r="Y41" s="3"/>
      <c r="Z41" s="3"/>
      <c r="AA41" s="3"/>
      <c r="AB41" s="3"/>
      <c r="AC41" s="3"/>
      <c r="AD41" s="3"/>
      <c r="AE41" s="2"/>
    </row>
    <row r="42" spans="1:31" ht="15" customHeight="1">
      <c r="A42" s="100"/>
      <c r="B42" s="53"/>
      <c r="C42" s="142"/>
      <c r="D42" s="53"/>
      <c r="E42" s="144"/>
      <c r="F42" s="135"/>
      <c r="G42" s="135"/>
      <c r="H42" s="135"/>
      <c r="I42" s="135"/>
      <c r="J42" s="135"/>
      <c r="K42" s="135"/>
      <c r="L42" s="135"/>
      <c r="M42" s="135"/>
      <c r="N42" s="135"/>
      <c r="O42" s="135"/>
      <c r="P42" s="135"/>
      <c r="Q42" s="135"/>
      <c r="R42" s="135"/>
      <c r="S42" s="135"/>
      <c r="T42" s="135"/>
      <c r="U42" s="135"/>
      <c r="V42" s="135"/>
      <c r="W42" s="136"/>
      <c r="X42" s="3"/>
      <c r="Y42" s="3"/>
      <c r="Z42" s="3"/>
      <c r="AA42" s="3"/>
      <c r="AB42" s="3"/>
      <c r="AC42" s="3"/>
      <c r="AD42" s="3"/>
      <c r="AE42" s="2"/>
    </row>
    <row r="43" spans="1:31" ht="15">
      <c r="A43" s="100"/>
      <c r="B43" s="53"/>
      <c r="C43" s="53"/>
      <c r="D43" s="53"/>
      <c r="E43" s="144"/>
      <c r="F43" s="135"/>
      <c r="G43" s="135"/>
      <c r="H43" s="135"/>
      <c r="I43" s="135"/>
      <c r="J43" s="135"/>
      <c r="K43" s="135"/>
      <c r="L43" s="135"/>
      <c r="M43" s="135"/>
      <c r="N43" s="135"/>
      <c r="O43" s="135"/>
      <c r="P43" s="135"/>
      <c r="Q43" s="135"/>
      <c r="R43" s="135"/>
      <c r="S43" s="135"/>
      <c r="T43" s="135"/>
      <c r="U43" s="135"/>
      <c r="V43" s="135"/>
      <c r="W43" s="136"/>
      <c r="X43" s="3"/>
      <c r="Y43" s="3"/>
      <c r="Z43" s="3"/>
      <c r="AA43" s="3"/>
      <c r="AB43" s="3"/>
      <c r="AC43" s="3"/>
      <c r="AD43" s="3"/>
      <c r="AE43" s="2"/>
    </row>
    <row r="44" spans="1:31" ht="15.75">
      <c r="A44" s="100"/>
      <c r="B44" s="53"/>
      <c r="C44" s="145" t="s">
        <v>74</v>
      </c>
      <c r="D44" s="53"/>
      <c r="E44" s="144"/>
      <c r="F44" s="135"/>
      <c r="G44" s="135"/>
      <c r="H44" s="135"/>
      <c r="I44" s="135"/>
      <c r="J44" s="135"/>
      <c r="K44" s="135"/>
      <c r="L44" s="135"/>
      <c r="M44" s="135"/>
      <c r="N44" s="135"/>
      <c r="O44" s="135"/>
      <c r="P44" s="135"/>
      <c r="Q44" s="135"/>
      <c r="R44" s="135"/>
      <c r="S44" s="135"/>
      <c r="T44" s="135"/>
      <c r="U44" s="135"/>
      <c r="V44" s="135"/>
      <c r="W44" s="136"/>
      <c r="X44" s="3"/>
      <c r="Y44" s="3"/>
      <c r="Z44" s="3"/>
      <c r="AA44" s="3"/>
      <c r="AB44" s="3"/>
      <c r="AC44" s="3"/>
      <c r="AD44" s="3"/>
      <c r="AE44" s="2"/>
    </row>
    <row r="45" spans="1:31" ht="15.75">
      <c r="A45" s="100"/>
      <c r="B45" s="53"/>
      <c r="C45" s="145" t="s">
        <v>241</v>
      </c>
      <c r="D45" s="53"/>
      <c r="E45" s="144"/>
      <c r="F45" s="135"/>
      <c r="G45" s="135"/>
      <c r="H45" s="135"/>
      <c r="I45" s="135"/>
      <c r="J45" s="135"/>
      <c r="K45" s="135"/>
      <c r="L45" s="135"/>
      <c r="M45" s="135"/>
      <c r="N45" s="135"/>
      <c r="O45" s="135"/>
      <c r="P45" s="135"/>
      <c r="Q45" s="135"/>
      <c r="R45" s="135"/>
      <c r="S45" s="135"/>
      <c r="T45" s="135"/>
      <c r="U45" s="135"/>
      <c r="V45" s="135"/>
      <c r="W45" s="136"/>
      <c r="X45" s="3"/>
      <c r="Y45" s="3"/>
      <c r="Z45" s="3"/>
      <c r="AA45" s="3"/>
      <c r="AB45" s="3"/>
      <c r="AC45" s="3"/>
      <c r="AD45" s="3"/>
      <c r="AE45" s="2"/>
    </row>
    <row r="46" spans="1:31" ht="15.75">
      <c r="A46" s="100"/>
      <c r="B46" s="53"/>
      <c r="C46" s="145" t="s">
        <v>242</v>
      </c>
      <c r="D46" s="146"/>
      <c r="E46" s="144"/>
      <c r="F46" s="135"/>
      <c r="G46" s="135"/>
      <c r="H46" s="135"/>
      <c r="I46" s="135"/>
      <c r="J46" s="135"/>
      <c r="K46" s="135"/>
      <c r="L46" s="135"/>
      <c r="M46" s="135"/>
      <c r="N46" s="135"/>
      <c r="O46" s="135"/>
      <c r="P46" s="135"/>
      <c r="Q46" s="135"/>
      <c r="R46" s="135"/>
      <c r="S46" s="135"/>
      <c r="T46" s="135"/>
      <c r="U46" s="135"/>
      <c r="V46" s="135"/>
      <c r="W46" s="136"/>
      <c r="X46" s="3"/>
      <c r="Y46" s="3"/>
      <c r="Z46" s="3"/>
      <c r="AA46" s="3"/>
      <c r="AB46" s="3"/>
      <c r="AC46" s="3"/>
      <c r="AD46" s="3"/>
      <c r="AE46" s="2"/>
    </row>
    <row r="47" spans="1:31" ht="15.75">
      <c r="A47" s="100"/>
      <c r="B47" s="53"/>
      <c r="C47" s="147" t="s">
        <v>240</v>
      </c>
      <c r="D47" s="146"/>
      <c r="E47" s="144"/>
      <c r="F47" s="135"/>
      <c r="G47" s="135"/>
      <c r="H47" s="135"/>
      <c r="I47" s="135"/>
      <c r="J47" s="135"/>
      <c r="K47" s="135"/>
      <c r="L47" s="135"/>
      <c r="M47" s="135"/>
      <c r="N47" s="135"/>
      <c r="O47" s="135"/>
      <c r="P47" s="135"/>
      <c r="Q47" s="135"/>
      <c r="R47" s="135"/>
      <c r="S47" s="135"/>
      <c r="T47" s="135"/>
      <c r="U47" s="135"/>
      <c r="V47" s="135"/>
      <c r="W47" s="136"/>
      <c r="X47" s="3"/>
      <c r="Y47" s="3"/>
      <c r="Z47" s="3"/>
      <c r="AA47" s="3"/>
      <c r="AB47" s="3"/>
      <c r="AC47" s="3"/>
      <c r="AD47" s="3"/>
      <c r="AE47" s="2"/>
    </row>
    <row r="48" spans="1:31" ht="15.75" thickBot="1">
      <c r="A48" s="103"/>
      <c r="B48" s="104"/>
      <c r="C48" s="104"/>
      <c r="D48" s="148"/>
      <c r="E48" s="149"/>
      <c r="F48" s="150"/>
      <c r="G48" s="150"/>
      <c r="H48" s="150"/>
      <c r="I48" s="150"/>
      <c r="J48" s="150"/>
      <c r="K48" s="150"/>
      <c r="L48" s="150"/>
      <c r="M48" s="150"/>
      <c r="N48" s="150"/>
      <c r="O48" s="150"/>
      <c r="P48" s="150"/>
      <c r="Q48" s="150"/>
      <c r="R48" s="150"/>
      <c r="S48" s="150"/>
      <c r="T48" s="150"/>
      <c r="U48" s="150"/>
      <c r="V48" s="150"/>
      <c r="W48" s="151"/>
      <c r="X48" s="3"/>
      <c r="Y48" s="3"/>
      <c r="Z48" s="3"/>
      <c r="AA48" s="3"/>
      <c r="AB48" s="3"/>
      <c r="AC48" s="3"/>
      <c r="AD48" s="3"/>
      <c r="AE48" s="2"/>
    </row>
    <row r="49" spans="3:31" ht="15.75">
      <c r="C49" s="1"/>
      <c r="D49" s="2"/>
      <c r="E49" s="5"/>
      <c r="F49" s="3"/>
      <c r="G49" s="3"/>
      <c r="H49" s="3"/>
      <c r="I49" s="3"/>
      <c r="J49" s="3"/>
      <c r="K49" s="3"/>
      <c r="L49" s="3"/>
      <c r="M49" s="3"/>
      <c r="N49" s="3"/>
      <c r="O49" s="3"/>
      <c r="P49" s="3"/>
      <c r="Q49" s="3"/>
      <c r="R49" s="3"/>
      <c r="S49" s="3"/>
      <c r="T49" s="3"/>
      <c r="U49" s="3"/>
      <c r="V49" s="3"/>
      <c r="W49" s="3"/>
      <c r="X49" s="3"/>
      <c r="Y49" s="3"/>
      <c r="Z49" s="3"/>
      <c r="AA49" s="3"/>
      <c r="AB49" s="3"/>
      <c r="AC49" s="3"/>
      <c r="AD49" s="3"/>
      <c r="AE49" s="2"/>
    </row>
    <row r="50" spans="3:31" ht="15.75">
      <c r="C50" s="1"/>
      <c r="D50" s="1"/>
      <c r="E50" s="5"/>
      <c r="F50" s="3"/>
      <c r="G50" s="3"/>
      <c r="H50" s="3"/>
      <c r="I50" s="3"/>
      <c r="J50" s="3"/>
      <c r="K50" s="3"/>
      <c r="L50" s="3"/>
      <c r="M50" s="3"/>
      <c r="N50" s="3"/>
      <c r="O50" s="3"/>
      <c r="P50" s="3"/>
      <c r="Q50" s="3"/>
      <c r="R50" s="3"/>
      <c r="S50" s="3"/>
      <c r="T50" s="3"/>
      <c r="U50" s="3"/>
      <c r="V50" s="3"/>
      <c r="W50" s="3"/>
      <c r="X50" s="3"/>
      <c r="Y50" s="3"/>
      <c r="Z50" s="3"/>
      <c r="AA50" s="3"/>
      <c r="AB50" s="3"/>
      <c r="AC50" s="3"/>
      <c r="AD50" s="3"/>
      <c r="AE50" s="2"/>
    </row>
    <row r="51" spans="4:31" ht="15">
      <c r="D51" s="6"/>
      <c r="E51" s="5"/>
      <c r="F51" s="3"/>
      <c r="G51" s="3"/>
      <c r="H51" s="3"/>
      <c r="I51" s="3"/>
      <c r="J51" s="3"/>
      <c r="K51" s="3"/>
      <c r="L51" s="3"/>
      <c r="M51" s="3"/>
      <c r="N51" s="3"/>
      <c r="O51" s="3"/>
      <c r="P51" s="3"/>
      <c r="Q51" s="3"/>
      <c r="R51" s="3"/>
      <c r="S51" s="3"/>
      <c r="T51" s="3"/>
      <c r="U51" s="3"/>
      <c r="V51" s="3"/>
      <c r="W51" s="3"/>
      <c r="X51" s="3"/>
      <c r="Y51" s="3"/>
      <c r="Z51" s="3"/>
      <c r="AA51" s="3"/>
      <c r="AB51" s="3"/>
      <c r="AC51" s="3"/>
      <c r="AD51" s="3"/>
      <c r="AE51" s="2"/>
    </row>
    <row r="52" spans="4:31" ht="15">
      <c r="D52" s="2"/>
      <c r="E52" s="5"/>
      <c r="F52" s="3"/>
      <c r="G52" s="3"/>
      <c r="H52" s="3"/>
      <c r="I52" s="3"/>
      <c r="J52" s="3"/>
      <c r="K52" s="3"/>
      <c r="L52" s="3"/>
      <c r="M52" s="3"/>
      <c r="N52" s="3"/>
      <c r="O52" s="3"/>
      <c r="P52" s="3"/>
      <c r="Q52" s="3"/>
      <c r="R52" s="3"/>
      <c r="S52" s="3"/>
      <c r="T52" s="3"/>
      <c r="U52" s="3"/>
      <c r="V52" s="3"/>
      <c r="W52" s="3"/>
      <c r="X52" s="3"/>
      <c r="Y52" s="3"/>
      <c r="Z52" s="3"/>
      <c r="AA52" s="3"/>
      <c r="AB52" s="3"/>
      <c r="AC52" s="3"/>
      <c r="AD52" s="3"/>
      <c r="AE52" s="2"/>
    </row>
    <row r="53" spans="4:44" ht="15">
      <c r="D53" s="41"/>
      <c r="E53" s="5"/>
      <c r="F53" s="7"/>
      <c r="G53" s="3"/>
      <c r="H53" s="3"/>
      <c r="I53" s="3"/>
      <c r="J53" s="3"/>
      <c r="K53" s="3"/>
      <c r="L53" s="3"/>
      <c r="M53" s="3"/>
      <c r="N53" s="3"/>
      <c r="O53" s="3"/>
      <c r="P53" s="3"/>
      <c r="Q53" s="3"/>
      <c r="R53" s="3"/>
      <c r="S53" s="3"/>
      <c r="T53" s="3"/>
      <c r="U53" s="3"/>
      <c r="V53" s="3"/>
      <c r="W53" s="3"/>
      <c r="X53" s="3"/>
      <c r="Y53" s="3"/>
      <c r="Z53" s="3"/>
      <c r="AA53" s="3"/>
      <c r="AB53" s="3"/>
      <c r="AC53" s="3"/>
      <c r="AD53" s="3"/>
      <c r="AE53" s="2"/>
      <c r="AF53" s="2"/>
      <c r="AG53" s="2"/>
      <c r="AH53" s="2"/>
      <c r="AI53" s="2"/>
      <c r="AJ53" s="2"/>
      <c r="AK53" s="2"/>
      <c r="AL53" s="2"/>
      <c r="AM53" s="2"/>
      <c r="AN53" s="2"/>
      <c r="AO53" s="2"/>
      <c r="AP53" s="2"/>
      <c r="AQ53" s="2"/>
      <c r="AR53" s="2"/>
    </row>
    <row r="54" spans="4:44" ht="15.75">
      <c r="D54" s="4"/>
      <c r="E54" s="5"/>
      <c r="F54" s="3"/>
      <c r="G54" s="7"/>
      <c r="H54" s="7"/>
      <c r="I54" s="7"/>
      <c r="J54" s="7"/>
      <c r="K54" s="7"/>
      <c r="L54" s="7"/>
      <c r="M54" s="7"/>
      <c r="N54" s="7"/>
      <c r="O54" s="7"/>
      <c r="P54" s="7"/>
      <c r="Q54" s="7"/>
      <c r="R54" s="7"/>
      <c r="S54" s="7"/>
      <c r="T54" s="7"/>
      <c r="U54" s="7"/>
      <c r="V54" s="7"/>
      <c r="W54" s="7"/>
      <c r="X54" s="7"/>
      <c r="Y54" s="7"/>
      <c r="Z54" s="7"/>
      <c r="AA54" s="7"/>
      <c r="AB54" s="7"/>
      <c r="AC54" s="7"/>
      <c r="AD54" s="7"/>
      <c r="AE54" s="2"/>
      <c r="AF54" s="2"/>
      <c r="AG54" s="2"/>
      <c r="AH54" s="2"/>
      <c r="AI54" s="2"/>
      <c r="AJ54" s="2"/>
      <c r="AK54" s="2"/>
      <c r="AL54" s="2"/>
      <c r="AM54" s="2"/>
      <c r="AN54" s="2"/>
      <c r="AO54" s="2"/>
      <c r="AP54" s="2"/>
      <c r="AQ54" s="2"/>
      <c r="AR54" s="2"/>
    </row>
    <row r="55" spans="4:44" ht="15">
      <c r="D55" s="2"/>
      <c r="E55" s="2"/>
      <c r="F55" s="2"/>
      <c r="G55" s="3"/>
      <c r="H55" s="3"/>
      <c r="I55" s="3"/>
      <c r="J55" s="3"/>
      <c r="K55" s="3"/>
      <c r="L55" s="3"/>
      <c r="M55" s="3"/>
      <c r="N55" s="3"/>
      <c r="O55" s="3"/>
      <c r="P55" s="3"/>
      <c r="Q55" s="3"/>
      <c r="R55" s="3"/>
      <c r="S55" s="3"/>
      <c r="T55" s="3"/>
      <c r="U55" s="3"/>
      <c r="V55" s="3"/>
      <c r="W55" s="3"/>
      <c r="X55" s="3"/>
      <c r="Y55" s="3"/>
      <c r="Z55" s="3"/>
      <c r="AA55" s="3"/>
      <c r="AB55" s="3"/>
      <c r="AC55" s="3"/>
      <c r="AD55" s="3"/>
      <c r="AE55" s="2"/>
      <c r="AF55" s="2"/>
      <c r="AG55" s="2"/>
      <c r="AH55" s="2"/>
      <c r="AI55" s="2"/>
      <c r="AJ55" s="2"/>
      <c r="AK55" s="2"/>
      <c r="AL55" s="2"/>
      <c r="AM55" s="2"/>
      <c r="AN55" s="2"/>
      <c r="AO55" s="2"/>
      <c r="AP55" s="2"/>
      <c r="AQ55" s="2"/>
      <c r="AR55" s="2"/>
    </row>
    <row r="56" spans="4:44" ht="15">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row>
    <row r="57" spans="4:44" ht="15">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row>
    <row r="58" spans="4:44" ht="15">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sheetData>
  <sheetProtection/>
  <mergeCells count="70">
    <mergeCell ref="E11:E12"/>
    <mergeCell ref="P11:V13"/>
    <mergeCell ref="H16:J16"/>
    <mergeCell ref="H17:J17"/>
    <mergeCell ref="E9:F9"/>
    <mergeCell ref="P14:V14"/>
    <mergeCell ref="P15:V15"/>
    <mergeCell ref="P16:V16"/>
    <mergeCell ref="H20:J20"/>
    <mergeCell ref="AC2:AD2"/>
    <mergeCell ref="C2:F6"/>
    <mergeCell ref="L11:M11"/>
    <mergeCell ref="H11:J12"/>
    <mergeCell ref="H13:J13"/>
    <mergeCell ref="H14:J14"/>
    <mergeCell ref="H15:J15"/>
    <mergeCell ref="D9:D10"/>
    <mergeCell ref="D11:D12"/>
    <mergeCell ref="C8:F8"/>
    <mergeCell ref="C9:C13"/>
    <mergeCell ref="F11:F12"/>
    <mergeCell ref="P39:V39"/>
    <mergeCell ref="P33:V33"/>
    <mergeCell ref="P27:V27"/>
    <mergeCell ref="P28:V28"/>
    <mergeCell ref="P29:V29"/>
    <mergeCell ref="H37:J37"/>
    <mergeCell ref="P31:V31"/>
    <mergeCell ref="P32:V32"/>
    <mergeCell ref="P37:V37"/>
    <mergeCell ref="P34:V34"/>
    <mergeCell ref="H31:J31"/>
    <mergeCell ref="H32:J32"/>
    <mergeCell ref="H21:J21"/>
    <mergeCell ref="H22:J22"/>
    <mergeCell ref="H23:J23"/>
    <mergeCell ref="H26:J26"/>
    <mergeCell ref="H27:J27"/>
    <mergeCell ref="P38:V38"/>
    <mergeCell ref="P35:V35"/>
    <mergeCell ref="P36:V36"/>
    <mergeCell ref="H33:J33"/>
    <mergeCell ref="H34:J34"/>
    <mergeCell ref="C35:C39"/>
    <mergeCell ref="C31:C34"/>
    <mergeCell ref="H38:J38"/>
    <mergeCell ref="H39:J39"/>
    <mergeCell ref="H36:J36"/>
    <mergeCell ref="H35:J35"/>
    <mergeCell ref="H29:J29"/>
    <mergeCell ref="P18:V18"/>
    <mergeCell ref="C21:C26"/>
    <mergeCell ref="C27:C30"/>
    <mergeCell ref="H30:J30"/>
    <mergeCell ref="C14:C20"/>
    <mergeCell ref="H24:J24"/>
    <mergeCell ref="H25:J25"/>
    <mergeCell ref="H28:J28"/>
    <mergeCell ref="H18:J18"/>
    <mergeCell ref="H19:J19"/>
    <mergeCell ref="P17:V17"/>
    <mergeCell ref="P30:V30"/>
    <mergeCell ref="P19:V19"/>
    <mergeCell ref="P20:V20"/>
    <mergeCell ref="P21:V21"/>
    <mergeCell ref="P22:V22"/>
    <mergeCell ref="P23:V23"/>
    <mergeCell ref="P24:V24"/>
    <mergeCell ref="P25:V25"/>
    <mergeCell ref="P26:V26"/>
  </mergeCells>
  <printOptions/>
  <pageMargins left="0.56" right="0.59" top="0.61" bottom="0.64" header="0.37583333333333335" footer="0.5"/>
  <pageSetup fitToHeight="1" fitToWidth="1" horizontalDpi="200" verticalDpi="200" orientation="landscape" paperSize="9" scale="41" r:id="rId3"/>
  <headerFooter alignWithMargins="0">
    <oddHeader>&amp;R&amp;"Arial,Bold"OPTIMISM BIAS</oddHeader>
  </headerFooter>
  <legacyDrawing r:id="rId2"/>
</worksheet>
</file>

<file path=xl/worksheets/sheet8.xml><?xml version="1.0" encoding="utf-8"?>
<worksheet xmlns="http://schemas.openxmlformats.org/spreadsheetml/2006/main" xmlns:r="http://schemas.openxmlformats.org/officeDocument/2006/relationships">
  <dimension ref="A1:E85"/>
  <sheetViews>
    <sheetView zoomScale="80" zoomScaleNormal="80" zoomScaleSheetLayoutView="80" zoomScalePageLayoutView="0" workbookViewId="0" topLeftCell="A1">
      <selection activeCell="A1" sqref="A1"/>
    </sheetView>
  </sheetViews>
  <sheetFormatPr defaultColWidth="8.88671875" defaultRowHeight="15"/>
  <cols>
    <col min="1" max="1" width="5.4453125" style="85" customWidth="1"/>
    <col min="2" max="2" width="41.99609375" style="85" customWidth="1"/>
    <col min="3" max="3" width="27.5546875" style="85" customWidth="1"/>
    <col min="4" max="4" width="44.5546875" style="85" customWidth="1"/>
    <col min="5" max="5" width="6.77734375" style="85" customWidth="1"/>
    <col min="6" max="16384" width="8.88671875" style="85" customWidth="1"/>
  </cols>
  <sheetData>
    <row r="1" spans="1:5" ht="15.75" thickBot="1">
      <c r="A1" s="158"/>
      <c r="B1" s="146"/>
      <c r="C1" s="146"/>
      <c r="D1" s="146"/>
      <c r="E1" s="158"/>
    </row>
    <row r="2" spans="1:5" ht="15.75" customHeight="1">
      <c r="A2" s="158"/>
      <c r="B2" s="323" t="s">
        <v>125</v>
      </c>
      <c r="C2" s="324"/>
      <c r="D2" s="325"/>
      <c r="E2" s="158"/>
    </row>
    <row r="3" spans="1:5" ht="14.25" customHeight="1" thickBot="1">
      <c r="A3" s="158"/>
      <c r="B3" s="326"/>
      <c r="C3" s="327"/>
      <c r="D3" s="328"/>
      <c r="E3" s="158"/>
    </row>
    <row r="4" spans="1:5" ht="14.25" customHeight="1">
      <c r="A4" s="158"/>
      <c r="B4" s="335"/>
      <c r="C4" s="335"/>
      <c r="D4" s="335"/>
      <c r="E4" s="158"/>
    </row>
    <row r="5" spans="1:5" ht="14.25" customHeight="1" thickBot="1">
      <c r="A5" s="158"/>
      <c r="B5" s="146"/>
      <c r="C5" s="336"/>
      <c r="D5" s="336"/>
      <c r="E5" s="158"/>
    </row>
    <row r="6" spans="1:5" ht="15.75" customHeight="1">
      <c r="A6" s="158"/>
      <c r="B6" s="329" t="s">
        <v>126</v>
      </c>
      <c r="C6" s="329" t="s">
        <v>127</v>
      </c>
      <c r="D6" s="329" t="s">
        <v>128</v>
      </c>
      <c r="E6" s="158"/>
    </row>
    <row r="7" spans="1:5" ht="15.75" thickBot="1">
      <c r="A7" s="158"/>
      <c r="B7" s="330"/>
      <c r="C7" s="330"/>
      <c r="D7" s="330"/>
      <c r="E7" s="158"/>
    </row>
    <row r="8" spans="1:5" ht="22.5" customHeight="1" thickBot="1">
      <c r="A8" s="158"/>
      <c r="B8" s="159" t="s">
        <v>129</v>
      </c>
      <c r="C8" s="160"/>
      <c r="D8" s="160"/>
      <c r="E8" s="158"/>
    </row>
    <row r="9" spans="1:5" ht="21.75" customHeight="1">
      <c r="A9" s="158"/>
      <c r="B9" s="331" t="s">
        <v>130</v>
      </c>
      <c r="C9" s="332" t="s">
        <v>9</v>
      </c>
      <c r="D9" s="162" t="s">
        <v>131</v>
      </c>
      <c r="E9" s="158"/>
    </row>
    <row r="10" spans="1:5" ht="22.5" customHeight="1">
      <c r="A10" s="158"/>
      <c r="B10" s="331"/>
      <c r="C10" s="332"/>
      <c r="D10" s="162" t="s">
        <v>132</v>
      </c>
      <c r="E10" s="158"/>
    </row>
    <row r="11" spans="1:5" ht="81" customHeight="1" thickBot="1">
      <c r="A11" s="158"/>
      <c r="B11" s="320"/>
      <c r="C11" s="322"/>
      <c r="D11" s="164" t="s">
        <v>133</v>
      </c>
      <c r="E11" s="158"/>
    </row>
    <row r="12" spans="1:5" ht="15.75" thickBot="1">
      <c r="A12" s="158"/>
      <c r="B12" s="163" t="s">
        <v>134</v>
      </c>
      <c r="C12" s="165" t="s">
        <v>135</v>
      </c>
      <c r="D12" s="165" t="s">
        <v>9</v>
      </c>
      <c r="E12" s="158"/>
    </row>
    <row r="13" spans="1:5" ht="15.75" thickBot="1">
      <c r="A13" s="158"/>
      <c r="B13" s="163" t="s">
        <v>136</v>
      </c>
      <c r="C13" s="165" t="s">
        <v>137</v>
      </c>
      <c r="D13" s="165" t="s">
        <v>138</v>
      </c>
      <c r="E13" s="158"/>
    </row>
    <row r="14" spans="1:5" ht="15">
      <c r="A14" s="158"/>
      <c r="B14" s="161" t="s">
        <v>139</v>
      </c>
      <c r="C14" s="166"/>
      <c r="D14" s="166"/>
      <c r="E14" s="158"/>
    </row>
    <row r="15" spans="1:5" ht="15.75">
      <c r="A15" s="158"/>
      <c r="B15" s="167" t="s">
        <v>200</v>
      </c>
      <c r="C15" s="166" t="s">
        <v>135</v>
      </c>
      <c r="D15" s="166" t="s">
        <v>9</v>
      </c>
      <c r="E15" s="158"/>
    </row>
    <row r="16" spans="1:5" ht="15.75">
      <c r="A16" s="158"/>
      <c r="B16" s="167" t="s">
        <v>201</v>
      </c>
      <c r="C16" s="166" t="s">
        <v>135</v>
      </c>
      <c r="D16" s="166" t="s">
        <v>9</v>
      </c>
      <c r="E16" s="158"/>
    </row>
    <row r="17" spans="1:5" ht="16.5" thickBot="1">
      <c r="A17" s="158"/>
      <c r="B17" s="168" t="s">
        <v>202</v>
      </c>
      <c r="C17" s="165" t="s">
        <v>135</v>
      </c>
      <c r="D17" s="165" t="s">
        <v>9</v>
      </c>
      <c r="E17" s="158"/>
    </row>
    <row r="18" spans="1:5" ht="15.75" thickBot="1">
      <c r="A18" s="158"/>
      <c r="B18" s="163" t="s">
        <v>140</v>
      </c>
      <c r="C18" s="165" t="s">
        <v>137</v>
      </c>
      <c r="D18" s="165" t="s">
        <v>141</v>
      </c>
      <c r="E18" s="158"/>
    </row>
    <row r="19" spans="1:5" ht="27" customHeight="1">
      <c r="A19" s="158"/>
      <c r="B19" s="319" t="s">
        <v>142</v>
      </c>
      <c r="C19" s="321" t="s">
        <v>9</v>
      </c>
      <c r="D19" s="162" t="s">
        <v>143</v>
      </c>
      <c r="E19" s="158"/>
    </row>
    <row r="20" spans="1:5" ht="30" customHeight="1" thickBot="1">
      <c r="A20" s="158"/>
      <c r="B20" s="320"/>
      <c r="C20" s="322"/>
      <c r="D20" s="164" t="s">
        <v>144</v>
      </c>
      <c r="E20" s="158"/>
    </row>
    <row r="21" spans="1:5" ht="19.5" customHeight="1" thickBot="1">
      <c r="A21" s="158"/>
      <c r="B21" s="163" t="s">
        <v>45</v>
      </c>
      <c r="C21" s="165" t="s">
        <v>137</v>
      </c>
      <c r="D21" s="165"/>
      <c r="E21" s="158"/>
    </row>
    <row r="22" spans="1:5" ht="20.25" customHeight="1" thickBot="1">
      <c r="A22" s="158"/>
      <c r="B22" s="163" t="s">
        <v>145</v>
      </c>
      <c r="C22" s="165" t="s">
        <v>9</v>
      </c>
      <c r="D22" s="165" t="s">
        <v>146</v>
      </c>
      <c r="E22" s="158"/>
    </row>
    <row r="23" spans="1:5" ht="22.5" customHeight="1" thickBot="1">
      <c r="A23" s="158"/>
      <c r="B23" s="159" t="s">
        <v>147</v>
      </c>
      <c r="C23" s="169"/>
      <c r="D23" s="169"/>
      <c r="E23" s="158"/>
    </row>
    <row r="24" spans="1:5" ht="18.75" customHeight="1" thickBot="1">
      <c r="A24" s="158"/>
      <c r="B24" s="163" t="s">
        <v>148</v>
      </c>
      <c r="C24" s="165" t="s">
        <v>137</v>
      </c>
      <c r="D24" s="165"/>
      <c r="E24" s="158"/>
    </row>
    <row r="25" spans="1:5" ht="18.75" customHeight="1" thickBot="1">
      <c r="A25" s="158"/>
      <c r="B25" s="163" t="s">
        <v>149</v>
      </c>
      <c r="C25" s="165" t="s">
        <v>137</v>
      </c>
      <c r="D25" s="165"/>
      <c r="E25" s="158"/>
    </row>
    <row r="26" spans="1:5" ht="33" customHeight="1" thickBot="1">
      <c r="A26" s="158"/>
      <c r="B26" s="163" t="s">
        <v>150</v>
      </c>
      <c r="C26" s="165" t="s">
        <v>137</v>
      </c>
      <c r="D26" s="165"/>
      <c r="E26" s="158"/>
    </row>
    <row r="27" spans="1:5" ht="18.75" customHeight="1" thickBot="1">
      <c r="A27" s="158"/>
      <c r="B27" s="163" t="s">
        <v>151</v>
      </c>
      <c r="C27" s="165" t="s">
        <v>137</v>
      </c>
      <c r="D27" s="165" t="s">
        <v>152</v>
      </c>
      <c r="E27" s="158"/>
    </row>
    <row r="28" spans="1:5" ht="22.5" customHeight="1" thickBot="1">
      <c r="A28" s="158"/>
      <c r="B28" s="170" t="s">
        <v>153</v>
      </c>
      <c r="C28" s="165"/>
      <c r="D28" s="165"/>
      <c r="E28" s="158"/>
    </row>
    <row r="29" spans="1:5" ht="49.5" customHeight="1">
      <c r="A29" s="158"/>
      <c r="B29" s="319" t="s">
        <v>154</v>
      </c>
      <c r="C29" s="321" t="s">
        <v>137</v>
      </c>
      <c r="D29" s="162" t="s">
        <v>155</v>
      </c>
      <c r="E29" s="158"/>
    </row>
    <row r="30" spans="1:5" ht="19.5" customHeight="1">
      <c r="A30" s="158"/>
      <c r="B30" s="331"/>
      <c r="C30" s="332"/>
      <c r="D30" s="162" t="s">
        <v>156</v>
      </c>
      <c r="E30" s="158"/>
    </row>
    <row r="31" spans="1:5" ht="33.75" customHeight="1" thickBot="1">
      <c r="A31" s="158"/>
      <c r="B31" s="320"/>
      <c r="C31" s="322"/>
      <c r="D31" s="164" t="s">
        <v>157</v>
      </c>
      <c r="E31" s="158"/>
    </row>
    <row r="32" spans="1:5" ht="48.75" customHeight="1">
      <c r="A32" s="158"/>
      <c r="B32" s="319" t="s">
        <v>158</v>
      </c>
      <c r="C32" s="321" t="s">
        <v>137</v>
      </c>
      <c r="D32" s="162" t="s">
        <v>155</v>
      </c>
      <c r="E32" s="158"/>
    </row>
    <row r="33" spans="1:5" ht="34.5" customHeight="1" thickBot="1">
      <c r="A33" s="158"/>
      <c r="B33" s="320"/>
      <c r="C33" s="322"/>
      <c r="D33" s="164" t="s">
        <v>159</v>
      </c>
      <c r="E33" s="158"/>
    </row>
    <row r="34" spans="1:5" ht="49.5" customHeight="1">
      <c r="A34" s="158"/>
      <c r="B34" s="319" t="s">
        <v>160</v>
      </c>
      <c r="C34" s="321" t="s">
        <v>137</v>
      </c>
      <c r="D34" s="162" t="s">
        <v>161</v>
      </c>
      <c r="E34" s="158"/>
    </row>
    <row r="35" spans="1:5" ht="33.75" customHeight="1" thickBot="1">
      <c r="A35" s="158"/>
      <c r="B35" s="320"/>
      <c r="C35" s="322"/>
      <c r="D35" s="164" t="s">
        <v>162</v>
      </c>
      <c r="E35" s="158"/>
    </row>
    <row r="36" spans="1:5" ht="25.5" customHeight="1">
      <c r="A36" s="158"/>
      <c r="B36" s="319" t="s">
        <v>163</v>
      </c>
      <c r="C36" s="321" t="s">
        <v>137</v>
      </c>
      <c r="D36" s="162" t="s">
        <v>164</v>
      </c>
      <c r="E36" s="158"/>
    </row>
    <row r="37" spans="1:5" ht="36.75" customHeight="1" thickBot="1">
      <c r="A37" s="158"/>
      <c r="B37" s="320"/>
      <c r="C37" s="322"/>
      <c r="D37" s="164" t="s">
        <v>165</v>
      </c>
      <c r="E37" s="158"/>
    </row>
    <row r="38" spans="1:5" ht="22.5" customHeight="1" thickBot="1">
      <c r="A38" s="158"/>
      <c r="B38" s="170" t="s">
        <v>166</v>
      </c>
      <c r="C38" s="165"/>
      <c r="D38" s="165"/>
      <c r="E38" s="158"/>
    </row>
    <row r="39" spans="1:5" ht="15">
      <c r="A39" s="158"/>
      <c r="B39" s="319" t="s">
        <v>167</v>
      </c>
      <c r="C39" s="321" t="s">
        <v>168</v>
      </c>
      <c r="D39" s="171" t="s">
        <v>169</v>
      </c>
      <c r="E39" s="158"/>
    </row>
    <row r="40" spans="1:5" ht="15.75">
      <c r="A40" s="158"/>
      <c r="B40" s="331"/>
      <c r="C40" s="332"/>
      <c r="D40" s="172" t="s">
        <v>203</v>
      </c>
      <c r="E40" s="158"/>
    </row>
    <row r="41" spans="1:5" ht="31.5">
      <c r="A41" s="158"/>
      <c r="B41" s="331"/>
      <c r="C41" s="332"/>
      <c r="D41" s="172" t="s">
        <v>204</v>
      </c>
      <c r="E41" s="158"/>
    </row>
    <row r="42" spans="1:5" ht="47.25">
      <c r="A42" s="158"/>
      <c r="B42" s="331"/>
      <c r="C42" s="332"/>
      <c r="D42" s="172" t="s">
        <v>205</v>
      </c>
      <c r="E42" s="158"/>
    </row>
    <row r="43" spans="1:5" ht="15">
      <c r="A43" s="158"/>
      <c r="B43" s="331"/>
      <c r="C43" s="332"/>
      <c r="D43" s="173" t="s">
        <v>170</v>
      </c>
      <c r="E43" s="158"/>
    </row>
    <row r="44" spans="1:5" ht="15.75">
      <c r="A44" s="158"/>
      <c r="B44" s="331"/>
      <c r="C44" s="332"/>
      <c r="D44" s="172" t="s">
        <v>206</v>
      </c>
      <c r="E44" s="158"/>
    </row>
    <row r="45" spans="1:5" ht="47.25">
      <c r="A45" s="158"/>
      <c r="B45" s="331"/>
      <c r="C45" s="332"/>
      <c r="D45" s="172" t="s">
        <v>207</v>
      </c>
      <c r="E45" s="158"/>
    </row>
    <row r="46" spans="1:5" ht="15.75">
      <c r="A46" s="158"/>
      <c r="B46" s="331"/>
      <c r="C46" s="332"/>
      <c r="D46" s="172" t="s">
        <v>202</v>
      </c>
      <c r="E46" s="158"/>
    </row>
    <row r="47" spans="1:5" ht="32.25" thickBot="1">
      <c r="A47" s="158"/>
      <c r="B47" s="320"/>
      <c r="C47" s="322"/>
      <c r="D47" s="174" t="s">
        <v>208</v>
      </c>
      <c r="E47" s="158"/>
    </row>
    <row r="48" spans="1:5" ht="15">
      <c r="A48" s="158"/>
      <c r="B48" s="319" t="s">
        <v>23</v>
      </c>
      <c r="C48" s="321" t="s">
        <v>137</v>
      </c>
      <c r="D48" s="166" t="s">
        <v>171</v>
      </c>
      <c r="E48" s="158"/>
    </row>
    <row r="49" spans="1:5" ht="15.75">
      <c r="A49" s="158"/>
      <c r="B49" s="331"/>
      <c r="C49" s="332"/>
      <c r="D49" s="172" t="s">
        <v>209</v>
      </c>
      <c r="E49" s="158"/>
    </row>
    <row r="50" spans="1:5" ht="15.75">
      <c r="A50" s="158"/>
      <c r="B50" s="331"/>
      <c r="C50" s="332"/>
      <c r="D50" s="172" t="s">
        <v>210</v>
      </c>
      <c r="E50" s="158"/>
    </row>
    <row r="51" spans="1:5" ht="16.5" thickBot="1">
      <c r="A51" s="158"/>
      <c r="B51" s="320"/>
      <c r="C51" s="322"/>
      <c r="D51" s="174" t="s">
        <v>211</v>
      </c>
      <c r="E51" s="158"/>
    </row>
    <row r="52" spans="1:5" ht="15.75" customHeight="1">
      <c r="A52" s="158"/>
      <c r="B52" s="329" t="s">
        <v>126</v>
      </c>
      <c r="C52" s="329" t="s">
        <v>127</v>
      </c>
      <c r="D52" s="329" t="s">
        <v>128</v>
      </c>
      <c r="E52" s="158"/>
    </row>
    <row r="53" spans="1:5" ht="15.75" customHeight="1" thickBot="1">
      <c r="A53" s="158"/>
      <c r="B53" s="330"/>
      <c r="C53" s="330"/>
      <c r="D53" s="330"/>
      <c r="E53" s="158"/>
    </row>
    <row r="54" spans="1:5" ht="30">
      <c r="A54" s="158"/>
      <c r="B54" s="319" t="s">
        <v>172</v>
      </c>
      <c r="C54" s="321" t="s">
        <v>137</v>
      </c>
      <c r="D54" s="162" t="s">
        <v>220</v>
      </c>
      <c r="E54" s="158"/>
    </row>
    <row r="55" spans="1:5" ht="30.75" thickBot="1">
      <c r="A55" s="158"/>
      <c r="B55" s="320"/>
      <c r="C55" s="322"/>
      <c r="D55" s="164" t="s">
        <v>219</v>
      </c>
      <c r="E55" s="158"/>
    </row>
    <row r="56" spans="1:5" ht="15.75" thickBot="1">
      <c r="A56" s="158"/>
      <c r="B56" s="163" t="s">
        <v>173</v>
      </c>
      <c r="C56" s="165" t="s">
        <v>137</v>
      </c>
      <c r="D56" s="165" t="s">
        <v>174</v>
      </c>
      <c r="E56" s="158"/>
    </row>
    <row r="57" spans="1:5" ht="21" customHeight="1">
      <c r="A57" s="158"/>
      <c r="B57" s="319" t="s">
        <v>175</v>
      </c>
      <c r="C57" s="321" t="s">
        <v>168</v>
      </c>
      <c r="D57" s="162" t="s">
        <v>176</v>
      </c>
      <c r="E57" s="158"/>
    </row>
    <row r="58" spans="1:5" ht="19.5" customHeight="1" thickBot="1">
      <c r="A58" s="158"/>
      <c r="B58" s="320"/>
      <c r="C58" s="322"/>
      <c r="D58" s="164" t="s">
        <v>177</v>
      </c>
      <c r="E58" s="158"/>
    </row>
    <row r="59" spans="1:5" ht="19.5" customHeight="1">
      <c r="A59" s="158"/>
      <c r="B59" s="319" t="s">
        <v>178</v>
      </c>
      <c r="C59" s="321" t="s">
        <v>137</v>
      </c>
      <c r="D59" s="162" t="s">
        <v>179</v>
      </c>
      <c r="E59" s="158"/>
    </row>
    <row r="60" spans="1:5" ht="19.5" customHeight="1">
      <c r="A60" s="158"/>
      <c r="B60" s="331"/>
      <c r="C60" s="332"/>
      <c r="D60" s="162" t="s">
        <v>180</v>
      </c>
      <c r="E60" s="158"/>
    </row>
    <row r="61" spans="1:5" ht="15.75">
      <c r="A61" s="158"/>
      <c r="B61" s="331"/>
      <c r="C61" s="332"/>
      <c r="D61" s="172" t="s">
        <v>212</v>
      </c>
      <c r="E61" s="158"/>
    </row>
    <row r="62" spans="1:5" ht="15.75">
      <c r="A62" s="158"/>
      <c r="B62" s="331"/>
      <c r="C62" s="332"/>
      <c r="D62" s="172" t="s">
        <v>213</v>
      </c>
      <c r="E62" s="158"/>
    </row>
    <row r="63" spans="1:5" ht="15.75">
      <c r="A63" s="158"/>
      <c r="B63" s="331"/>
      <c r="C63" s="332"/>
      <c r="D63" s="172" t="s">
        <v>214</v>
      </c>
      <c r="E63" s="158"/>
    </row>
    <row r="64" spans="1:5" ht="18.75" customHeight="1">
      <c r="A64" s="158"/>
      <c r="B64" s="331"/>
      <c r="C64" s="332"/>
      <c r="D64" s="175" t="s">
        <v>170</v>
      </c>
      <c r="E64" s="158"/>
    </row>
    <row r="65" spans="1:5" ht="16.5" thickBot="1">
      <c r="A65" s="158"/>
      <c r="B65" s="320"/>
      <c r="C65" s="322"/>
      <c r="D65" s="174" t="s">
        <v>215</v>
      </c>
      <c r="E65" s="158"/>
    </row>
    <row r="66" spans="1:5" ht="22.5" customHeight="1" thickBot="1">
      <c r="A66" s="158"/>
      <c r="B66" s="170" t="s">
        <v>181</v>
      </c>
      <c r="C66" s="165"/>
      <c r="D66" s="165"/>
      <c r="E66" s="158"/>
    </row>
    <row r="67" spans="1:5" ht="45">
      <c r="A67" s="158"/>
      <c r="B67" s="321" t="s">
        <v>221</v>
      </c>
      <c r="C67" s="321" t="s">
        <v>222</v>
      </c>
      <c r="D67" s="162" t="s">
        <v>182</v>
      </c>
      <c r="E67" s="158"/>
    </row>
    <row r="68" spans="1:5" ht="7.5" customHeight="1">
      <c r="A68" s="158"/>
      <c r="B68" s="332"/>
      <c r="C68" s="332"/>
      <c r="D68" s="166"/>
      <c r="E68" s="158"/>
    </row>
    <row r="69" spans="1:5" ht="20.25" customHeight="1" thickBot="1">
      <c r="A69" s="158"/>
      <c r="B69" s="322"/>
      <c r="C69" s="322"/>
      <c r="D69" s="164" t="s">
        <v>183</v>
      </c>
      <c r="E69" s="158"/>
    </row>
    <row r="70" spans="1:5" ht="22.5" customHeight="1" thickBot="1">
      <c r="A70" s="158"/>
      <c r="B70" s="170" t="s">
        <v>184</v>
      </c>
      <c r="C70" s="165"/>
      <c r="D70" s="165"/>
      <c r="E70" s="158"/>
    </row>
    <row r="71" spans="1:5" ht="36.75" customHeight="1">
      <c r="A71" s="158"/>
      <c r="B71" s="319" t="s">
        <v>185</v>
      </c>
      <c r="C71" s="321" t="s">
        <v>9</v>
      </c>
      <c r="D71" s="162" t="s">
        <v>186</v>
      </c>
      <c r="E71" s="158"/>
    </row>
    <row r="72" spans="1:5" ht="21.75" customHeight="1">
      <c r="A72" s="158"/>
      <c r="B72" s="331"/>
      <c r="C72" s="332"/>
      <c r="D72" s="162" t="s">
        <v>187</v>
      </c>
      <c r="E72" s="158"/>
    </row>
    <row r="73" spans="1:5" ht="35.25" customHeight="1" thickBot="1">
      <c r="A73" s="158"/>
      <c r="B73" s="320"/>
      <c r="C73" s="322"/>
      <c r="D73" s="164" t="s">
        <v>188</v>
      </c>
      <c r="E73" s="158"/>
    </row>
    <row r="74" spans="1:5" ht="30.75" thickBot="1">
      <c r="A74" s="158"/>
      <c r="B74" s="163" t="s">
        <v>189</v>
      </c>
      <c r="C74" s="165" t="s">
        <v>9</v>
      </c>
      <c r="D74" s="165" t="s">
        <v>190</v>
      </c>
      <c r="E74" s="158"/>
    </row>
    <row r="75" spans="1:5" ht="45.75" thickBot="1">
      <c r="A75" s="158"/>
      <c r="B75" s="163" t="s">
        <v>191</v>
      </c>
      <c r="C75" s="165" t="s">
        <v>9</v>
      </c>
      <c r="D75" s="165" t="s">
        <v>192</v>
      </c>
      <c r="E75" s="158"/>
    </row>
    <row r="76" spans="1:5" ht="30">
      <c r="A76" s="158"/>
      <c r="B76" s="319" t="s">
        <v>193</v>
      </c>
      <c r="C76" s="321" t="s">
        <v>137</v>
      </c>
      <c r="D76" s="166" t="s">
        <v>194</v>
      </c>
      <c r="E76" s="158"/>
    </row>
    <row r="77" spans="1:5" ht="35.25" customHeight="1">
      <c r="A77" s="158"/>
      <c r="B77" s="331"/>
      <c r="C77" s="332"/>
      <c r="D77" s="172" t="s">
        <v>216</v>
      </c>
      <c r="E77" s="158"/>
    </row>
    <row r="78" spans="1:5" ht="34.5" customHeight="1">
      <c r="A78" s="158"/>
      <c r="B78" s="331"/>
      <c r="C78" s="332"/>
      <c r="D78" s="172" t="s">
        <v>217</v>
      </c>
      <c r="E78" s="158"/>
    </row>
    <row r="79" spans="1:5" ht="30" customHeight="1">
      <c r="A79" s="158"/>
      <c r="B79" s="331"/>
      <c r="C79" s="332"/>
      <c r="D79" s="333" t="s">
        <v>218</v>
      </c>
      <c r="E79" s="158"/>
    </row>
    <row r="80" spans="1:5" ht="6.75" customHeight="1" thickBot="1">
      <c r="A80" s="158"/>
      <c r="B80" s="320"/>
      <c r="C80" s="322"/>
      <c r="D80" s="334"/>
      <c r="E80" s="158"/>
    </row>
    <row r="81" spans="1:5" ht="33.75" customHeight="1">
      <c r="A81" s="158"/>
      <c r="B81" s="319" t="s">
        <v>195</v>
      </c>
      <c r="C81" s="321" t="s">
        <v>137</v>
      </c>
      <c r="D81" s="162" t="s">
        <v>196</v>
      </c>
      <c r="E81" s="158"/>
    </row>
    <row r="82" spans="1:5" ht="19.5" customHeight="1" thickBot="1">
      <c r="A82" s="158"/>
      <c r="B82" s="320"/>
      <c r="C82" s="322"/>
      <c r="D82" s="164" t="s">
        <v>197</v>
      </c>
      <c r="E82" s="158"/>
    </row>
    <row r="83" spans="1:5" ht="34.5" customHeight="1" thickBot="1">
      <c r="A83" s="158"/>
      <c r="B83" s="163" t="s">
        <v>198</v>
      </c>
      <c r="C83" s="165" t="s">
        <v>137</v>
      </c>
      <c r="D83" s="164" t="s">
        <v>199</v>
      </c>
      <c r="E83" s="158"/>
    </row>
    <row r="84" spans="1:5" ht="15">
      <c r="A84" s="158"/>
      <c r="B84" s="158"/>
      <c r="C84" s="158"/>
      <c r="D84" s="158"/>
      <c r="E84" s="158"/>
    </row>
    <row r="85" spans="1:5" ht="15">
      <c r="A85" s="158"/>
      <c r="B85" s="158"/>
      <c r="C85" s="158"/>
      <c r="D85" s="158"/>
      <c r="E85" s="158"/>
    </row>
  </sheetData>
  <sheetProtection/>
  <mergeCells count="40">
    <mergeCell ref="B4:D4"/>
    <mergeCell ref="C6:C7"/>
    <mergeCell ref="D6:D7"/>
    <mergeCell ref="B6:B7"/>
    <mergeCell ref="C5:D5"/>
    <mergeCell ref="B81:B82"/>
    <mergeCell ref="C81:C82"/>
    <mergeCell ref="B67:B69"/>
    <mergeCell ref="C67:C69"/>
    <mergeCell ref="B71:B73"/>
    <mergeCell ref="B59:B65"/>
    <mergeCell ref="B39:B47"/>
    <mergeCell ref="C39:C47"/>
    <mergeCell ref="D79:D80"/>
    <mergeCell ref="C71:C73"/>
    <mergeCell ref="B76:B80"/>
    <mergeCell ref="C76:C80"/>
    <mergeCell ref="C59:C65"/>
    <mergeCell ref="B48:B51"/>
    <mergeCell ref="C48:C51"/>
    <mergeCell ref="B29:B31"/>
    <mergeCell ref="B9:B11"/>
    <mergeCell ref="C9:C11"/>
    <mergeCell ref="C29:C31"/>
    <mergeCell ref="B57:B58"/>
    <mergeCell ref="C57:C58"/>
    <mergeCell ref="B54:B55"/>
    <mergeCell ref="C54:C55"/>
    <mergeCell ref="B52:B53"/>
    <mergeCell ref="C52:C53"/>
    <mergeCell ref="B32:B33"/>
    <mergeCell ref="C32:C33"/>
    <mergeCell ref="B19:B20"/>
    <mergeCell ref="C19:C20"/>
    <mergeCell ref="B2:D3"/>
    <mergeCell ref="D52:D53"/>
    <mergeCell ref="B34:B35"/>
    <mergeCell ref="C34:C35"/>
    <mergeCell ref="B36:B37"/>
    <mergeCell ref="C36:C37"/>
  </mergeCells>
  <printOptions/>
  <pageMargins left="0.7480314960629921" right="0.7480314960629921" top="0.98" bottom="0.87" header="0.5118110236220472" footer="0.5118110236220472"/>
  <pageSetup fitToHeight="2" horizontalDpi="300" verticalDpi="300" orientation="portrait" paperSize="9" scale="57" r:id="rId3"/>
  <headerFooter alignWithMargins="0">
    <oddHeader>&amp;R&amp;"Arial,Bold"QUICK REFERENCE</oddHeader>
  </headerFooter>
  <rowBreaks count="1" manualBreakCount="1">
    <brk id="51" max="4" man="1"/>
  </row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U41"/>
  <sheetViews>
    <sheetView zoomScale="75" zoomScaleNormal="75" zoomScalePageLayoutView="0" workbookViewId="0" topLeftCell="A1">
      <selection activeCell="A1" sqref="A1"/>
    </sheetView>
  </sheetViews>
  <sheetFormatPr defaultColWidth="8.88671875" defaultRowHeight="15"/>
  <cols>
    <col min="1" max="2" width="1.88671875" style="0" customWidth="1"/>
  </cols>
  <sheetData>
    <row r="1" spans="1:21" ht="19.5" customHeight="1" thickBot="1">
      <c r="A1" s="97"/>
      <c r="B1" s="98"/>
      <c r="C1" s="98"/>
      <c r="D1" s="98"/>
      <c r="E1" s="98"/>
      <c r="F1" s="98"/>
      <c r="G1" s="98"/>
      <c r="H1" s="98"/>
      <c r="I1" s="98"/>
      <c r="J1" s="98"/>
      <c r="K1" s="98"/>
      <c r="L1" s="98"/>
      <c r="M1" s="98"/>
      <c r="N1" s="98"/>
      <c r="O1" s="98"/>
      <c r="P1" s="98"/>
      <c r="Q1" s="98"/>
      <c r="R1" s="98"/>
      <c r="S1" s="98"/>
      <c r="T1" s="98"/>
      <c r="U1" s="99"/>
    </row>
    <row r="2" spans="1:21" ht="18" thickBot="1">
      <c r="A2" s="100"/>
      <c r="B2" s="53"/>
      <c r="C2" s="337" t="s">
        <v>17</v>
      </c>
      <c r="D2" s="338"/>
      <c r="E2" s="338"/>
      <c r="F2" s="338"/>
      <c r="G2" s="338"/>
      <c r="H2" s="338"/>
      <c r="I2" s="338"/>
      <c r="J2" s="338"/>
      <c r="K2" s="338"/>
      <c r="L2" s="338"/>
      <c r="M2" s="338"/>
      <c r="N2" s="338"/>
      <c r="O2" s="338"/>
      <c r="P2" s="338"/>
      <c r="Q2" s="339"/>
      <c r="R2" s="53"/>
      <c r="S2" s="53"/>
      <c r="T2" s="53"/>
      <c r="U2" s="101"/>
    </row>
    <row r="3" spans="1:21" ht="15" customHeight="1">
      <c r="A3" s="100"/>
      <c r="B3" s="53"/>
      <c r="C3" s="53"/>
      <c r="D3" s="53"/>
      <c r="E3" s="53"/>
      <c r="F3" s="53"/>
      <c r="G3" s="53"/>
      <c r="H3" s="53"/>
      <c r="I3" s="53"/>
      <c r="J3" s="53"/>
      <c r="K3" s="53"/>
      <c r="L3" s="53"/>
      <c r="M3" s="53"/>
      <c r="N3" s="53"/>
      <c r="O3" s="53"/>
      <c r="P3" s="53"/>
      <c r="Q3" s="53"/>
      <c r="R3" s="53"/>
      <c r="S3" s="53"/>
      <c r="T3" s="53"/>
      <c r="U3" s="101"/>
    </row>
    <row r="4" spans="1:21" ht="15" customHeight="1">
      <c r="A4" s="100"/>
      <c r="B4" s="53" t="s">
        <v>8</v>
      </c>
      <c r="C4" s="178" t="s">
        <v>11</v>
      </c>
      <c r="D4" s="69"/>
      <c r="E4" s="69"/>
      <c r="F4" s="53"/>
      <c r="G4" s="53"/>
      <c r="H4" s="53"/>
      <c r="I4" s="53"/>
      <c r="J4" s="53"/>
      <c r="K4" s="53"/>
      <c r="L4" s="53"/>
      <c r="M4" s="53"/>
      <c r="N4" s="53"/>
      <c r="O4" s="53"/>
      <c r="P4" s="53"/>
      <c r="Q4" s="53"/>
      <c r="R4" s="53"/>
      <c r="S4" s="53"/>
      <c r="T4" s="53"/>
      <c r="U4" s="101"/>
    </row>
    <row r="5" spans="1:21" ht="15" customHeight="1">
      <c r="A5" s="100"/>
      <c r="B5" s="53"/>
      <c r="C5" s="53"/>
      <c r="D5" s="53"/>
      <c r="E5" s="53"/>
      <c r="F5" s="53"/>
      <c r="G5" s="53"/>
      <c r="H5" s="53"/>
      <c r="I5" s="53"/>
      <c r="J5" s="53"/>
      <c r="K5" s="53"/>
      <c r="L5" s="53"/>
      <c r="M5" s="53"/>
      <c r="N5" s="53"/>
      <c r="O5" s="53"/>
      <c r="P5" s="53"/>
      <c r="Q5" s="53"/>
      <c r="R5" s="53"/>
      <c r="S5" s="53"/>
      <c r="T5" s="53"/>
      <c r="U5" s="101"/>
    </row>
    <row r="6" spans="1:21" ht="15" customHeight="1">
      <c r="A6" s="100"/>
      <c r="B6" s="53"/>
      <c r="C6" s="191" t="s">
        <v>231</v>
      </c>
      <c r="D6" s="53"/>
      <c r="E6" s="53"/>
      <c r="F6" s="53"/>
      <c r="G6" s="53"/>
      <c r="H6" s="53"/>
      <c r="I6" s="53"/>
      <c r="J6" s="53"/>
      <c r="K6" s="53"/>
      <c r="L6" s="53"/>
      <c r="M6" s="53"/>
      <c r="N6" s="53"/>
      <c r="O6" s="53"/>
      <c r="P6" s="53"/>
      <c r="Q6" s="53"/>
      <c r="R6" s="53"/>
      <c r="S6" s="53"/>
      <c r="T6" s="53"/>
      <c r="U6" s="101"/>
    </row>
    <row r="7" spans="1:21" ht="15" customHeight="1">
      <c r="A7" s="100"/>
      <c r="B7" s="53"/>
      <c r="C7" s="53"/>
      <c r="D7" s="53"/>
      <c r="E7" s="53"/>
      <c r="F7" s="53"/>
      <c r="G7" s="53"/>
      <c r="H7" s="53"/>
      <c r="I7" s="53"/>
      <c r="J7" s="53"/>
      <c r="K7" s="53"/>
      <c r="L7" s="53"/>
      <c r="M7" s="53"/>
      <c r="N7" s="53"/>
      <c r="O7" s="53"/>
      <c r="P7" s="53"/>
      <c r="Q7" s="53"/>
      <c r="R7" s="53"/>
      <c r="S7" s="53"/>
      <c r="T7" s="53"/>
      <c r="U7" s="101"/>
    </row>
    <row r="8" spans="1:21" ht="15" customHeight="1">
      <c r="A8" s="100"/>
      <c r="B8" s="53" t="s">
        <v>8</v>
      </c>
      <c r="C8" s="178" t="s">
        <v>12</v>
      </c>
      <c r="D8" s="69"/>
      <c r="E8" s="69"/>
      <c r="F8" s="53"/>
      <c r="G8" s="53"/>
      <c r="H8" s="53"/>
      <c r="I8" s="53"/>
      <c r="J8" s="53"/>
      <c r="K8" s="53"/>
      <c r="L8" s="53"/>
      <c r="M8" s="53"/>
      <c r="N8" s="53"/>
      <c r="O8" s="53"/>
      <c r="P8" s="53"/>
      <c r="Q8" s="53"/>
      <c r="R8" s="53"/>
      <c r="S8" s="53"/>
      <c r="T8" s="53"/>
      <c r="U8" s="101"/>
    </row>
    <row r="9" spans="1:21" ht="15" customHeight="1">
      <c r="A9" s="100"/>
      <c r="B9" s="53"/>
      <c r="C9" s="53"/>
      <c r="D9" s="53"/>
      <c r="E9" s="53"/>
      <c r="F9" s="53"/>
      <c r="G9" s="53"/>
      <c r="H9" s="53"/>
      <c r="I9" s="53"/>
      <c r="J9" s="53"/>
      <c r="K9" s="53"/>
      <c r="L9" s="53"/>
      <c r="M9" s="53"/>
      <c r="N9" s="53"/>
      <c r="O9" s="53"/>
      <c r="P9" s="53"/>
      <c r="Q9" s="53"/>
      <c r="R9" s="53"/>
      <c r="S9" s="53"/>
      <c r="T9" s="53"/>
      <c r="U9" s="101"/>
    </row>
    <row r="10" spans="1:21" ht="15" customHeight="1">
      <c r="A10" s="100"/>
      <c r="B10" s="53"/>
      <c r="C10" s="176" t="s">
        <v>231</v>
      </c>
      <c r="D10" s="53"/>
      <c r="E10" s="53"/>
      <c r="F10" s="53"/>
      <c r="G10" s="53"/>
      <c r="H10" s="53"/>
      <c r="I10" s="53"/>
      <c r="J10" s="53"/>
      <c r="K10" s="53"/>
      <c r="L10" s="53"/>
      <c r="M10" s="53"/>
      <c r="N10" s="53"/>
      <c r="O10" s="53"/>
      <c r="P10" s="53"/>
      <c r="Q10" s="53"/>
      <c r="R10" s="53"/>
      <c r="S10" s="53"/>
      <c r="T10" s="53"/>
      <c r="U10" s="101"/>
    </row>
    <row r="11" spans="1:21" ht="15" customHeight="1">
      <c r="A11" s="100"/>
      <c r="B11" s="53"/>
      <c r="C11" s="53"/>
      <c r="D11" s="53"/>
      <c r="E11" s="53"/>
      <c r="F11" s="53"/>
      <c r="G11" s="53"/>
      <c r="H11" s="53"/>
      <c r="I11" s="53"/>
      <c r="J11" s="53"/>
      <c r="K11" s="53"/>
      <c r="L11" s="53"/>
      <c r="M11" s="53"/>
      <c r="N11" s="53"/>
      <c r="O11" s="53"/>
      <c r="P11" s="53"/>
      <c r="Q11" s="53"/>
      <c r="R11" s="53"/>
      <c r="S11" s="53"/>
      <c r="T11" s="53"/>
      <c r="U11" s="101"/>
    </row>
    <row r="12" spans="1:21" ht="15" customHeight="1">
      <c r="A12" s="100"/>
      <c r="B12" s="53" t="s">
        <v>8</v>
      </c>
      <c r="C12" s="178" t="s">
        <v>18</v>
      </c>
      <c r="D12" s="69"/>
      <c r="E12" s="69"/>
      <c r="F12" s="69"/>
      <c r="G12" s="69"/>
      <c r="H12" s="69"/>
      <c r="I12" s="69"/>
      <c r="J12" s="69"/>
      <c r="K12" s="69"/>
      <c r="L12" s="69"/>
      <c r="M12" s="69"/>
      <c r="N12" s="69"/>
      <c r="O12" s="69"/>
      <c r="P12" s="69"/>
      <c r="Q12" s="53"/>
      <c r="R12" s="53"/>
      <c r="S12" s="53"/>
      <c r="T12" s="53"/>
      <c r="U12" s="101"/>
    </row>
    <row r="13" spans="1:21" ht="15" customHeight="1">
      <c r="A13" s="100"/>
      <c r="B13" s="53"/>
      <c r="C13" s="53"/>
      <c r="D13" s="53"/>
      <c r="E13" s="53"/>
      <c r="F13" s="53"/>
      <c r="G13" s="53"/>
      <c r="H13" s="53"/>
      <c r="I13" s="53"/>
      <c r="J13" s="53"/>
      <c r="K13" s="53"/>
      <c r="L13" s="53"/>
      <c r="M13" s="53"/>
      <c r="N13" s="53"/>
      <c r="O13" s="53"/>
      <c r="P13" s="53"/>
      <c r="Q13" s="53"/>
      <c r="R13" s="53"/>
      <c r="S13" s="53"/>
      <c r="T13" s="53"/>
      <c r="U13" s="101"/>
    </row>
    <row r="14" spans="1:21" ht="15" customHeight="1">
      <c r="A14" s="100"/>
      <c r="B14" s="53"/>
      <c r="C14" s="191" t="s">
        <v>232</v>
      </c>
      <c r="D14" s="53"/>
      <c r="E14" s="53"/>
      <c r="F14" s="53"/>
      <c r="G14" s="53"/>
      <c r="H14" s="53"/>
      <c r="I14" s="53"/>
      <c r="J14" s="53"/>
      <c r="K14" s="53"/>
      <c r="L14" s="53"/>
      <c r="M14" s="53"/>
      <c r="N14" s="53"/>
      <c r="O14" s="53"/>
      <c r="P14" s="53"/>
      <c r="Q14" s="53"/>
      <c r="R14" s="53"/>
      <c r="S14" s="53"/>
      <c r="T14" s="53"/>
      <c r="U14" s="101"/>
    </row>
    <row r="15" spans="1:21" ht="15" customHeight="1">
      <c r="A15" s="100"/>
      <c r="B15" s="53"/>
      <c r="C15" s="53"/>
      <c r="D15" s="53"/>
      <c r="E15" s="53"/>
      <c r="F15" s="53"/>
      <c r="G15" s="53"/>
      <c r="H15" s="53"/>
      <c r="I15" s="53"/>
      <c r="J15" s="53"/>
      <c r="K15" s="53"/>
      <c r="L15" s="53"/>
      <c r="M15" s="53"/>
      <c r="N15" s="53"/>
      <c r="O15" s="53"/>
      <c r="P15" s="53"/>
      <c r="Q15" s="53"/>
      <c r="R15" s="53"/>
      <c r="S15" s="53"/>
      <c r="T15" s="53"/>
      <c r="U15" s="101"/>
    </row>
    <row r="16" spans="1:21" ht="15" customHeight="1">
      <c r="A16" s="100"/>
      <c r="B16" s="53" t="s">
        <v>8</v>
      </c>
      <c r="C16" s="178" t="s">
        <v>120</v>
      </c>
      <c r="D16" s="69"/>
      <c r="E16" s="69"/>
      <c r="F16" s="69"/>
      <c r="G16" s="69"/>
      <c r="H16" s="69"/>
      <c r="I16" s="69"/>
      <c r="J16" s="69"/>
      <c r="K16" s="69"/>
      <c r="L16" s="69"/>
      <c r="M16" s="69"/>
      <c r="N16" s="69"/>
      <c r="O16" s="69"/>
      <c r="P16" s="69"/>
      <c r="Q16" s="53"/>
      <c r="R16" s="53"/>
      <c r="S16" s="53"/>
      <c r="T16" s="53"/>
      <c r="U16" s="101"/>
    </row>
    <row r="17" spans="1:21" ht="15" customHeight="1">
      <c r="A17" s="100"/>
      <c r="B17" s="53"/>
      <c r="C17" s="53"/>
      <c r="D17" s="53"/>
      <c r="E17" s="53"/>
      <c r="F17" s="53"/>
      <c r="G17" s="53"/>
      <c r="H17" s="53"/>
      <c r="I17" s="53"/>
      <c r="J17" s="53"/>
      <c r="K17" s="53"/>
      <c r="L17" s="53"/>
      <c r="M17" s="53"/>
      <c r="N17" s="53"/>
      <c r="O17" s="53"/>
      <c r="P17" s="53"/>
      <c r="Q17" s="53"/>
      <c r="R17" s="53"/>
      <c r="S17" s="53"/>
      <c r="T17" s="53"/>
      <c r="U17" s="101"/>
    </row>
    <row r="18" spans="1:21" ht="15" customHeight="1">
      <c r="A18" s="100"/>
      <c r="B18" s="53"/>
      <c r="C18" s="192" t="s">
        <v>16</v>
      </c>
      <c r="D18" s="53"/>
      <c r="E18" s="53"/>
      <c r="F18" s="53"/>
      <c r="G18" s="53"/>
      <c r="H18" s="53"/>
      <c r="I18" s="53"/>
      <c r="J18" s="53"/>
      <c r="K18" s="53"/>
      <c r="L18" s="53"/>
      <c r="M18" s="53"/>
      <c r="N18" s="53"/>
      <c r="O18" s="53"/>
      <c r="P18" s="53"/>
      <c r="Q18" s="53"/>
      <c r="R18" s="53"/>
      <c r="S18" s="53"/>
      <c r="T18" s="53"/>
      <c r="U18" s="101"/>
    </row>
    <row r="19" spans="1:21" ht="15" customHeight="1">
      <c r="A19" s="100"/>
      <c r="B19" s="53"/>
      <c r="C19" s="53"/>
      <c r="D19" s="53"/>
      <c r="E19" s="53"/>
      <c r="F19" s="53"/>
      <c r="G19" s="53"/>
      <c r="H19" s="53"/>
      <c r="I19" s="53"/>
      <c r="J19" s="53"/>
      <c r="K19" s="53"/>
      <c r="L19" s="53"/>
      <c r="M19" s="53"/>
      <c r="N19" s="53"/>
      <c r="O19" s="53"/>
      <c r="P19" s="53"/>
      <c r="Q19" s="53"/>
      <c r="R19" s="53"/>
      <c r="S19" s="53"/>
      <c r="T19" s="53"/>
      <c r="U19" s="101"/>
    </row>
    <row r="20" spans="1:21" ht="15" customHeight="1">
      <c r="A20" s="100"/>
      <c r="B20" s="53" t="s">
        <v>8</v>
      </c>
      <c r="C20" s="178" t="s">
        <v>13</v>
      </c>
      <c r="D20" s="69"/>
      <c r="E20" s="69"/>
      <c r="F20" s="69"/>
      <c r="G20" s="69"/>
      <c r="H20" s="69"/>
      <c r="I20" s="53"/>
      <c r="J20" s="53"/>
      <c r="K20" s="53"/>
      <c r="L20" s="53"/>
      <c r="M20" s="53"/>
      <c r="N20" s="53"/>
      <c r="O20" s="53"/>
      <c r="P20" s="53"/>
      <c r="Q20" s="53"/>
      <c r="R20" s="53"/>
      <c r="S20" s="53"/>
      <c r="T20" s="53"/>
      <c r="U20" s="101"/>
    </row>
    <row r="21" spans="1:21" ht="15" customHeight="1">
      <c r="A21" s="100"/>
      <c r="B21" s="53"/>
      <c r="C21" s="53"/>
      <c r="D21" s="53"/>
      <c r="E21" s="53"/>
      <c r="F21" s="53"/>
      <c r="G21" s="53"/>
      <c r="H21" s="53"/>
      <c r="I21" s="53"/>
      <c r="J21" s="53"/>
      <c r="K21" s="53"/>
      <c r="L21" s="53"/>
      <c r="M21" s="53"/>
      <c r="N21" s="53"/>
      <c r="O21" s="53"/>
      <c r="P21" s="53"/>
      <c r="Q21" s="53"/>
      <c r="R21" s="53"/>
      <c r="S21" s="53"/>
      <c r="T21" s="53"/>
      <c r="U21" s="101"/>
    </row>
    <row r="22" spans="1:21" ht="15" customHeight="1">
      <c r="A22" s="100"/>
      <c r="B22" s="53"/>
      <c r="C22" s="193" t="s">
        <v>233</v>
      </c>
      <c r="D22" s="53"/>
      <c r="E22" s="53"/>
      <c r="F22" s="53"/>
      <c r="G22" s="53"/>
      <c r="H22" s="53"/>
      <c r="I22" s="53"/>
      <c r="J22" s="53"/>
      <c r="K22" s="53"/>
      <c r="L22" s="53"/>
      <c r="M22" s="53"/>
      <c r="N22" s="53"/>
      <c r="O22" s="53"/>
      <c r="P22" s="53"/>
      <c r="Q22" s="53"/>
      <c r="R22" s="53"/>
      <c r="S22" s="53"/>
      <c r="T22" s="53"/>
      <c r="U22" s="101"/>
    </row>
    <row r="23" spans="1:21" ht="15" customHeight="1">
      <c r="A23" s="100"/>
      <c r="B23" s="53"/>
      <c r="C23" s="53"/>
      <c r="D23" s="53"/>
      <c r="E23" s="53"/>
      <c r="F23" s="53"/>
      <c r="G23" s="53"/>
      <c r="H23" s="53"/>
      <c r="I23" s="53"/>
      <c r="J23" s="53"/>
      <c r="K23" s="53"/>
      <c r="L23" s="53"/>
      <c r="M23" s="53"/>
      <c r="N23" s="53"/>
      <c r="O23" s="53"/>
      <c r="P23" s="53"/>
      <c r="Q23" s="53"/>
      <c r="R23" s="53"/>
      <c r="S23" s="53"/>
      <c r="T23" s="53"/>
      <c r="U23" s="101"/>
    </row>
    <row r="24" spans="1:21" ht="15" customHeight="1">
      <c r="A24" s="100"/>
      <c r="B24" s="53" t="s">
        <v>8</v>
      </c>
      <c r="C24" s="178" t="s">
        <v>19</v>
      </c>
      <c r="D24" s="69"/>
      <c r="E24" s="69"/>
      <c r="F24" s="69"/>
      <c r="G24" s="69"/>
      <c r="H24" s="69"/>
      <c r="I24" s="69"/>
      <c r="J24" s="69"/>
      <c r="K24" s="69"/>
      <c r="L24" s="69"/>
      <c r="M24" s="69"/>
      <c r="N24" s="69"/>
      <c r="O24" s="69"/>
      <c r="P24" s="69"/>
      <c r="Q24" s="69"/>
      <c r="R24" s="69"/>
      <c r="S24" s="53"/>
      <c r="T24" s="53"/>
      <c r="U24" s="101"/>
    </row>
    <row r="25" spans="1:21" ht="15" customHeight="1">
      <c r="A25" s="100"/>
      <c r="B25" s="53"/>
      <c r="C25" s="53"/>
      <c r="D25" s="53"/>
      <c r="E25" s="53"/>
      <c r="F25" s="53"/>
      <c r="G25" s="53"/>
      <c r="H25" s="53"/>
      <c r="I25" s="53"/>
      <c r="J25" s="53"/>
      <c r="K25" s="53"/>
      <c r="L25" s="53"/>
      <c r="M25" s="53"/>
      <c r="N25" s="53"/>
      <c r="O25" s="53"/>
      <c r="P25" s="53"/>
      <c r="Q25" s="53"/>
      <c r="R25" s="53"/>
      <c r="S25" s="53"/>
      <c r="T25" s="53"/>
      <c r="U25" s="101"/>
    </row>
    <row r="26" spans="1:21" ht="15" customHeight="1">
      <c r="A26" s="100"/>
      <c r="B26" s="53"/>
      <c r="C26" s="193" t="s">
        <v>16</v>
      </c>
      <c r="D26" s="53"/>
      <c r="E26" s="53"/>
      <c r="F26" s="53"/>
      <c r="G26" s="53"/>
      <c r="H26" s="53"/>
      <c r="I26" s="53"/>
      <c r="J26" s="53"/>
      <c r="K26" s="53"/>
      <c r="L26" s="53"/>
      <c r="M26" s="53"/>
      <c r="N26" s="53"/>
      <c r="O26" s="53"/>
      <c r="P26" s="53"/>
      <c r="Q26" s="53"/>
      <c r="R26" s="53"/>
      <c r="S26" s="53"/>
      <c r="T26" s="53"/>
      <c r="U26" s="101"/>
    </row>
    <row r="27" spans="1:21" ht="15" customHeight="1">
      <c r="A27" s="100"/>
      <c r="B27" s="53"/>
      <c r="C27" s="177"/>
      <c r="D27" s="53"/>
      <c r="E27" s="53"/>
      <c r="F27" s="53"/>
      <c r="G27" s="53"/>
      <c r="H27" s="53"/>
      <c r="I27" s="53"/>
      <c r="J27" s="53"/>
      <c r="K27" s="53"/>
      <c r="L27" s="53"/>
      <c r="M27" s="53"/>
      <c r="N27" s="53"/>
      <c r="O27" s="53"/>
      <c r="P27" s="53"/>
      <c r="Q27" s="53"/>
      <c r="R27" s="53"/>
      <c r="S27" s="53"/>
      <c r="T27" s="53"/>
      <c r="U27" s="101"/>
    </row>
    <row r="28" spans="1:21" ht="15" customHeight="1">
      <c r="A28" s="100"/>
      <c r="B28" s="53" t="s">
        <v>8</v>
      </c>
      <c r="C28" s="179" t="s">
        <v>15</v>
      </c>
      <c r="D28" s="41"/>
      <c r="E28" s="41"/>
      <c r="F28" s="41"/>
      <c r="G28" s="41"/>
      <c r="H28" s="41"/>
      <c r="I28" s="41"/>
      <c r="J28" s="53"/>
      <c r="K28" s="53"/>
      <c r="L28" s="53"/>
      <c r="M28" s="53"/>
      <c r="N28" s="53"/>
      <c r="O28" s="53"/>
      <c r="P28" s="53"/>
      <c r="Q28" s="53"/>
      <c r="R28" s="53"/>
      <c r="S28" s="53"/>
      <c r="T28" s="53"/>
      <c r="U28" s="101"/>
    </row>
    <row r="29" spans="1:21" ht="15" customHeight="1">
      <c r="A29" s="100"/>
      <c r="B29" s="53"/>
      <c r="C29" s="146"/>
      <c r="D29" s="53"/>
      <c r="E29" s="53"/>
      <c r="F29" s="53"/>
      <c r="G29" s="53"/>
      <c r="H29" s="53"/>
      <c r="I29" s="53"/>
      <c r="J29" s="53"/>
      <c r="K29" s="53"/>
      <c r="L29" s="53"/>
      <c r="M29" s="53"/>
      <c r="N29" s="53"/>
      <c r="O29" s="53"/>
      <c r="P29" s="53"/>
      <c r="Q29" s="53"/>
      <c r="R29" s="53"/>
      <c r="S29" s="53"/>
      <c r="T29" s="53"/>
      <c r="U29" s="101"/>
    </row>
    <row r="30" spans="1:21" ht="15" customHeight="1">
      <c r="A30" s="100"/>
      <c r="B30" s="53"/>
      <c r="C30" s="191" t="s">
        <v>14</v>
      </c>
      <c r="D30" s="53"/>
      <c r="E30" s="53"/>
      <c r="F30" s="53"/>
      <c r="G30" s="53"/>
      <c r="H30" s="53"/>
      <c r="I30" s="53"/>
      <c r="J30" s="53"/>
      <c r="K30" s="53"/>
      <c r="L30" s="53"/>
      <c r="M30" s="53"/>
      <c r="N30" s="53"/>
      <c r="O30" s="53"/>
      <c r="P30" s="53"/>
      <c r="Q30" s="53"/>
      <c r="R30" s="53"/>
      <c r="S30" s="53"/>
      <c r="T30" s="53"/>
      <c r="U30" s="101"/>
    </row>
    <row r="31" spans="1:21" ht="15" customHeight="1">
      <c r="A31" s="100"/>
      <c r="B31" s="53"/>
      <c r="C31" s="177"/>
      <c r="D31" s="53"/>
      <c r="E31" s="53"/>
      <c r="F31" s="53"/>
      <c r="G31" s="53"/>
      <c r="H31" s="53"/>
      <c r="I31" s="53"/>
      <c r="J31" s="53"/>
      <c r="K31" s="53"/>
      <c r="L31" s="53"/>
      <c r="M31" s="53"/>
      <c r="N31" s="53"/>
      <c r="O31" s="53"/>
      <c r="P31" s="53"/>
      <c r="Q31" s="53"/>
      <c r="R31" s="53"/>
      <c r="S31" s="53"/>
      <c r="T31" s="53"/>
      <c r="U31" s="101"/>
    </row>
    <row r="32" spans="1:21" ht="15" customHeight="1">
      <c r="A32" s="100"/>
      <c r="B32" s="53" t="s">
        <v>8</v>
      </c>
      <c r="C32" s="178" t="s">
        <v>118</v>
      </c>
      <c r="D32" s="69"/>
      <c r="E32" s="69"/>
      <c r="F32" s="69"/>
      <c r="G32" s="69"/>
      <c r="H32" s="69"/>
      <c r="I32" s="69"/>
      <c r="J32" s="53"/>
      <c r="K32" s="53"/>
      <c r="L32" s="53"/>
      <c r="M32" s="53"/>
      <c r="N32" s="53"/>
      <c r="O32" s="53"/>
      <c r="P32" s="53"/>
      <c r="Q32" s="53"/>
      <c r="R32" s="53"/>
      <c r="S32" s="53"/>
      <c r="T32" s="53"/>
      <c r="U32" s="101"/>
    </row>
    <row r="33" spans="1:21" ht="15" customHeight="1">
      <c r="A33" s="100"/>
      <c r="B33" s="53"/>
      <c r="C33" s="102"/>
      <c r="D33" s="53"/>
      <c r="E33" s="53"/>
      <c r="F33" s="53"/>
      <c r="G33" s="53"/>
      <c r="H33" s="53"/>
      <c r="I33" s="53"/>
      <c r="J33" s="53"/>
      <c r="K33" s="53"/>
      <c r="L33" s="53"/>
      <c r="M33" s="53"/>
      <c r="N33" s="53"/>
      <c r="O33" s="53"/>
      <c r="P33" s="53"/>
      <c r="Q33" s="53"/>
      <c r="R33" s="53"/>
      <c r="S33" s="53"/>
      <c r="T33" s="53"/>
      <c r="U33" s="101"/>
    </row>
    <row r="34" spans="1:21" ht="15" customHeight="1">
      <c r="A34" s="100"/>
      <c r="B34" s="53"/>
      <c r="C34" s="194" t="s">
        <v>119</v>
      </c>
      <c r="D34" s="53"/>
      <c r="E34" s="53"/>
      <c r="F34" s="53"/>
      <c r="G34" s="53"/>
      <c r="H34" s="53"/>
      <c r="I34" s="53"/>
      <c r="J34" s="53"/>
      <c r="K34" s="53"/>
      <c r="L34" s="53"/>
      <c r="M34" s="53"/>
      <c r="N34" s="53"/>
      <c r="O34" s="53"/>
      <c r="P34" s="53"/>
      <c r="Q34" s="53"/>
      <c r="R34" s="53"/>
      <c r="S34" s="53"/>
      <c r="T34" s="53"/>
      <c r="U34" s="101"/>
    </row>
    <row r="35" spans="1:21" ht="15" customHeight="1">
      <c r="A35" s="100"/>
      <c r="B35" s="53"/>
      <c r="C35" s="53"/>
      <c r="D35" s="53"/>
      <c r="E35" s="53"/>
      <c r="F35" s="53"/>
      <c r="G35" s="53"/>
      <c r="H35" s="53"/>
      <c r="I35" s="53"/>
      <c r="J35" s="53"/>
      <c r="K35" s="53"/>
      <c r="L35" s="53"/>
      <c r="M35" s="53"/>
      <c r="N35" s="53"/>
      <c r="O35" s="53"/>
      <c r="P35" s="53"/>
      <c r="Q35" s="53"/>
      <c r="R35" s="53"/>
      <c r="S35" s="53"/>
      <c r="T35" s="53"/>
      <c r="U35" s="101"/>
    </row>
    <row r="36" spans="1:21" ht="15" customHeight="1">
      <c r="A36" s="100"/>
      <c r="B36" s="53" t="s">
        <v>8</v>
      </c>
      <c r="C36" s="178" t="s">
        <v>20</v>
      </c>
      <c r="D36" s="69"/>
      <c r="E36" s="69"/>
      <c r="F36" s="69"/>
      <c r="G36" s="69"/>
      <c r="H36" s="69"/>
      <c r="I36" s="69"/>
      <c r="J36" s="69"/>
      <c r="K36" s="69"/>
      <c r="L36" s="69"/>
      <c r="M36" s="69"/>
      <c r="N36" s="69"/>
      <c r="O36" s="53"/>
      <c r="P36" s="53"/>
      <c r="Q36" s="53"/>
      <c r="R36" s="53"/>
      <c r="S36" s="53"/>
      <c r="T36" s="53"/>
      <c r="U36" s="101"/>
    </row>
    <row r="37" spans="1:21" ht="15" customHeight="1">
      <c r="A37" s="100"/>
      <c r="B37" s="53"/>
      <c r="C37" s="53"/>
      <c r="D37" s="53"/>
      <c r="E37" s="53"/>
      <c r="F37" s="53"/>
      <c r="G37" s="53"/>
      <c r="H37" s="53"/>
      <c r="I37" s="53"/>
      <c r="J37" s="53"/>
      <c r="K37" s="53"/>
      <c r="L37" s="53"/>
      <c r="M37" s="53"/>
      <c r="N37" s="53"/>
      <c r="O37" s="53"/>
      <c r="P37" s="53"/>
      <c r="Q37" s="53"/>
      <c r="R37" s="53"/>
      <c r="S37" s="53"/>
      <c r="T37" s="53"/>
      <c r="U37" s="101"/>
    </row>
    <row r="38" spans="1:21" ht="15" customHeight="1">
      <c r="A38" s="100"/>
      <c r="B38" s="53"/>
      <c r="C38" s="191" t="s">
        <v>234</v>
      </c>
      <c r="D38" s="53"/>
      <c r="E38" s="53"/>
      <c r="F38" s="53"/>
      <c r="G38" s="53"/>
      <c r="H38" s="53"/>
      <c r="I38" s="53"/>
      <c r="J38" s="53"/>
      <c r="K38" s="53"/>
      <c r="L38" s="53"/>
      <c r="M38" s="53"/>
      <c r="N38" s="53"/>
      <c r="O38" s="53"/>
      <c r="P38" s="53"/>
      <c r="Q38" s="53"/>
      <c r="R38" s="53"/>
      <c r="S38" s="53"/>
      <c r="T38" s="53"/>
      <c r="U38" s="101"/>
    </row>
    <row r="39" spans="1:21" ht="15" customHeight="1">
      <c r="A39" s="100"/>
      <c r="B39" s="53"/>
      <c r="C39" s="53"/>
      <c r="D39" s="53"/>
      <c r="E39" s="53"/>
      <c r="F39" s="53"/>
      <c r="G39" s="53"/>
      <c r="H39" s="53"/>
      <c r="I39" s="53"/>
      <c r="J39" s="53"/>
      <c r="K39" s="53"/>
      <c r="L39" s="53"/>
      <c r="M39" s="53"/>
      <c r="N39" s="53"/>
      <c r="O39" s="53"/>
      <c r="P39" s="53"/>
      <c r="Q39" s="53"/>
      <c r="R39" s="53"/>
      <c r="S39" s="53"/>
      <c r="T39" s="53"/>
      <c r="U39" s="101"/>
    </row>
    <row r="40" spans="1:21" ht="15" customHeight="1">
      <c r="A40" s="100"/>
      <c r="B40" s="53"/>
      <c r="C40" s="53"/>
      <c r="D40" s="53"/>
      <c r="E40" s="53"/>
      <c r="F40" s="53"/>
      <c r="G40" s="53"/>
      <c r="H40" s="53"/>
      <c r="I40" s="53"/>
      <c r="J40" s="53"/>
      <c r="K40" s="53"/>
      <c r="L40" s="53"/>
      <c r="M40" s="53"/>
      <c r="N40" s="53"/>
      <c r="O40" s="53"/>
      <c r="P40" s="53"/>
      <c r="Q40" s="53"/>
      <c r="R40" s="53"/>
      <c r="S40" s="53"/>
      <c r="T40" s="53"/>
      <c r="U40" s="101"/>
    </row>
    <row r="41" spans="1:21" ht="15" customHeight="1" thickBot="1">
      <c r="A41" s="103"/>
      <c r="B41" s="104"/>
      <c r="C41" s="104"/>
      <c r="D41" s="104"/>
      <c r="E41" s="104"/>
      <c r="F41" s="104"/>
      <c r="G41" s="104"/>
      <c r="H41" s="104"/>
      <c r="I41" s="104"/>
      <c r="J41" s="104"/>
      <c r="K41" s="104"/>
      <c r="L41" s="104"/>
      <c r="M41" s="104"/>
      <c r="N41" s="104"/>
      <c r="O41" s="104"/>
      <c r="P41" s="104"/>
      <c r="Q41" s="104"/>
      <c r="R41" s="104"/>
      <c r="S41" s="104"/>
      <c r="T41" s="104"/>
      <c r="U41" s="105"/>
    </row>
  </sheetData>
  <sheetProtection/>
  <mergeCells count="1">
    <mergeCell ref="C2:Q2"/>
  </mergeCells>
  <printOptions/>
  <pageMargins left="0.75" right="0.75" top="1" bottom="1" header="0.5" footer="0.5"/>
  <pageSetup fitToHeight="1" fitToWidth="1" horizontalDpi="200" verticalDpi="200" orientation="landscape" paperSize="9" scale="65" r:id="rId1"/>
  <headerFooter alignWithMargins="0">
    <oddHeader>&amp;R&amp;"Arial,Bold"USEFUL LINKS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Welsh Assembly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brainh</dc:creator>
  <cp:keywords/>
  <dc:description/>
  <cp:lastModifiedBy>De Benedictis, Rachel (EPS - EBPG)</cp:lastModifiedBy>
  <cp:lastPrinted>2015-03-10T11:47:55Z</cp:lastPrinted>
  <dcterms:created xsi:type="dcterms:W3CDTF">2012-03-08T16:16:50Z</dcterms:created>
  <dcterms:modified xsi:type="dcterms:W3CDTF">2018-04-26T13:18:35Z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A21673417</vt:lpwstr>
  </property>
  <property fmtid="{D5CDD505-2E9C-101B-9397-08002B2CF9AE}" pid="4" name="Objective-Title">
    <vt:lpwstr>001. Business Case Guidance - Annex 11 - Options appraisal template - blank</vt:lpwstr>
  </property>
  <property fmtid="{D5CDD505-2E9C-101B-9397-08002B2CF9AE}" pid="5" name="Objective-Comment">
    <vt:lpwstr/>
  </property>
  <property fmtid="{D5CDD505-2E9C-101B-9397-08002B2CF9AE}" pid="6" name="Objective-CreationStamp">
    <vt:filetime>2018-03-08T10:33:08Z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2018-05-22T11:09:59Z</vt:filetime>
  </property>
  <property fmtid="{D5CDD505-2E9C-101B-9397-08002B2CF9AE}" pid="11" name="Objective-Owner">
    <vt:lpwstr>De Benedictis, Rachel (EPS - EBPG)</vt:lpwstr>
  </property>
  <property fmtid="{D5CDD505-2E9C-101B-9397-08002B2CF9AE}" pid="12" name="Objective-Path">
    <vt:lpwstr>Objective Global Folder:Business File Plan:Education &amp; Public Services (EPS):Education &amp; Public Services (EPS) - Education - Education, Business Planning &amp; Governance:1 - Save:Capital Funding Branch:Programme Website:EPS - School Effectiveness Division - 21st Century Schools Website &amp; Web Development - 2017-2021:Business Case Guidance - document and annexes:</vt:lpwstr>
  </property>
  <property fmtid="{D5CDD505-2E9C-101B-9397-08002B2CF9AE}" pid="13" name="Objective-Parent">
    <vt:lpwstr>Business Case Guidance - document and annexes</vt:lpwstr>
  </property>
  <property fmtid="{D5CDD505-2E9C-101B-9397-08002B2CF9AE}" pid="14" name="Objective-State">
    <vt:lpwstr>Being Edited</vt:lpwstr>
  </property>
  <property fmtid="{D5CDD505-2E9C-101B-9397-08002B2CF9AE}" pid="15" name="Objective-Version">
    <vt:lpwstr>3.1</vt:lpwstr>
  </property>
  <property fmtid="{D5CDD505-2E9C-101B-9397-08002B2CF9AE}" pid="16" name="Objective-VersionNumber">
    <vt:r8>5</vt:r8>
  </property>
  <property fmtid="{D5CDD505-2E9C-101B-9397-08002B2CF9AE}" pid="17" name="Objective-VersionComment">
    <vt:lpwstr/>
  </property>
  <property fmtid="{D5CDD505-2E9C-101B-9397-08002B2CF9AE}" pid="18" name="Objective-FileNumber">
    <vt:lpwstr>qA1288432</vt:lpwstr>
  </property>
  <property fmtid="{D5CDD505-2E9C-101B-9397-08002B2CF9AE}" pid="19" name="Objective-Classification">
    <vt:lpwstr>[Inherited - Official]</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2018-03-07T23:00:00Z</vt:filetime>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Objective-Connect Creator [system]">
    <vt:lpwstr/>
  </property>
</Properties>
</file>